
<file path=[Content_Types].xml><?xml version="1.0" encoding="utf-8"?>
<Types xmlns="http://schemas.openxmlformats.org/package/2006/content-types">
  <Override PartName="/xl/tables/table4.xml" ContentType="application/vnd.openxmlformats-officedocument.spreadsheetml.table+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tables/table2.xml" ContentType="application/vnd.openxmlformats-officedocument.spreadsheetml.table+xml"/>
  <Override PartName="/xl/drawings/drawing6.xml" ContentType="application/vnd.openxmlformats-officedocument.drawing+xml"/>
  <Override PartName="/xl/drawings/drawing8.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charts/chart2.xml" ContentType="application/vnd.openxmlformats-officedocument.drawingml.chart+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harts/chart29.xml" ContentType="application/vnd.openxmlformats-officedocument.drawingml.chart+xml"/>
  <Override PartName="/xl/drawings/drawing15.xml" ContentType="application/vnd.openxmlformats-officedocument.drawing+xml"/>
  <Override PartName="/xl/tables/table10.xml" ContentType="application/vnd.openxmlformats-officedocument.spreadsheetml.table+xml"/>
  <Override PartName="/xl/worksheets/sheet3.xml" ContentType="application/vnd.openxmlformats-officedocument.spreadsheetml.worksheet+xml"/>
  <Override PartName="/xl/charts/chart18.xml" ContentType="application/vnd.openxmlformats-officedocument.drawingml.chart+xml"/>
  <Override PartName="/xl/charts/chart27.xml" ContentType="application/vnd.openxmlformats-officedocument.drawingml.chart+xml"/>
  <Override PartName="/xl/drawings/drawing13.xml" ContentType="application/vnd.openxmlformats-officedocument.drawing+xml"/>
  <Override PartName="/xl/charts/chart36.xml" ContentType="application/vnd.openxmlformats-officedocument.drawingml.chart+xml"/>
  <Override PartName="/xl/charts/chart38.xml" ContentType="application/vnd.openxmlformats-officedocument.drawingml.chart+xml"/>
  <Override PartName="/xl/worksheets/sheet1.xml" ContentType="application/vnd.openxmlformats-officedocument.spreadsheetml.worksheet+xml"/>
  <Override PartName="/xl/charts/chart16.xml" ContentType="application/vnd.openxmlformats-officedocument.drawingml.chart+xml"/>
  <Override PartName="/xl/charts/chart25.xml" ContentType="application/vnd.openxmlformats-officedocument.drawingml.chart+xml"/>
  <Override PartName="/xl/drawings/drawing11.xml" ContentType="application/vnd.openxmlformats-officedocument.drawing+xml"/>
  <Override PartName="/xl/charts/chart34.xml" ContentType="application/vnd.openxmlformats-officedocument.drawingml.chart+xml"/>
  <Override PartName="/xl/tables/table9.xml" ContentType="application/vnd.openxmlformats-officedocument.spreadsheetml.table+xml"/>
  <Override PartName="/xl/sharedStrings.xml" ContentType="application/vnd.openxmlformats-officedocument.spreadsheetml.sharedStrings+xml"/>
  <Override PartName="/xl/charts/chart14.xml" ContentType="application/vnd.openxmlformats-officedocument.drawingml.chart+xml"/>
  <Override PartName="/xl/charts/chart23.xml" ContentType="application/vnd.openxmlformats-officedocument.drawingml.chart+xml"/>
  <Override PartName="/xl/charts/chart32.xml" ContentType="application/vnd.openxmlformats-officedocument.drawingml.chart+xml"/>
  <Override PartName="/xl/tables/table7.xml" ContentType="application/vnd.openxmlformats-officedocument.spreadsheetml.table+xml"/>
  <Override PartName="/xl/worksheets/sheet18.xml" ContentType="application/vnd.openxmlformats-officedocument.spreadsheetml.worksheet+xml"/>
  <Override PartName="/xl/charts/chart9.xml" ContentType="application/vnd.openxmlformats-officedocument.drawingml.chart+xml"/>
  <Override PartName="/xl/charts/chart12.xml" ContentType="application/vnd.openxmlformats-officedocument.drawingml.chart+xml"/>
  <Override PartName="/xl/charts/chart21.xml" ContentType="application/vnd.openxmlformats-officedocument.drawingml.chart+xml"/>
  <Override PartName="/xl/tables/table5.xml" ContentType="application/vnd.openxmlformats-officedocument.spreadsheetml.table+xml"/>
  <Override PartName="/xl/charts/chart30.xml" ContentType="application/vnd.openxmlformats-officedocument.drawingml.chart+xml"/>
  <Override PartName="/xl/charts/chart41.xml" ContentType="application/vnd.openxmlformats-officedocument.drawingml.chart+xml"/>
  <Override PartName="/xl/worksheets/sheet16.xml" ContentType="application/vnd.openxmlformats-officedocument.spreadsheetml.worksheet+xml"/>
  <Default Extension="bin" ContentType="application/vnd.openxmlformats-officedocument.spreadsheetml.printerSettings"/>
  <Override PartName="/xl/charts/chart7.xml" ContentType="application/vnd.openxmlformats-officedocument.drawingml.chart+xml"/>
  <Override PartName="/xl/charts/chart10.xml" ContentType="application/vnd.openxmlformats-officedocument.drawingml.chart+xml"/>
  <Override PartName="/xl/tables/table3.xml" ContentType="application/vnd.openxmlformats-officedocument.spreadsheetml.table+xml"/>
  <Override PartName="/xl/drawings/drawing9.xml" ContentType="application/vnd.openxmlformats-officedocument.drawing+xml"/>
  <Override PartName="/xl/worksheets/sheet14.xml" ContentType="application/vnd.openxmlformats-officedocument.spreadsheetml.worksheet+xml"/>
  <Override PartName="/xl/charts/chart5.xml" ContentType="application/vnd.openxmlformats-officedocument.drawingml.chart+xml"/>
  <Override PartName="/xl/tables/table1.xml" ContentType="application/vnd.openxmlformats-officedocument.spreadsheetml.table+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charts/chart3.xml" ContentType="application/vnd.openxmlformats-officedocument.drawingml.chart+xml"/>
  <Override PartName="/xl/drawings/drawing5.xml" ContentType="application/vnd.openxmlformats-officedocument.drawing+xml"/>
  <Override PartName="/xl/tables/table11.xml" ContentType="application/vnd.openxmlformats-officedocument.spreadsheetml.tab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3.xml" ContentType="application/vnd.openxmlformats-officedocument.drawing+xml"/>
  <Override PartName="/xl/charts/chart39.xml" ContentType="application/vnd.openxmlformats-officedocument.drawingml.chart+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charts/chart28.xml" ContentType="application/vnd.openxmlformats-officedocument.drawingml.chart+xml"/>
  <Override PartName="/xl/charts/chart37.xml" ContentType="application/vnd.openxmlformats-officedocument.drawingml.chart+xml"/>
  <Override PartName="/xl/drawings/drawing14.xml" ContentType="application/vnd.openxmlformats-officedocument.drawing+xml"/>
  <Override PartName="/xl/charts/chart17.xml" ContentType="application/vnd.openxmlformats-officedocument.drawingml.chart+xml"/>
  <Override PartName="/xl/charts/chart26.xml" ContentType="application/vnd.openxmlformats-officedocument.drawingml.chart+xml"/>
  <Override PartName="/xl/drawings/drawing12.xml" ContentType="application/vnd.openxmlformats-officedocument.drawing+xml"/>
  <Override PartName="/xl/charts/chart35.xml" ContentType="application/vnd.openxmlformats-officedocument.drawingml.chart+xml"/>
  <Override PartName="/xl/calcChain.xml" ContentType="application/vnd.openxmlformats-officedocument.spreadsheetml.calcChain+xml"/>
  <Override PartName="/xl/charts/chart13.xml" ContentType="application/vnd.openxmlformats-officedocument.drawingml.chart+xml"/>
  <Override PartName="/xl/charts/chart15.xml" ContentType="application/vnd.openxmlformats-officedocument.drawingml.chart+xml"/>
  <Override PartName="/xl/charts/chart24.xml" ContentType="application/vnd.openxmlformats-officedocument.drawingml.chart+xml"/>
  <Override PartName="/xl/drawings/drawing10.xml" ContentType="application/vnd.openxmlformats-officedocument.drawing+xml"/>
  <Override PartName="/xl/charts/chart33.xml" ContentType="application/vnd.openxmlformats-officedocument.drawingml.chart+xml"/>
  <Override PartName="/xl/tables/table8.xml" ContentType="application/vnd.openxmlformats-officedocument.spreadsheetml.table+xml"/>
  <Override PartName="/xl/charts/chart42.xml" ContentType="application/vnd.openxmlformats-officedocument.drawingml.chart+xml"/>
  <Override PartName="/xl/worksheets/sheet17.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tables/table6.xml" ContentType="application/vnd.openxmlformats-officedocument.spreadsheetml.table+xml"/>
  <Override PartName="/xl/charts/chart31.xml" ContentType="application/vnd.openxmlformats-officedocument.drawingml.chart+xml"/>
  <Override PartName="/xl/charts/chart40.xml" ContentType="application/vnd.openxmlformats-officedocument.drawingml.chart+xml"/>
  <Override PartName="/docProps/core.xml" ContentType="application/vnd.openxmlformats-package.core-properties+xml"/>
  <Override PartName="/xl/worksheets/sheet15.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720" yWindow="900" windowWidth="14595" windowHeight="7140" firstSheet="6" activeTab="10"/>
  </bookViews>
  <sheets>
    <sheet name="Brazil Gross Inflows" sheetId="1" r:id="rId1"/>
    <sheet name="Brazil Gross Outflows" sheetId="2" r:id="rId2"/>
    <sheet name="Table Brazil" sheetId="16" r:id="rId3"/>
    <sheet name="Peru Gross Inflows" sheetId="3" r:id="rId4"/>
    <sheet name="Peru Gross Outflows" sheetId="4" r:id="rId5"/>
    <sheet name="Table Peru" sheetId="14" r:id="rId6"/>
    <sheet name="Mexico Gross Inflows" sheetId="5" r:id="rId7"/>
    <sheet name="Mexico Gross Outflows" sheetId="6" r:id="rId8"/>
    <sheet name="Table Mexico" sheetId="15" r:id="rId9"/>
    <sheet name="Chile Inflows" sheetId="7" r:id="rId10"/>
    <sheet name="Chile Outflows" sheetId="8" r:id="rId11"/>
    <sheet name="Table Chile" sheetId="13" r:id="rId12"/>
    <sheet name="Colombia Inflows" sheetId="9" r:id="rId13"/>
    <sheet name="Colombia Outflows" sheetId="10" r:id="rId14"/>
    <sheet name="Table Colombia" sheetId="11" r:id="rId15"/>
    <sheet name="Table Region" sheetId="12" r:id="rId16"/>
    <sheet name="Region Inflows" sheetId="17" r:id="rId17"/>
    <sheet name="Region Outflows" sheetId="18" r:id="rId18"/>
  </sheets>
  <calcPr calcId="125725"/>
</workbook>
</file>

<file path=xl/calcChain.xml><?xml version="1.0" encoding="utf-8"?>
<calcChain xmlns="http://schemas.openxmlformats.org/spreadsheetml/2006/main">
  <c r="CB31" i="3"/>
  <c r="CC31"/>
  <c r="CD31"/>
  <c r="CE31"/>
  <c r="CF31"/>
  <c r="CG31"/>
  <c r="CB32"/>
  <c r="CC32"/>
  <c r="CD32"/>
  <c r="CE32"/>
  <c r="CF32"/>
  <c r="CG32"/>
  <c r="I22"/>
  <c r="H22"/>
  <c r="G22"/>
  <c r="F27"/>
  <c r="G27" s="1"/>
  <c r="F26"/>
  <c r="G26" s="1"/>
  <c r="F25"/>
  <c r="G25" s="1"/>
  <c r="F24"/>
  <c r="G24" s="1"/>
  <c r="F23"/>
  <c r="G23" s="1"/>
  <c r="F22"/>
  <c r="E27"/>
  <c r="E26"/>
  <c r="E25"/>
  <c r="E24"/>
  <c r="E23"/>
  <c r="E22"/>
  <c r="E28" i="9"/>
  <c r="D27"/>
  <c r="J27" i="3" l="1"/>
  <c r="J26"/>
  <c r="J25"/>
  <c r="J24"/>
  <c r="J23"/>
  <c r="J22"/>
  <c r="K22"/>
  <c r="I23"/>
  <c r="K23"/>
  <c r="H23"/>
  <c r="I24"/>
  <c r="K24"/>
  <c r="H24"/>
  <c r="I25"/>
  <c r="K25"/>
  <c r="H25"/>
  <c r="I26"/>
  <c r="K26"/>
  <c r="H26"/>
  <c r="I27"/>
  <c r="K27"/>
  <c r="H27"/>
  <c r="CT33" i="1" l="1"/>
  <c r="CU33"/>
  <c r="EQ309"/>
  <c r="EQ310"/>
  <c r="ER160"/>
  <c r="C302"/>
  <c r="C453"/>
  <c r="C604"/>
  <c r="ER161" l="1"/>
  <c r="H123" i="9"/>
  <c r="I123"/>
  <c r="J123"/>
  <c r="K123"/>
  <c r="H124"/>
  <c r="I124"/>
  <c r="J124"/>
  <c r="K124"/>
  <c r="H125"/>
  <c r="I125"/>
  <c r="J125"/>
  <c r="K125"/>
  <c r="H126"/>
  <c r="I126"/>
  <c r="J126"/>
  <c r="K126"/>
  <c r="H127"/>
  <c r="I127"/>
  <c r="J127"/>
  <c r="K127"/>
  <c r="H128"/>
  <c r="I128"/>
  <c r="J128"/>
  <c r="K128"/>
  <c r="H129"/>
  <c r="I129"/>
  <c r="J129"/>
  <c r="K129"/>
  <c r="H130"/>
  <c r="I130"/>
  <c r="J130"/>
  <c r="K130"/>
  <c r="H131"/>
  <c r="I131"/>
  <c r="J131"/>
  <c r="K131"/>
  <c r="H132"/>
  <c r="I132"/>
  <c r="J132"/>
  <c r="K132"/>
  <c r="H133"/>
  <c r="I133"/>
  <c r="J133"/>
  <c r="K133"/>
  <c r="H134"/>
  <c r="I134"/>
  <c r="J134"/>
  <c r="K134"/>
  <c r="H135"/>
  <c r="I135"/>
  <c r="J135"/>
  <c r="K135"/>
  <c r="H136"/>
  <c r="I136"/>
  <c r="J136"/>
  <c r="K136"/>
  <c r="H137"/>
  <c r="I137"/>
  <c r="J137"/>
  <c r="K137"/>
  <c r="H138"/>
  <c r="I138"/>
  <c r="J138"/>
  <c r="K138"/>
  <c r="H139"/>
  <c r="I139"/>
  <c r="J139"/>
  <c r="K139"/>
  <c r="H140"/>
  <c r="I140"/>
  <c r="J140"/>
  <c r="K140"/>
  <c r="H141"/>
  <c r="I141"/>
  <c r="J141"/>
  <c r="K141"/>
  <c r="H142"/>
  <c r="I142"/>
  <c r="J142"/>
  <c r="K142"/>
  <c r="H143"/>
  <c r="I143"/>
  <c r="J143"/>
  <c r="K143"/>
  <c r="H144"/>
  <c r="I144"/>
  <c r="J144"/>
  <c r="K144"/>
  <c r="H145"/>
  <c r="I145"/>
  <c r="J145"/>
  <c r="K145"/>
  <c r="H146"/>
  <c r="I146"/>
  <c r="J146"/>
  <c r="K146"/>
  <c r="H147"/>
  <c r="I147"/>
  <c r="J147"/>
  <c r="K147"/>
  <c r="H148"/>
  <c r="I148"/>
  <c r="J148"/>
  <c r="K148"/>
  <c r="H149"/>
  <c r="I149"/>
  <c r="J149"/>
  <c r="K149"/>
  <c r="H150"/>
  <c r="I150"/>
  <c r="J150"/>
  <c r="K150"/>
  <c r="H151"/>
  <c r="I151"/>
  <c r="J151"/>
  <c r="K151"/>
  <c r="H152"/>
  <c r="I152"/>
  <c r="J152"/>
  <c r="K152"/>
  <c r="H153"/>
  <c r="I153"/>
  <c r="J153"/>
  <c r="K153"/>
  <c r="H154"/>
  <c r="I154"/>
  <c r="J154"/>
  <c r="K154"/>
  <c r="H155"/>
  <c r="I155"/>
  <c r="J155"/>
  <c r="K155"/>
  <c r="H156"/>
  <c r="I156"/>
  <c r="J156"/>
  <c r="K156"/>
  <c r="H157"/>
  <c r="I157"/>
  <c r="J157"/>
  <c r="K157"/>
  <c r="H158"/>
  <c r="I158"/>
  <c r="J158"/>
  <c r="K158"/>
  <c r="H159"/>
  <c r="I159"/>
  <c r="J159"/>
  <c r="K159"/>
  <c r="H160"/>
  <c r="I160"/>
  <c r="J160"/>
  <c r="K160"/>
  <c r="H161"/>
  <c r="I161"/>
  <c r="J161"/>
  <c r="K161"/>
  <c r="H162"/>
  <c r="I162"/>
  <c r="J162"/>
  <c r="K162"/>
  <c r="H163"/>
  <c r="I163"/>
  <c r="J163"/>
  <c r="K163"/>
  <c r="H164"/>
  <c r="I164"/>
  <c r="J164"/>
  <c r="K164"/>
  <c r="H165"/>
  <c r="I165"/>
  <c r="J165"/>
  <c r="K165"/>
  <c r="H166"/>
  <c r="I166"/>
  <c r="J166"/>
  <c r="K166"/>
  <c r="H167"/>
  <c r="I167"/>
  <c r="J167"/>
  <c r="K167"/>
  <c r="H168"/>
  <c r="I168"/>
  <c r="J168"/>
  <c r="K168"/>
  <c r="H169"/>
  <c r="I169"/>
  <c r="J169"/>
  <c r="K169"/>
  <c r="H170"/>
  <c r="I170"/>
  <c r="J170"/>
  <c r="K170"/>
  <c r="H171"/>
  <c r="I171"/>
  <c r="J171"/>
  <c r="K171"/>
  <c r="H172"/>
  <c r="I172"/>
  <c r="J172"/>
  <c r="K172"/>
  <c r="H173"/>
  <c r="I173"/>
  <c r="J173"/>
  <c r="K173"/>
  <c r="H174"/>
  <c r="I174"/>
  <c r="J174"/>
  <c r="K174"/>
  <c r="H175"/>
  <c r="I175"/>
  <c r="J175"/>
  <c r="K175"/>
  <c r="H176"/>
  <c r="I176"/>
  <c r="J176"/>
  <c r="K176"/>
  <c r="H177"/>
  <c r="I177"/>
  <c r="J177"/>
  <c r="K177"/>
  <c r="H178"/>
  <c r="I178"/>
  <c r="J178"/>
  <c r="K178"/>
  <c r="H179"/>
  <c r="I179"/>
  <c r="J179"/>
  <c r="K179"/>
  <c r="H180"/>
  <c r="I180"/>
  <c r="J180"/>
  <c r="K180"/>
  <c r="H181"/>
  <c r="I181"/>
  <c r="J181"/>
  <c r="K181"/>
  <c r="H182"/>
  <c r="I182"/>
  <c r="J182"/>
  <c r="K182"/>
  <c r="H183"/>
  <c r="I183"/>
  <c r="J183"/>
  <c r="K183"/>
  <c r="H184"/>
  <c r="I184"/>
  <c r="J184"/>
  <c r="K184"/>
  <c r="H185"/>
  <c r="I185"/>
  <c r="J185"/>
  <c r="K185"/>
  <c r="H186"/>
  <c r="I186"/>
  <c r="J186"/>
  <c r="K186"/>
  <c r="H187"/>
  <c r="I187"/>
  <c r="J187"/>
  <c r="K187"/>
  <c r="H188"/>
  <c r="I188"/>
  <c r="J188"/>
  <c r="K188"/>
  <c r="CC292"/>
  <c r="CB292"/>
  <c r="CA292"/>
  <c r="BZ292"/>
  <c r="BY292"/>
  <c r="BX292"/>
  <c r="BW292"/>
  <c r="BV292"/>
  <c r="BU292"/>
  <c r="BT292"/>
  <c r="BS292"/>
  <c r="BR292"/>
  <c r="BQ292"/>
  <c r="BP292"/>
  <c r="BO292"/>
  <c r="BN292"/>
  <c r="BM292"/>
  <c r="BL292"/>
  <c r="BK292"/>
  <c r="BJ292"/>
  <c r="BI292"/>
  <c r="BH292"/>
  <c r="BG292"/>
  <c r="BF292"/>
  <c r="BE292"/>
  <c r="BD292"/>
  <c r="BC292"/>
  <c r="BB292"/>
  <c r="BA292"/>
  <c r="AZ292"/>
  <c r="AY292"/>
  <c r="AX292"/>
  <c r="AW292"/>
  <c r="AV292"/>
  <c r="AU292"/>
  <c r="AT292"/>
  <c r="AS292"/>
  <c r="AR292"/>
  <c r="AQ292"/>
  <c r="AP292"/>
  <c r="AO292"/>
  <c r="AN292"/>
  <c r="AM292"/>
  <c r="AL292"/>
  <c r="AK292"/>
  <c r="AJ292"/>
  <c r="AI292"/>
  <c r="AH292"/>
  <c r="AG292"/>
  <c r="AF292"/>
  <c r="AE292"/>
  <c r="AD292"/>
  <c r="AC292"/>
  <c r="AB292"/>
  <c r="AA292"/>
  <c r="Z292"/>
  <c r="Y292"/>
  <c r="X292"/>
  <c r="W292"/>
  <c r="V292"/>
  <c r="U292"/>
  <c r="T292"/>
  <c r="S292"/>
  <c r="R292"/>
  <c r="Q292"/>
  <c r="P292"/>
  <c r="CC291"/>
  <c r="CB291"/>
  <c r="CA291"/>
  <c r="BZ291"/>
  <c r="BY291"/>
  <c r="BX291"/>
  <c r="BW291"/>
  <c r="BV291"/>
  <c r="BU291"/>
  <c r="BT291"/>
  <c r="BS291"/>
  <c r="BR291"/>
  <c r="BQ291"/>
  <c r="BP291"/>
  <c r="BO291"/>
  <c r="BN291"/>
  <c r="BM291"/>
  <c r="BL291"/>
  <c r="BK291"/>
  <c r="BJ291"/>
  <c r="BI291"/>
  <c r="BH291"/>
  <c r="BG291"/>
  <c r="BF291"/>
  <c r="BE291"/>
  <c r="BD291"/>
  <c r="BC291"/>
  <c r="BB291"/>
  <c r="BA291"/>
  <c r="AZ291"/>
  <c r="AY291"/>
  <c r="AX291"/>
  <c r="AW291"/>
  <c r="AV291"/>
  <c r="AU291"/>
  <c r="AT291"/>
  <c r="AS291"/>
  <c r="AR291"/>
  <c r="AQ291"/>
  <c r="AP291"/>
  <c r="AO291"/>
  <c r="AN291"/>
  <c r="AM291"/>
  <c r="AL291"/>
  <c r="AK291"/>
  <c r="AJ291"/>
  <c r="AI291"/>
  <c r="AH291"/>
  <c r="AG291"/>
  <c r="AF291"/>
  <c r="AE291"/>
  <c r="AD291"/>
  <c r="AC291"/>
  <c r="AB291"/>
  <c r="AA291"/>
  <c r="Z291"/>
  <c r="Y291"/>
  <c r="X291"/>
  <c r="W291"/>
  <c r="V291"/>
  <c r="U291"/>
  <c r="T291"/>
  <c r="S291"/>
  <c r="R291"/>
  <c r="Q291"/>
  <c r="P291"/>
  <c r="CC197"/>
  <c r="CB197"/>
  <c r="CA197"/>
  <c r="BZ197"/>
  <c r="BY197"/>
  <c r="BX197"/>
  <c r="BW197"/>
  <c r="BV197"/>
  <c r="BU197"/>
  <c r="BT197"/>
  <c r="BS197"/>
  <c r="BR197"/>
  <c r="BQ197"/>
  <c r="BP197"/>
  <c r="BO197"/>
  <c r="BN197"/>
  <c r="BM197"/>
  <c r="BL197"/>
  <c r="BK197"/>
  <c r="BJ197"/>
  <c r="BI197"/>
  <c r="BH197"/>
  <c r="BG197"/>
  <c r="BF197"/>
  <c r="BE197"/>
  <c r="BD197"/>
  <c r="BC197"/>
  <c r="BB197"/>
  <c r="BA197"/>
  <c r="AZ197"/>
  <c r="AY197"/>
  <c r="AX197"/>
  <c r="AW197"/>
  <c r="AV197"/>
  <c r="AU197"/>
  <c r="AT197"/>
  <c r="AS197"/>
  <c r="AR197"/>
  <c r="AQ197"/>
  <c r="AP197"/>
  <c r="AO197"/>
  <c r="AN197"/>
  <c r="AM197"/>
  <c r="AL197"/>
  <c r="AK197"/>
  <c r="AJ197"/>
  <c r="AI197"/>
  <c r="AH197"/>
  <c r="AG197"/>
  <c r="AF197"/>
  <c r="AE197"/>
  <c r="AD197"/>
  <c r="AC197"/>
  <c r="AB197"/>
  <c r="AA197"/>
  <c r="Z197"/>
  <c r="Y197"/>
  <c r="X197"/>
  <c r="W197"/>
  <c r="V197"/>
  <c r="U197"/>
  <c r="T197"/>
  <c r="S197"/>
  <c r="R197"/>
  <c r="Q197"/>
  <c r="P197"/>
  <c r="CC196"/>
  <c r="CB196"/>
  <c r="CA196"/>
  <c r="BZ196"/>
  <c r="BY196"/>
  <c r="BX196"/>
  <c r="BW196"/>
  <c r="BV196"/>
  <c r="BU196"/>
  <c r="BT196"/>
  <c r="BS196"/>
  <c r="BR196"/>
  <c r="BQ196"/>
  <c r="BP196"/>
  <c r="BO196"/>
  <c r="BN196"/>
  <c r="BM196"/>
  <c r="BL196"/>
  <c r="BK196"/>
  <c r="BJ196"/>
  <c r="BI196"/>
  <c r="BH196"/>
  <c r="BG196"/>
  <c r="BF196"/>
  <c r="BE196"/>
  <c r="BD196"/>
  <c r="BC196"/>
  <c r="BB196"/>
  <c r="BA196"/>
  <c r="AZ196"/>
  <c r="AY196"/>
  <c r="AX196"/>
  <c r="AW196"/>
  <c r="AV196"/>
  <c r="AU196"/>
  <c r="AT196"/>
  <c r="AS196"/>
  <c r="AR196"/>
  <c r="AQ196"/>
  <c r="AP196"/>
  <c r="AO196"/>
  <c r="AN196"/>
  <c r="AM196"/>
  <c r="AL196"/>
  <c r="AK196"/>
  <c r="AJ196"/>
  <c r="AI196"/>
  <c r="AH196"/>
  <c r="AG196"/>
  <c r="AF196"/>
  <c r="AE196"/>
  <c r="AD196"/>
  <c r="AC196"/>
  <c r="AB196"/>
  <c r="AA196"/>
  <c r="Z196"/>
  <c r="Y196"/>
  <c r="X196"/>
  <c r="W196"/>
  <c r="V196"/>
  <c r="U196"/>
  <c r="T196"/>
  <c r="S196"/>
  <c r="R196"/>
  <c r="Q196"/>
  <c r="P196"/>
  <c r="CB103"/>
  <c r="CA103"/>
  <c r="BZ103"/>
  <c r="BY103"/>
  <c r="BX103"/>
  <c r="BW103"/>
  <c r="BV103"/>
  <c r="BU103"/>
  <c r="BT103"/>
  <c r="BS103"/>
  <c r="BR103"/>
  <c r="BQ103"/>
  <c r="BP103"/>
  <c r="BO103"/>
  <c r="BN103"/>
  <c r="BM103"/>
  <c r="BL103"/>
  <c r="BK103"/>
  <c r="BJ103"/>
  <c r="BI103"/>
  <c r="BH103"/>
  <c r="BG103"/>
  <c r="BF103"/>
  <c r="BE103"/>
  <c r="BD103"/>
  <c r="BC103"/>
  <c r="BB103"/>
  <c r="BA103"/>
  <c r="AZ103"/>
  <c r="AY103"/>
  <c r="AX103"/>
  <c r="AW103"/>
  <c r="AV103"/>
  <c r="AU103"/>
  <c r="AT103"/>
  <c r="AS103"/>
  <c r="AR103"/>
  <c r="AQ103"/>
  <c r="AP103"/>
  <c r="AO103"/>
  <c r="AN103"/>
  <c r="AM103"/>
  <c r="AL103"/>
  <c r="AK103"/>
  <c r="AJ103"/>
  <c r="AI103"/>
  <c r="AH103"/>
  <c r="AG103"/>
  <c r="AF103"/>
  <c r="AE103"/>
  <c r="AD103"/>
  <c r="AC103"/>
  <c r="AB103"/>
  <c r="AA103"/>
  <c r="Z103"/>
  <c r="Y103"/>
  <c r="X103"/>
  <c r="W103"/>
  <c r="V103"/>
  <c r="U103"/>
  <c r="T103"/>
  <c r="S103"/>
  <c r="R103"/>
  <c r="Q103"/>
  <c r="P103"/>
  <c r="O103"/>
  <c r="CB102"/>
  <c r="CA102"/>
  <c r="BZ102"/>
  <c r="BY102"/>
  <c r="BX102"/>
  <c r="BW102"/>
  <c r="BV102"/>
  <c r="BU102"/>
  <c r="BT102"/>
  <c r="BS102"/>
  <c r="BR102"/>
  <c r="BQ102"/>
  <c r="BP102"/>
  <c r="BO102"/>
  <c r="BN102"/>
  <c r="BM102"/>
  <c r="BL102"/>
  <c r="BK102"/>
  <c r="BJ102"/>
  <c r="BI102"/>
  <c r="BH102"/>
  <c r="BG102"/>
  <c r="BF102"/>
  <c r="BE102"/>
  <c r="BD102"/>
  <c r="BC102"/>
  <c r="BB102"/>
  <c r="BA102"/>
  <c r="AZ102"/>
  <c r="AY102"/>
  <c r="AX102"/>
  <c r="AW102"/>
  <c r="AV102"/>
  <c r="AU102"/>
  <c r="AT102"/>
  <c r="AS102"/>
  <c r="AR102"/>
  <c r="AQ102"/>
  <c r="AP102"/>
  <c r="AO102"/>
  <c r="AN102"/>
  <c r="AM102"/>
  <c r="AL102"/>
  <c r="AK102"/>
  <c r="AJ102"/>
  <c r="AI102"/>
  <c r="AH102"/>
  <c r="AG102"/>
  <c r="AF102"/>
  <c r="AE102"/>
  <c r="AD102"/>
  <c r="AC102"/>
  <c r="AB102"/>
  <c r="AA102"/>
  <c r="Z102"/>
  <c r="Y102"/>
  <c r="X102"/>
  <c r="W102"/>
  <c r="V102"/>
  <c r="U102"/>
  <c r="T102"/>
  <c r="S102"/>
  <c r="R102"/>
  <c r="Q102"/>
  <c r="P102"/>
  <c r="O102"/>
  <c r="D145" i="6"/>
  <c r="C145"/>
  <c r="D146"/>
  <c r="EB33"/>
  <c r="EB34"/>
  <c r="C146"/>
  <c r="CK33" i="8"/>
  <c r="CK34"/>
  <c r="C102"/>
  <c r="D102" s="1"/>
  <c r="EF35" i="2"/>
  <c r="EF36"/>
  <c r="C150"/>
  <c r="D150" s="1"/>
  <c r="F146" i="6" l="1"/>
  <c r="G146" s="1"/>
  <c r="E146"/>
  <c r="F102" i="8"/>
  <c r="G102" s="1"/>
  <c r="E102"/>
  <c r="F150" i="2"/>
  <c r="G150" s="1"/>
  <c r="E150"/>
  <c r="H146" i="6" l="1"/>
  <c r="J146"/>
  <c r="I146"/>
  <c r="K146"/>
  <c r="H102" i="8"/>
  <c r="J102"/>
  <c r="I102"/>
  <c r="K102"/>
  <c r="H150" i="2"/>
  <c r="J150"/>
  <c r="I150"/>
  <c r="K150"/>
  <c r="EC7" i="5" l="1"/>
  <c r="EC8"/>
  <c r="CL31" i="7" l="1"/>
  <c r="CL32"/>
  <c r="C102"/>
  <c r="D102" s="1"/>
  <c r="C5" i="1"/>
  <c r="F102" i="7" l="1"/>
  <c r="G102" s="1"/>
  <c r="E102"/>
  <c r="H102" l="1"/>
  <c r="J102"/>
  <c r="I102"/>
  <c r="K102"/>
  <c r="EF33" i="1" l="1"/>
  <c r="EF34"/>
  <c r="C150"/>
  <c r="O7" i="18" l="1"/>
  <c r="P7"/>
  <c r="Q7"/>
  <c r="R7"/>
  <c r="O8"/>
  <c r="P8"/>
  <c r="Q8"/>
  <c r="R8"/>
  <c r="CB8"/>
  <c r="CA8"/>
  <c r="BZ8"/>
  <c r="BY8"/>
  <c r="BX8"/>
  <c r="BW8"/>
  <c r="BV8"/>
  <c r="BU8"/>
  <c r="BT8"/>
  <c r="BS8"/>
  <c r="BR8"/>
  <c r="BQ8"/>
  <c r="BP8"/>
  <c r="BO8"/>
  <c r="BN8"/>
  <c r="BM8"/>
  <c r="BL8"/>
  <c r="BK8"/>
  <c r="BJ8"/>
  <c r="BI8"/>
  <c r="BH8"/>
  <c r="BG8"/>
  <c r="BF8"/>
  <c r="BE8"/>
  <c r="BD8"/>
  <c r="BC8"/>
  <c r="BB8"/>
  <c r="BA8"/>
  <c r="AZ8"/>
  <c r="AY8"/>
  <c r="AX8"/>
  <c r="AW8"/>
  <c r="AV8"/>
  <c r="AU8"/>
  <c r="AT8"/>
  <c r="AS8"/>
  <c r="AR8"/>
  <c r="AQ8"/>
  <c r="AP8"/>
  <c r="AO8"/>
  <c r="AN8"/>
  <c r="AM8"/>
  <c r="AL8"/>
  <c r="AK8"/>
  <c r="AJ8"/>
  <c r="AI8"/>
  <c r="AH8"/>
  <c r="AG8"/>
  <c r="AF8"/>
  <c r="AE8"/>
  <c r="AD8"/>
  <c r="AC8"/>
  <c r="AB8"/>
  <c r="AA8"/>
  <c r="Z8"/>
  <c r="Y8"/>
  <c r="X8"/>
  <c r="W8"/>
  <c r="V8"/>
  <c r="U8"/>
  <c r="T8"/>
  <c r="S8"/>
  <c r="CB7"/>
  <c r="CA7"/>
  <c r="BZ7"/>
  <c r="BY7"/>
  <c r="BX7"/>
  <c r="BW7"/>
  <c r="BV7"/>
  <c r="BU7"/>
  <c r="BT7"/>
  <c r="BS7"/>
  <c r="BR7"/>
  <c r="BQ7"/>
  <c r="BP7"/>
  <c r="BO7"/>
  <c r="BN7"/>
  <c r="BM7"/>
  <c r="BL7"/>
  <c r="BK7"/>
  <c r="BJ7"/>
  <c r="BI7"/>
  <c r="BH7"/>
  <c r="BG7"/>
  <c r="BF7"/>
  <c r="BE7"/>
  <c r="BD7"/>
  <c r="BC7"/>
  <c r="BB7"/>
  <c r="BA7"/>
  <c r="AZ7"/>
  <c r="AY7"/>
  <c r="AX7"/>
  <c r="AW7"/>
  <c r="AV7"/>
  <c r="AU7"/>
  <c r="AT7"/>
  <c r="AS7"/>
  <c r="AR7"/>
  <c r="AQ7"/>
  <c r="AP7"/>
  <c r="AO7"/>
  <c r="AN7"/>
  <c r="AM7"/>
  <c r="AL7"/>
  <c r="AK7"/>
  <c r="AJ7"/>
  <c r="AI7"/>
  <c r="AH7"/>
  <c r="AG7"/>
  <c r="AF7"/>
  <c r="AE7"/>
  <c r="AD7"/>
  <c r="AC7"/>
  <c r="AB7"/>
  <c r="AA7"/>
  <c r="Z7"/>
  <c r="Y7"/>
  <c r="X7"/>
  <c r="W7"/>
  <c r="V7"/>
  <c r="U7"/>
  <c r="T7"/>
  <c r="S7"/>
  <c r="C93"/>
  <c r="C92"/>
  <c r="C91"/>
  <c r="C90"/>
  <c r="D90" s="1"/>
  <c r="C89"/>
  <c r="C88"/>
  <c r="C87"/>
  <c r="C86"/>
  <c r="D86" s="1"/>
  <c r="C85"/>
  <c r="C84"/>
  <c r="C83"/>
  <c r="C82"/>
  <c r="D82" s="1"/>
  <c r="C81"/>
  <c r="C80"/>
  <c r="C79"/>
  <c r="C78"/>
  <c r="C77"/>
  <c r="C76"/>
  <c r="C75"/>
  <c r="C74"/>
  <c r="D78" s="1"/>
  <c r="C73"/>
  <c r="C72"/>
  <c r="C71"/>
  <c r="C70"/>
  <c r="D74" s="1"/>
  <c r="C69"/>
  <c r="C68"/>
  <c r="C67"/>
  <c r="C66"/>
  <c r="D70" s="1"/>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D12" s="1"/>
  <c r="C7"/>
  <c r="D11" s="1"/>
  <c r="C6"/>
  <c r="C5"/>
  <c r="H28" i="17"/>
  <c r="O7"/>
  <c r="CB8"/>
  <c r="CA8"/>
  <c r="BZ8"/>
  <c r="BY8"/>
  <c r="BX8"/>
  <c r="BW8"/>
  <c r="BV8"/>
  <c r="BU8"/>
  <c r="BT8"/>
  <c r="BS8"/>
  <c r="BR8"/>
  <c r="BQ8"/>
  <c r="BP8"/>
  <c r="BO8"/>
  <c r="BN8"/>
  <c r="BM8"/>
  <c r="BL8"/>
  <c r="BK8"/>
  <c r="BJ8"/>
  <c r="BI8"/>
  <c r="BH8"/>
  <c r="BG8"/>
  <c r="BF8"/>
  <c r="BE8"/>
  <c r="BD8"/>
  <c r="BC8"/>
  <c r="BB8"/>
  <c r="BA8"/>
  <c r="AZ8"/>
  <c r="AY8"/>
  <c r="AX8"/>
  <c r="AW8"/>
  <c r="AV8"/>
  <c r="AU8"/>
  <c r="AT8"/>
  <c r="AS8"/>
  <c r="AR8"/>
  <c r="AQ8"/>
  <c r="AP8"/>
  <c r="AO8"/>
  <c r="AN8"/>
  <c r="AM8"/>
  <c r="AL8"/>
  <c r="AK8"/>
  <c r="AJ8"/>
  <c r="AI8"/>
  <c r="AH8"/>
  <c r="AG8"/>
  <c r="AF8"/>
  <c r="AE8"/>
  <c r="AD8"/>
  <c r="AC8"/>
  <c r="AB8"/>
  <c r="AA8"/>
  <c r="Z8"/>
  <c r="Y8"/>
  <c r="X8"/>
  <c r="W8"/>
  <c r="V8"/>
  <c r="U8"/>
  <c r="T8"/>
  <c r="S8"/>
  <c r="R8"/>
  <c r="Q8"/>
  <c r="P8"/>
  <c r="O8"/>
  <c r="CB7"/>
  <c r="CA7"/>
  <c r="BZ7"/>
  <c r="BY7"/>
  <c r="BX7"/>
  <c r="BW7"/>
  <c r="BV7"/>
  <c r="BU7"/>
  <c r="BT7"/>
  <c r="BS7"/>
  <c r="BR7"/>
  <c r="BQ7"/>
  <c r="BP7"/>
  <c r="BO7"/>
  <c r="BN7"/>
  <c r="BM7"/>
  <c r="BL7"/>
  <c r="BK7"/>
  <c r="BJ7"/>
  <c r="BI7"/>
  <c r="BH7"/>
  <c r="BG7"/>
  <c r="BF7"/>
  <c r="BE7"/>
  <c r="BD7"/>
  <c r="BC7"/>
  <c r="BB7"/>
  <c r="BA7"/>
  <c r="AZ7"/>
  <c r="AY7"/>
  <c r="AX7"/>
  <c r="AW7"/>
  <c r="AV7"/>
  <c r="AU7"/>
  <c r="AT7"/>
  <c r="AS7"/>
  <c r="AR7"/>
  <c r="AQ7"/>
  <c r="AP7"/>
  <c r="AO7"/>
  <c r="AN7"/>
  <c r="AM7"/>
  <c r="AL7"/>
  <c r="AK7"/>
  <c r="AJ7"/>
  <c r="AI7"/>
  <c r="AH7"/>
  <c r="AG7"/>
  <c r="AF7"/>
  <c r="AE7"/>
  <c r="AD7"/>
  <c r="AC7"/>
  <c r="AB7"/>
  <c r="AA7"/>
  <c r="Z7"/>
  <c r="Y7"/>
  <c r="X7"/>
  <c r="W7"/>
  <c r="V7"/>
  <c r="U7"/>
  <c r="T7"/>
  <c r="S7"/>
  <c r="R7"/>
  <c r="Q7"/>
  <c r="P7"/>
  <c r="D9" i="18" l="1"/>
  <c r="D13"/>
  <c r="D15"/>
  <c r="D17"/>
  <c r="D19"/>
  <c r="D21"/>
  <c r="D23"/>
  <c r="D25"/>
  <c r="D27"/>
  <c r="D84"/>
  <c r="D92"/>
  <c r="D14"/>
  <c r="D16"/>
  <c r="D18"/>
  <c r="D20"/>
  <c r="D22"/>
  <c r="D24"/>
  <c r="D26"/>
  <c r="D28"/>
  <c r="D30"/>
  <c r="D32"/>
  <c r="D34"/>
  <c r="D36"/>
  <c r="D38"/>
  <c r="D40"/>
  <c r="D42"/>
  <c r="D44"/>
  <c r="D46"/>
  <c r="D48"/>
  <c r="D50"/>
  <c r="D52"/>
  <c r="D54"/>
  <c r="D56"/>
  <c r="D58"/>
  <c r="D60"/>
  <c r="D62"/>
  <c r="D64"/>
  <c r="D68"/>
  <c r="D72"/>
  <c r="D76"/>
  <c r="D80"/>
  <c r="D88"/>
  <c r="D10"/>
  <c r="D31"/>
  <c r="D47"/>
  <c r="D51"/>
  <c r="D55"/>
  <c r="D59"/>
  <c r="D63"/>
  <c r="D67"/>
  <c r="D71"/>
  <c r="D75"/>
  <c r="D79"/>
  <c r="D83"/>
  <c r="D87"/>
  <c r="D91"/>
  <c r="D29"/>
  <c r="D49"/>
  <c r="D53"/>
  <c r="D57"/>
  <c r="D61"/>
  <c r="D65"/>
  <c r="D66"/>
  <c r="D69"/>
  <c r="D73"/>
  <c r="D77"/>
  <c r="D81"/>
  <c r="D85"/>
  <c r="D89"/>
  <c r="D93"/>
  <c r="F29"/>
  <c r="G29" s="1"/>
  <c r="E29"/>
  <c r="F31"/>
  <c r="G31" s="1"/>
  <c r="E31"/>
  <c r="E28"/>
  <c r="E68"/>
  <c r="F68"/>
  <c r="G68" s="1"/>
  <c r="E72"/>
  <c r="F72"/>
  <c r="G72" s="1"/>
  <c r="E76"/>
  <c r="F76"/>
  <c r="G76" s="1"/>
  <c r="E80"/>
  <c r="F80"/>
  <c r="G80" s="1"/>
  <c r="E84"/>
  <c r="F84"/>
  <c r="G84" s="1"/>
  <c r="E88"/>
  <c r="F88"/>
  <c r="G88" s="1"/>
  <c r="E92"/>
  <c r="F92"/>
  <c r="G92" s="1"/>
  <c r="E30"/>
  <c r="E32"/>
  <c r="F28"/>
  <c r="G28" s="1"/>
  <c r="D33"/>
  <c r="D35"/>
  <c r="D37"/>
  <c r="D39"/>
  <c r="D41"/>
  <c r="D45"/>
  <c r="F63" s="1"/>
  <c r="G63" s="1"/>
  <c r="E66"/>
  <c r="F66"/>
  <c r="G66" s="1"/>
  <c r="E70"/>
  <c r="F70"/>
  <c r="G70" s="1"/>
  <c r="E74"/>
  <c r="F74"/>
  <c r="G74" s="1"/>
  <c r="E78"/>
  <c r="F78"/>
  <c r="G78" s="1"/>
  <c r="E82"/>
  <c r="F82"/>
  <c r="G82" s="1"/>
  <c r="E86"/>
  <c r="F86"/>
  <c r="G86" s="1"/>
  <c r="E90"/>
  <c r="F90"/>
  <c r="G90" s="1"/>
  <c r="F30"/>
  <c r="G30" s="1"/>
  <c r="F32"/>
  <c r="G32" s="1"/>
  <c r="E33"/>
  <c r="F34"/>
  <c r="G34" s="1"/>
  <c r="F36"/>
  <c r="G36" s="1"/>
  <c r="F38"/>
  <c r="G38" s="1"/>
  <c r="F40"/>
  <c r="G40" s="1"/>
  <c r="D43"/>
  <c r="F67"/>
  <c r="G67" s="1"/>
  <c r="F71"/>
  <c r="G71" s="1"/>
  <c r="F75"/>
  <c r="G75" s="1"/>
  <c r="F79"/>
  <c r="G79" s="1"/>
  <c r="F83"/>
  <c r="G83" s="1"/>
  <c r="F87"/>
  <c r="G87" s="1"/>
  <c r="F91"/>
  <c r="G91" s="1"/>
  <c r="E63"/>
  <c r="E65"/>
  <c r="E67"/>
  <c r="E69"/>
  <c r="E71"/>
  <c r="E73"/>
  <c r="E75"/>
  <c r="E77"/>
  <c r="E79"/>
  <c r="E81"/>
  <c r="E83"/>
  <c r="E85"/>
  <c r="E87"/>
  <c r="E89"/>
  <c r="E91"/>
  <c r="E93"/>
  <c r="F89" l="1"/>
  <c r="G89" s="1"/>
  <c r="F73"/>
  <c r="G73" s="1"/>
  <c r="F65"/>
  <c r="G65" s="1"/>
  <c r="E35"/>
  <c r="F81"/>
  <c r="G81" s="1"/>
  <c r="F93"/>
  <c r="G93" s="1"/>
  <c r="F77"/>
  <c r="G77" s="1"/>
  <c r="F69"/>
  <c r="G69" s="1"/>
  <c r="E41"/>
  <c r="E39"/>
  <c r="E37"/>
  <c r="E59"/>
  <c r="E55"/>
  <c r="E48"/>
  <c r="E34"/>
  <c r="F85"/>
  <c r="G85" s="1"/>
  <c r="K85" s="1"/>
  <c r="J93"/>
  <c r="H93"/>
  <c r="K93"/>
  <c r="I93"/>
  <c r="J89"/>
  <c r="H89"/>
  <c r="K89"/>
  <c r="I89"/>
  <c r="I85"/>
  <c r="J81"/>
  <c r="H81"/>
  <c r="K81"/>
  <c r="I81"/>
  <c r="J77"/>
  <c r="H77"/>
  <c r="K77"/>
  <c r="I77"/>
  <c r="J73"/>
  <c r="H73"/>
  <c r="K73"/>
  <c r="I73"/>
  <c r="J69"/>
  <c r="H69"/>
  <c r="K69"/>
  <c r="I69"/>
  <c r="J65"/>
  <c r="H65"/>
  <c r="K65"/>
  <c r="I65"/>
  <c r="E62"/>
  <c r="F62"/>
  <c r="G62" s="1"/>
  <c r="E64"/>
  <c r="F64"/>
  <c r="G64" s="1"/>
  <c r="E58"/>
  <c r="F58"/>
  <c r="G58" s="1"/>
  <c r="E54"/>
  <c r="F54"/>
  <c r="G54" s="1"/>
  <c r="K34"/>
  <c r="I34"/>
  <c r="J34"/>
  <c r="H34"/>
  <c r="K32"/>
  <c r="I32"/>
  <c r="J32"/>
  <c r="H32"/>
  <c r="K28"/>
  <c r="I28"/>
  <c r="J28"/>
  <c r="H28"/>
  <c r="E40"/>
  <c r="E38"/>
  <c r="E36"/>
  <c r="E61"/>
  <c r="E57"/>
  <c r="E53"/>
  <c r="E51"/>
  <c r="F50"/>
  <c r="G50" s="1"/>
  <c r="E49"/>
  <c r="E47"/>
  <c r="F46"/>
  <c r="G46" s="1"/>
  <c r="E45"/>
  <c r="F44"/>
  <c r="G44" s="1"/>
  <c r="E43"/>
  <c r="F42"/>
  <c r="G42" s="1"/>
  <c r="J91"/>
  <c r="H91"/>
  <c r="K91"/>
  <c r="I91"/>
  <c r="J87"/>
  <c r="H87"/>
  <c r="K87"/>
  <c r="I87"/>
  <c r="J83"/>
  <c r="H83"/>
  <c r="K83"/>
  <c r="I83"/>
  <c r="J79"/>
  <c r="H79"/>
  <c r="K79"/>
  <c r="I79"/>
  <c r="J75"/>
  <c r="H75"/>
  <c r="K75"/>
  <c r="I75"/>
  <c r="J71"/>
  <c r="H71"/>
  <c r="K71"/>
  <c r="I71"/>
  <c r="J67"/>
  <c r="H67"/>
  <c r="K67"/>
  <c r="I67"/>
  <c r="J63"/>
  <c r="H63"/>
  <c r="K63"/>
  <c r="I63"/>
  <c r="K90"/>
  <c r="I90"/>
  <c r="J90"/>
  <c r="H90"/>
  <c r="K86"/>
  <c r="I86"/>
  <c r="J86"/>
  <c r="H86"/>
  <c r="K82"/>
  <c r="I82"/>
  <c r="J82"/>
  <c r="H82"/>
  <c r="K78"/>
  <c r="I78"/>
  <c r="J78"/>
  <c r="H78"/>
  <c r="K74"/>
  <c r="I74"/>
  <c r="J74"/>
  <c r="H74"/>
  <c r="K70"/>
  <c r="I70"/>
  <c r="J70"/>
  <c r="H70"/>
  <c r="K66"/>
  <c r="I66"/>
  <c r="J66"/>
  <c r="H66"/>
  <c r="E60"/>
  <c r="F60"/>
  <c r="G60" s="1"/>
  <c r="E56"/>
  <c r="F56"/>
  <c r="G56" s="1"/>
  <c r="E52"/>
  <c r="F52"/>
  <c r="G52" s="1"/>
  <c r="K30"/>
  <c r="I30"/>
  <c r="J30"/>
  <c r="H30"/>
  <c r="K92"/>
  <c r="I92"/>
  <c r="J92"/>
  <c r="H92"/>
  <c r="K88"/>
  <c r="I88"/>
  <c r="J88"/>
  <c r="H88"/>
  <c r="K84"/>
  <c r="I84"/>
  <c r="J84"/>
  <c r="H84"/>
  <c r="K80"/>
  <c r="I80"/>
  <c r="J80"/>
  <c r="H80"/>
  <c r="K76"/>
  <c r="I76"/>
  <c r="J76"/>
  <c r="H76"/>
  <c r="K72"/>
  <c r="I72"/>
  <c r="J72"/>
  <c r="H72"/>
  <c r="K68"/>
  <c r="I68"/>
  <c r="J68"/>
  <c r="H68"/>
  <c r="J31"/>
  <c r="H31"/>
  <c r="I31"/>
  <c r="K31"/>
  <c r="J29"/>
  <c r="H29"/>
  <c r="K29"/>
  <c r="I29"/>
  <c r="F41"/>
  <c r="G41" s="1"/>
  <c r="I41" s="1"/>
  <c r="F39"/>
  <c r="G39" s="1"/>
  <c r="I39" s="1"/>
  <c r="F37"/>
  <c r="G37" s="1"/>
  <c r="I37" s="1"/>
  <c r="F35"/>
  <c r="G35" s="1"/>
  <c r="I35" s="1"/>
  <c r="F33"/>
  <c r="G33" s="1"/>
  <c r="I33" s="1"/>
  <c r="F61"/>
  <c r="G61" s="1"/>
  <c r="F59"/>
  <c r="G59" s="1"/>
  <c r="I59" s="1"/>
  <c r="F57"/>
  <c r="G57" s="1"/>
  <c r="F55"/>
  <c r="G55" s="1"/>
  <c r="I55" s="1"/>
  <c r="F53"/>
  <c r="G53" s="1"/>
  <c r="F51"/>
  <c r="G51" s="1"/>
  <c r="E50"/>
  <c r="F49"/>
  <c r="G49" s="1"/>
  <c r="F47"/>
  <c r="G47" s="1"/>
  <c r="E46"/>
  <c r="F45"/>
  <c r="G45" s="1"/>
  <c r="E44"/>
  <c r="F43"/>
  <c r="G43" s="1"/>
  <c r="E42"/>
  <c r="F48"/>
  <c r="G48" s="1"/>
  <c r="I48" s="1"/>
  <c r="H85" l="1"/>
  <c r="J85"/>
  <c r="K50"/>
  <c r="I50"/>
  <c r="J50"/>
  <c r="H50"/>
  <c r="J49"/>
  <c r="H49"/>
  <c r="K49"/>
  <c r="I49"/>
  <c r="J51"/>
  <c r="H51"/>
  <c r="K51"/>
  <c r="I51"/>
  <c r="J57"/>
  <c r="H57"/>
  <c r="K57"/>
  <c r="I57"/>
  <c r="K36"/>
  <c r="I36"/>
  <c r="J36"/>
  <c r="H36"/>
  <c r="K40"/>
  <c r="I40"/>
  <c r="J40"/>
  <c r="H40"/>
  <c r="K54"/>
  <c r="I54"/>
  <c r="J54"/>
  <c r="H54"/>
  <c r="K58"/>
  <c r="I58"/>
  <c r="J58"/>
  <c r="H58"/>
  <c r="K64"/>
  <c r="I64"/>
  <c r="J64"/>
  <c r="H64"/>
  <c r="K62"/>
  <c r="I62"/>
  <c r="J62"/>
  <c r="H62"/>
  <c r="K33"/>
  <c r="H33"/>
  <c r="K35"/>
  <c r="H35"/>
  <c r="K37"/>
  <c r="H37"/>
  <c r="K39"/>
  <c r="H39"/>
  <c r="K41"/>
  <c r="H41"/>
  <c r="J48"/>
  <c r="K48"/>
  <c r="K55"/>
  <c r="J55"/>
  <c r="K59"/>
  <c r="J59"/>
  <c r="K42"/>
  <c r="I42"/>
  <c r="J42"/>
  <c r="H42"/>
  <c r="K44"/>
  <c r="I44"/>
  <c r="J44"/>
  <c r="H44"/>
  <c r="K46"/>
  <c r="I46"/>
  <c r="J46"/>
  <c r="H46"/>
  <c r="K52"/>
  <c r="I52"/>
  <c r="J52"/>
  <c r="H52"/>
  <c r="K56"/>
  <c r="I56"/>
  <c r="J56"/>
  <c r="H56"/>
  <c r="K60"/>
  <c r="I60"/>
  <c r="J60"/>
  <c r="H60"/>
  <c r="J43"/>
  <c r="H43"/>
  <c r="K43"/>
  <c r="I43"/>
  <c r="J45"/>
  <c r="H45"/>
  <c r="K45"/>
  <c r="I45"/>
  <c r="J47"/>
  <c r="H47"/>
  <c r="K47"/>
  <c r="I47"/>
  <c r="J53"/>
  <c r="H53"/>
  <c r="K53"/>
  <c r="I53"/>
  <c r="J61"/>
  <c r="H61"/>
  <c r="K61"/>
  <c r="I61"/>
  <c r="K38"/>
  <c r="I38"/>
  <c r="J38"/>
  <c r="H38"/>
  <c r="J33"/>
  <c r="J35"/>
  <c r="J37"/>
  <c r="J39"/>
  <c r="J41"/>
  <c r="H48"/>
  <c r="H55"/>
  <c r="H59"/>
  <c r="C93" i="17" l="1"/>
  <c r="C92"/>
  <c r="C91"/>
  <c r="C90"/>
  <c r="C89"/>
  <c r="C88"/>
  <c r="D92" s="1"/>
  <c r="C87"/>
  <c r="C86"/>
  <c r="D90" s="1"/>
  <c r="C85"/>
  <c r="C84"/>
  <c r="D88" s="1"/>
  <c r="C83"/>
  <c r="C82"/>
  <c r="D86" s="1"/>
  <c r="C81"/>
  <c r="C80"/>
  <c r="D84" s="1"/>
  <c r="C79"/>
  <c r="C78"/>
  <c r="D82" s="1"/>
  <c r="C77"/>
  <c r="C76"/>
  <c r="D80" s="1"/>
  <c r="C75"/>
  <c r="C74"/>
  <c r="D78" s="1"/>
  <c r="C73"/>
  <c r="C72"/>
  <c r="D76" s="1"/>
  <c r="C71"/>
  <c r="C70"/>
  <c r="D74" s="1"/>
  <c r="C69"/>
  <c r="C68"/>
  <c r="D72" s="1"/>
  <c r="C67"/>
  <c r="C66"/>
  <c r="D70" s="1"/>
  <c r="C65"/>
  <c r="C64"/>
  <c r="D68" s="1"/>
  <c r="C63"/>
  <c r="C62"/>
  <c r="D66" s="1"/>
  <c r="C61"/>
  <c r="C60"/>
  <c r="D64" s="1"/>
  <c r="C59"/>
  <c r="C58"/>
  <c r="D62" s="1"/>
  <c r="C57"/>
  <c r="C56"/>
  <c r="D60" s="1"/>
  <c r="C55"/>
  <c r="C54"/>
  <c r="D58" s="1"/>
  <c r="C53"/>
  <c r="C52"/>
  <c r="D56" s="1"/>
  <c r="C51"/>
  <c r="C50"/>
  <c r="D54" s="1"/>
  <c r="C49"/>
  <c r="D53" s="1"/>
  <c r="C48"/>
  <c r="C47"/>
  <c r="D51" s="1"/>
  <c r="C46"/>
  <c r="C45"/>
  <c r="D49" s="1"/>
  <c r="C44"/>
  <c r="C43"/>
  <c r="D47" s="1"/>
  <c r="C42"/>
  <c r="C41"/>
  <c r="D45" s="1"/>
  <c r="C40"/>
  <c r="C39"/>
  <c r="D43" s="1"/>
  <c r="C38"/>
  <c r="C37"/>
  <c r="D41" s="1"/>
  <c r="C36"/>
  <c r="C35"/>
  <c r="D39" s="1"/>
  <c r="C34"/>
  <c r="C33"/>
  <c r="D37" s="1"/>
  <c r="C32"/>
  <c r="C31"/>
  <c r="D35" s="1"/>
  <c r="C30"/>
  <c r="C29"/>
  <c r="D33" s="1"/>
  <c r="C28"/>
  <c r="C27"/>
  <c r="D31" s="1"/>
  <c r="C26"/>
  <c r="C25"/>
  <c r="C24"/>
  <c r="D28" s="1"/>
  <c r="C23"/>
  <c r="D27" s="1"/>
  <c r="C22"/>
  <c r="D26" s="1"/>
  <c r="C21"/>
  <c r="D25" s="1"/>
  <c r="C20"/>
  <c r="D24" s="1"/>
  <c r="C19"/>
  <c r="D23" s="1"/>
  <c r="C18"/>
  <c r="C17"/>
  <c r="C16"/>
  <c r="C15"/>
  <c r="C14"/>
  <c r="C13"/>
  <c r="C12"/>
  <c r="C11"/>
  <c r="C10"/>
  <c r="C9"/>
  <c r="C8"/>
  <c r="C7"/>
  <c r="C6"/>
  <c r="C5"/>
  <c r="D10" l="1"/>
  <c r="D12"/>
  <c r="D14"/>
  <c r="D16"/>
  <c r="D18"/>
  <c r="D36"/>
  <c r="D38"/>
  <c r="D40"/>
  <c r="D42"/>
  <c r="D44"/>
  <c r="D46"/>
  <c r="D48"/>
  <c r="D9"/>
  <c r="D11"/>
  <c r="D13"/>
  <c r="D15"/>
  <c r="D17"/>
  <c r="D55"/>
  <c r="D57"/>
  <c r="D59"/>
  <c r="D61"/>
  <c r="D63"/>
  <c r="D65"/>
  <c r="D67"/>
  <c r="D69"/>
  <c r="D71"/>
  <c r="D73"/>
  <c r="D75"/>
  <c r="D77"/>
  <c r="D79"/>
  <c r="D81"/>
  <c r="D83"/>
  <c r="D85"/>
  <c r="D87"/>
  <c r="D89"/>
  <c r="D91"/>
  <c r="D93"/>
  <c r="E72"/>
  <c r="F72"/>
  <c r="G72" s="1"/>
  <c r="E74"/>
  <c r="F74"/>
  <c r="G74" s="1"/>
  <c r="E76"/>
  <c r="F76"/>
  <c r="G76" s="1"/>
  <c r="E78"/>
  <c r="F78"/>
  <c r="G78" s="1"/>
  <c r="E80"/>
  <c r="F80"/>
  <c r="G80" s="1"/>
  <c r="E82"/>
  <c r="F82"/>
  <c r="G82" s="1"/>
  <c r="E84"/>
  <c r="F84"/>
  <c r="G84" s="1"/>
  <c r="E86"/>
  <c r="F86"/>
  <c r="G86" s="1"/>
  <c r="E88"/>
  <c r="F88"/>
  <c r="G88" s="1"/>
  <c r="E90"/>
  <c r="F90"/>
  <c r="G90" s="1"/>
  <c r="E92"/>
  <c r="F92"/>
  <c r="G92" s="1"/>
  <c r="D19"/>
  <c r="D20"/>
  <c r="D21"/>
  <c r="D22"/>
  <c r="F73"/>
  <c r="G73" s="1"/>
  <c r="E73"/>
  <c r="F75"/>
  <c r="G75" s="1"/>
  <c r="E75"/>
  <c r="F77"/>
  <c r="G77" s="1"/>
  <c r="E77"/>
  <c r="F79"/>
  <c r="G79" s="1"/>
  <c r="E79"/>
  <c r="F81"/>
  <c r="G81" s="1"/>
  <c r="E81"/>
  <c r="F83"/>
  <c r="G83" s="1"/>
  <c r="E83"/>
  <c r="F85"/>
  <c r="G85" s="1"/>
  <c r="E85"/>
  <c r="F87"/>
  <c r="G87" s="1"/>
  <c r="E87"/>
  <c r="F89"/>
  <c r="G89" s="1"/>
  <c r="E89"/>
  <c r="F91"/>
  <c r="G91" s="1"/>
  <c r="E91"/>
  <c r="F93"/>
  <c r="G93" s="1"/>
  <c r="E93"/>
  <c r="D29"/>
  <c r="D30"/>
  <c r="D32"/>
  <c r="D34"/>
  <c r="D50"/>
  <c r="D52"/>
  <c r="E70" s="1"/>
  <c r="E52" l="1"/>
  <c r="F69"/>
  <c r="G69" s="1"/>
  <c r="E69"/>
  <c r="F51"/>
  <c r="G51" s="1"/>
  <c r="E51"/>
  <c r="E48"/>
  <c r="F48"/>
  <c r="G48" s="1"/>
  <c r="E40"/>
  <c r="F40"/>
  <c r="G40" s="1"/>
  <c r="E38"/>
  <c r="F38"/>
  <c r="G38" s="1"/>
  <c r="K92"/>
  <c r="I92"/>
  <c r="J92"/>
  <c r="H92"/>
  <c r="K90"/>
  <c r="I90"/>
  <c r="J90"/>
  <c r="H90"/>
  <c r="K88"/>
  <c r="I88"/>
  <c r="J88"/>
  <c r="H88"/>
  <c r="K86"/>
  <c r="I86"/>
  <c r="J86"/>
  <c r="H86"/>
  <c r="K84"/>
  <c r="I84"/>
  <c r="J84"/>
  <c r="H84"/>
  <c r="K82"/>
  <c r="I82"/>
  <c r="J82"/>
  <c r="H82"/>
  <c r="K80"/>
  <c r="I80"/>
  <c r="J80"/>
  <c r="H80"/>
  <c r="K78"/>
  <c r="I78"/>
  <c r="J78"/>
  <c r="H78"/>
  <c r="K76"/>
  <c r="I76"/>
  <c r="J76"/>
  <c r="H76"/>
  <c r="K74"/>
  <c r="I74"/>
  <c r="J74"/>
  <c r="H74"/>
  <c r="K72"/>
  <c r="I72"/>
  <c r="J72"/>
  <c r="H72"/>
  <c r="F67"/>
  <c r="G67" s="1"/>
  <c r="F65"/>
  <c r="G65" s="1"/>
  <c r="F63"/>
  <c r="G63" s="1"/>
  <c r="F61"/>
  <c r="G61" s="1"/>
  <c r="F59"/>
  <c r="G59" s="1"/>
  <c r="F57"/>
  <c r="G57" s="1"/>
  <c r="F55"/>
  <c r="G55" s="1"/>
  <c r="E50"/>
  <c r="E68"/>
  <c r="E66"/>
  <c r="E64"/>
  <c r="E62"/>
  <c r="E60"/>
  <c r="E58"/>
  <c r="E56"/>
  <c r="E54"/>
  <c r="F47"/>
  <c r="G47" s="1"/>
  <c r="F45"/>
  <c r="G45" s="1"/>
  <c r="F43"/>
  <c r="G43" s="1"/>
  <c r="F37"/>
  <c r="G37" s="1"/>
  <c r="F35"/>
  <c r="G35" s="1"/>
  <c r="F33"/>
  <c r="G33" s="1"/>
  <c r="F31"/>
  <c r="G31" s="1"/>
  <c r="F29"/>
  <c r="G29" s="1"/>
  <c r="E46"/>
  <c r="E44"/>
  <c r="E42"/>
  <c r="E36"/>
  <c r="E34"/>
  <c r="E32"/>
  <c r="E30"/>
  <c r="E28"/>
  <c r="F71"/>
  <c r="G71" s="1"/>
  <c r="E71"/>
  <c r="F53"/>
  <c r="G53" s="1"/>
  <c r="E53"/>
  <c r="F49"/>
  <c r="G49" s="1"/>
  <c r="E49"/>
  <c r="J93"/>
  <c r="H93"/>
  <c r="K93"/>
  <c r="I93"/>
  <c r="J91"/>
  <c r="H91"/>
  <c r="K91"/>
  <c r="I91"/>
  <c r="J89"/>
  <c r="H89"/>
  <c r="K89"/>
  <c r="I89"/>
  <c r="J87"/>
  <c r="H87"/>
  <c r="K87"/>
  <c r="I87"/>
  <c r="J85"/>
  <c r="H85"/>
  <c r="K85"/>
  <c r="I85"/>
  <c r="J83"/>
  <c r="H83"/>
  <c r="K83"/>
  <c r="I83"/>
  <c r="J81"/>
  <c r="H81"/>
  <c r="K81"/>
  <c r="I81"/>
  <c r="J79"/>
  <c r="H79"/>
  <c r="K79"/>
  <c r="I79"/>
  <c r="J77"/>
  <c r="H77"/>
  <c r="K77"/>
  <c r="I77"/>
  <c r="J75"/>
  <c r="H75"/>
  <c r="K75"/>
  <c r="I75"/>
  <c r="J73"/>
  <c r="H73"/>
  <c r="K73"/>
  <c r="I73"/>
  <c r="F41"/>
  <c r="G41" s="1"/>
  <c r="E41"/>
  <c r="F39"/>
  <c r="G39" s="1"/>
  <c r="E39"/>
  <c r="E67"/>
  <c r="E65"/>
  <c r="E63"/>
  <c r="E61"/>
  <c r="E59"/>
  <c r="E57"/>
  <c r="E55"/>
  <c r="F50"/>
  <c r="G50" s="1"/>
  <c r="F70"/>
  <c r="G70" s="1"/>
  <c r="I70" s="1"/>
  <c r="F68"/>
  <c r="G68" s="1"/>
  <c r="F66"/>
  <c r="G66" s="1"/>
  <c r="F64"/>
  <c r="G64" s="1"/>
  <c r="F62"/>
  <c r="G62" s="1"/>
  <c r="F60"/>
  <c r="G60" s="1"/>
  <c r="F58"/>
  <c r="G58" s="1"/>
  <c r="F56"/>
  <c r="G56" s="1"/>
  <c r="F54"/>
  <c r="G54" s="1"/>
  <c r="F52"/>
  <c r="G52" s="1"/>
  <c r="I52" s="1"/>
  <c r="E47"/>
  <c r="E45"/>
  <c r="E43"/>
  <c r="E37"/>
  <c r="E35"/>
  <c r="E33"/>
  <c r="E31"/>
  <c r="E29"/>
  <c r="F46"/>
  <c r="G46" s="1"/>
  <c r="F44"/>
  <c r="G44" s="1"/>
  <c r="F42"/>
  <c r="G42" s="1"/>
  <c r="F36"/>
  <c r="G36" s="1"/>
  <c r="F34"/>
  <c r="G34" s="1"/>
  <c r="F32"/>
  <c r="G32" s="1"/>
  <c r="F30"/>
  <c r="G30" s="1"/>
  <c r="F28"/>
  <c r="G28" s="1"/>
  <c r="J31" l="1"/>
  <c r="H31"/>
  <c r="K31"/>
  <c r="I31"/>
  <c r="J35"/>
  <c r="H35"/>
  <c r="K35"/>
  <c r="I35"/>
  <c r="J43"/>
  <c r="H43"/>
  <c r="K43"/>
  <c r="I43"/>
  <c r="J47"/>
  <c r="H47"/>
  <c r="K47"/>
  <c r="I47"/>
  <c r="J55"/>
  <c r="H55"/>
  <c r="K55"/>
  <c r="I55"/>
  <c r="J59"/>
  <c r="H59"/>
  <c r="K59"/>
  <c r="I59"/>
  <c r="J63"/>
  <c r="H63"/>
  <c r="K63"/>
  <c r="I63"/>
  <c r="J67"/>
  <c r="H67"/>
  <c r="K67"/>
  <c r="I67"/>
  <c r="K30"/>
  <c r="I30"/>
  <c r="J30"/>
  <c r="H30"/>
  <c r="K34"/>
  <c r="I34"/>
  <c r="J34"/>
  <c r="H34"/>
  <c r="K42"/>
  <c r="I42"/>
  <c r="J42"/>
  <c r="H42"/>
  <c r="K46"/>
  <c r="I46"/>
  <c r="J46"/>
  <c r="H46"/>
  <c r="K56"/>
  <c r="I56"/>
  <c r="J56"/>
  <c r="H56"/>
  <c r="K60"/>
  <c r="I60"/>
  <c r="J60"/>
  <c r="H60"/>
  <c r="K64"/>
  <c r="I64"/>
  <c r="J64"/>
  <c r="H64"/>
  <c r="K68"/>
  <c r="I68"/>
  <c r="J68"/>
  <c r="H68"/>
  <c r="K38"/>
  <c r="I38"/>
  <c r="J38"/>
  <c r="H38"/>
  <c r="K40"/>
  <c r="I40"/>
  <c r="J40"/>
  <c r="H40"/>
  <c r="K48"/>
  <c r="I48"/>
  <c r="J48"/>
  <c r="H48"/>
  <c r="J52"/>
  <c r="K52"/>
  <c r="J70"/>
  <c r="K70"/>
  <c r="J29"/>
  <c r="H29"/>
  <c r="K29"/>
  <c r="I29"/>
  <c r="J33"/>
  <c r="H33"/>
  <c r="K33"/>
  <c r="I33"/>
  <c r="J37"/>
  <c r="H37"/>
  <c r="K37"/>
  <c r="I37"/>
  <c r="J45"/>
  <c r="H45"/>
  <c r="K45"/>
  <c r="I45"/>
  <c r="J57"/>
  <c r="H57"/>
  <c r="K57"/>
  <c r="I57"/>
  <c r="J61"/>
  <c r="H61"/>
  <c r="K61"/>
  <c r="I61"/>
  <c r="J65"/>
  <c r="H65"/>
  <c r="K65"/>
  <c r="I65"/>
  <c r="J39"/>
  <c r="H39"/>
  <c r="K39"/>
  <c r="I39"/>
  <c r="J41"/>
  <c r="H41"/>
  <c r="K41"/>
  <c r="I41"/>
  <c r="J49"/>
  <c r="H49"/>
  <c r="K49"/>
  <c r="I49"/>
  <c r="J53"/>
  <c r="H53"/>
  <c r="K53"/>
  <c r="I53"/>
  <c r="J71"/>
  <c r="H71"/>
  <c r="K71"/>
  <c r="I71"/>
  <c r="K28"/>
  <c r="I28"/>
  <c r="J28"/>
  <c r="K32"/>
  <c r="I32"/>
  <c r="J32"/>
  <c r="H32"/>
  <c r="K36"/>
  <c r="I36"/>
  <c r="J36"/>
  <c r="H36"/>
  <c r="K44"/>
  <c r="I44"/>
  <c r="J44"/>
  <c r="H44"/>
  <c r="K54"/>
  <c r="I54"/>
  <c r="J54"/>
  <c r="H54"/>
  <c r="K58"/>
  <c r="I58"/>
  <c r="J58"/>
  <c r="H58"/>
  <c r="K62"/>
  <c r="I62"/>
  <c r="J62"/>
  <c r="H62"/>
  <c r="K66"/>
  <c r="I66"/>
  <c r="J66"/>
  <c r="H66"/>
  <c r="K50"/>
  <c r="I50"/>
  <c r="J50"/>
  <c r="H50"/>
  <c r="J51"/>
  <c r="H51"/>
  <c r="K51"/>
  <c r="I51"/>
  <c r="J69"/>
  <c r="H69"/>
  <c r="K69"/>
  <c r="I69"/>
  <c r="H52"/>
  <c r="H70"/>
  <c r="CC7" i="5" l="1"/>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CD31" i="7"/>
  <c r="CE31"/>
  <c r="CF31"/>
  <c r="CG31"/>
  <c r="CH31"/>
  <c r="CI31"/>
  <c r="CJ31"/>
  <c r="CK31"/>
  <c r="CD32"/>
  <c r="CE32"/>
  <c r="CF32"/>
  <c r="CG32"/>
  <c r="CH32"/>
  <c r="CI32"/>
  <c r="CJ32"/>
  <c r="CK32"/>
  <c r="CB33" i="9"/>
  <c r="CA33"/>
  <c r="BZ33"/>
  <c r="BY33"/>
  <c r="BX33"/>
  <c r="BW33"/>
  <c r="BV33"/>
  <c r="BU33"/>
  <c r="BT33"/>
  <c r="BS33"/>
  <c r="BR33"/>
  <c r="BQ33"/>
  <c r="BP33"/>
  <c r="BO33"/>
  <c r="BN33"/>
  <c r="BM33"/>
  <c r="BL33"/>
  <c r="BK33"/>
  <c r="BJ33"/>
  <c r="BI33"/>
  <c r="BH33"/>
  <c r="BG33"/>
  <c r="BF33"/>
  <c r="BE33"/>
  <c r="BD33"/>
  <c r="BC33"/>
  <c r="BB33"/>
  <c r="BA33"/>
  <c r="AZ33"/>
  <c r="AY33"/>
  <c r="AX33"/>
  <c r="AW33"/>
  <c r="AV33"/>
  <c r="AU33"/>
  <c r="AT33"/>
  <c r="AS33"/>
  <c r="AR33"/>
  <c r="AQ33"/>
  <c r="AP33"/>
  <c r="AO33"/>
  <c r="AN33"/>
  <c r="AM33"/>
  <c r="AL33"/>
  <c r="AK33"/>
  <c r="AJ33"/>
  <c r="AI33"/>
  <c r="AH33"/>
  <c r="AG33"/>
  <c r="AF33"/>
  <c r="AE33"/>
  <c r="AD33"/>
  <c r="AC33"/>
  <c r="AB33"/>
  <c r="AA33"/>
  <c r="Z33"/>
  <c r="Y33"/>
  <c r="X33"/>
  <c r="W33"/>
  <c r="V33"/>
  <c r="U33"/>
  <c r="T33"/>
  <c r="S33"/>
  <c r="R33"/>
  <c r="Q33"/>
  <c r="P33"/>
  <c r="O33"/>
  <c r="CB32"/>
  <c r="CA32"/>
  <c r="BZ32"/>
  <c r="BY32"/>
  <c r="BX32"/>
  <c r="BW32"/>
  <c r="BV32"/>
  <c r="BU32"/>
  <c r="BT32"/>
  <c r="BS32"/>
  <c r="BR32"/>
  <c r="BQ32"/>
  <c r="BP32"/>
  <c r="BO32"/>
  <c r="BN32"/>
  <c r="BM32"/>
  <c r="BL32"/>
  <c r="BK32"/>
  <c r="BJ32"/>
  <c r="BI32"/>
  <c r="BH32"/>
  <c r="BG32"/>
  <c r="BF32"/>
  <c r="BE32"/>
  <c r="BD32"/>
  <c r="BC32"/>
  <c r="BB32"/>
  <c r="BA32"/>
  <c r="AZ32"/>
  <c r="AY32"/>
  <c r="AX32"/>
  <c r="AW32"/>
  <c r="AV32"/>
  <c r="AU32"/>
  <c r="AT32"/>
  <c r="AS32"/>
  <c r="AR32"/>
  <c r="AQ32"/>
  <c r="AP32"/>
  <c r="AO32"/>
  <c r="AN32"/>
  <c r="AM32"/>
  <c r="AL32"/>
  <c r="AK32"/>
  <c r="AJ32"/>
  <c r="AI32"/>
  <c r="AH32"/>
  <c r="AG32"/>
  <c r="AF32"/>
  <c r="AE32"/>
  <c r="AD32"/>
  <c r="AC32"/>
  <c r="AB32"/>
  <c r="AA32"/>
  <c r="Z32"/>
  <c r="Y32"/>
  <c r="X32"/>
  <c r="W32"/>
  <c r="V32"/>
  <c r="U32"/>
  <c r="T32"/>
  <c r="S32"/>
  <c r="R32"/>
  <c r="Q32"/>
  <c r="P32"/>
  <c r="O32"/>
  <c r="CC32" i="7"/>
  <c r="CB32"/>
  <c r="CA32"/>
  <c r="BZ32"/>
  <c r="BY32"/>
  <c r="BX32"/>
  <c r="BW32"/>
  <c r="BV32"/>
  <c r="BU32"/>
  <c r="BT32"/>
  <c r="BS32"/>
  <c r="BR32"/>
  <c r="BQ32"/>
  <c r="BP32"/>
  <c r="BO32"/>
  <c r="BN32"/>
  <c r="BM32"/>
  <c r="BL32"/>
  <c r="BK32"/>
  <c r="BJ32"/>
  <c r="BI32"/>
  <c r="BH32"/>
  <c r="BG32"/>
  <c r="BF32"/>
  <c r="BE32"/>
  <c r="BD32"/>
  <c r="BC32"/>
  <c r="BB32"/>
  <c r="BA32"/>
  <c r="AZ32"/>
  <c r="AY32"/>
  <c r="AX32"/>
  <c r="AW32"/>
  <c r="AV32"/>
  <c r="AU32"/>
  <c r="AT32"/>
  <c r="AS32"/>
  <c r="AR32"/>
  <c r="AQ32"/>
  <c r="AP32"/>
  <c r="AO32"/>
  <c r="AN32"/>
  <c r="AM32"/>
  <c r="AL32"/>
  <c r="AK32"/>
  <c r="AJ32"/>
  <c r="AI32"/>
  <c r="AH32"/>
  <c r="AG32"/>
  <c r="AF32"/>
  <c r="AE32"/>
  <c r="AD32"/>
  <c r="AC32"/>
  <c r="AB32"/>
  <c r="AA32"/>
  <c r="Z32"/>
  <c r="Y32"/>
  <c r="X32"/>
  <c r="W32"/>
  <c r="V32"/>
  <c r="U32"/>
  <c r="T32"/>
  <c r="S32"/>
  <c r="R32"/>
  <c r="Q32"/>
  <c r="P32"/>
  <c r="CC31"/>
  <c r="CB31"/>
  <c r="CA31"/>
  <c r="BZ31"/>
  <c r="BY31"/>
  <c r="BX31"/>
  <c r="BW31"/>
  <c r="BV31"/>
  <c r="BU31"/>
  <c r="BT31"/>
  <c r="BS31"/>
  <c r="BR31"/>
  <c r="BQ31"/>
  <c r="BP31"/>
  <c r="BO31"/>
  <c r="BN31"/>
  <c r="BM31"/>
  <c r="BL31"/>
  <c r="BK31"/>
  <c r="BJ31"/>
  <c r="BI31"/>
  <c r="BH31"/>
  <c r="BG31"/>
  <c r="BF31"/>
  <c r="BE31"/>
  <c r="BD31"/>
  <c r="BC31"/>
  <c r="BB31"/>
  <c r="BA31"/>
  <c r="AZ31"/>
  <c r="AY31"/>
  <c r="AX31"/>
  <c r="AW31"/>
  <c r="AV31"/>
  <c r="AU31"/>
  <c r="AT31"/>
  <c r="AS31"/>
  <c r="AR31"/>
  <c r="AQ31"/>
  <c r="AP31"/>
  <c r="AO31"/>
  <c r="AN31"/>
  <c r="AM31"/>
  <c r="AL31"/>
  <c r="AK31"/>
  <c r="AJ31"/>
  <c r="AI31"/>
  <c r="AH31"/>
  <c r="AG31"/>
  <c r="AF31"/>
  <c r="AE31"/>
  <c r="AD31"/>
  <c r="AC31"/>
  <c r="AB31"/>
  <c r="AA31"/>
  <c r="Z31"/>
  <c r="Y31"/>
  <c r="X31"/>
  <c r="W31"/>
  <c r="V31"/>
  <c r="U31"/>
  <c r="T31"/>
  <c r="S31"/>
  <c r="R31"/>
  <c r="Q31"/>
  <c r="P31"/>
  <c r="CB8" i="5"/>
  <c r="CA8"/>
  <c r="BZ8"/>
  <c r="BY8"/>
  <c r="BX8"/>
  <c r="BW8"/>
  <c r="BV8"/>
  <c r="BU8"/>
  <c r="BT8"/>
  <c r="BS8"/>
  <c r="BR8"/>
  <c r="BQ8"/>
  <c r="BP8"/>
  <c r="BO8"/>
  <c r="BN8"/>
  <c r="BM8"/>
  <c r="BL8"/>
  <c r="BK8"/>
  <c r="BJ8"/>
  <c r="BI8"/>
  <c r="BH8"/>
  <c r="BG8"/>
  <c r="BF8"/>
  <c r="BE8"/>
  <c r="BD8"/>
  <c r="BC8"/>
  <c r="BB8"/>
  <c r="BA8"/>
  <c r="AZ8"/>
  <c r="AY8"/>
  <c r="AX8"/>
  <c r="AW8"/>
  <c r="AV8"/>
  <c r="AU8"/>
  <c r="AT8"/>
  <c r="AS8"/>
  <c r="AR8"/>
  <c r="AQ8"/>
  <c r="AP8"/>
  <c r="AO8"/>
  <c r="AN8"/>
  <c r="AM8"/>
  <c r="AL8"/>
  <c r="AK8"/>
  <c r="AJ8"/>
  <c r="AI8"/>
  <c r="AH8"/>
  <c r="AG8"/>
  <c r="AF8"/>
  <c r="AE8"/>
  <c r="AD8"/>
  <c r="AC8"/>
  <c r="AB8"/>
  <c r="AA8"/>
  <c r="Z8"/>
  <c r="Y8"/>
  <c r="X8"/>
  <c r="W8"/>
  <c r="V8"/>
  <c r="U8"/>
  <c r="T8"/>
  <c r="S8"/>
  <c r="R8"/>
  <c r="Q8"/>
  <c r="P8"/>
  <c r="O8"/>
  <c r="CB7"/>
  <c r="CA7"/>
  <c r="BZ7"/>
  <c r="BY7"/>
  <c r="BX7"/>
  <c r="BW7"/>
  <c r="BV7"/>
  <c r="BU7"/>
  <c r="BT7"/>
  <c r="BS7"/>
  <c r="BR7"/>
  <c r="BQ7"/>
  <c r="BP7"/>
  <c r="BO7"/>
  <c r="BN7"/>
  <c r="BM7"/>
  <c r="BL7"/>
  <c r="BK7"/>
  <c r="BJ7"/>
  <c r="BI7"/>
  <c r="BH7"/>
  <c r="BG7"/>
  <c r="BF7"/>
  <c r="BE7"/>
  <c r="BD7"/>
  <c r="BC7"/>
  <c r="BB7"/>
  <c r="BA7"/>
  <c r="AZ7"/>
  <c r="AY7"/>
  <c r="AX7"/>
  <c r="AW7"/>
  <c r="AV7"/>
  <c r="AU7"/>
  <c r="AT7"/>
  <c r="AS7"/>
  <c r="AR7"/>
  <c r="AQ7"/>
  <c r="AP7"/>
  <c r="AO7"/>
  <c r="AN7"/>
  <c r="AM7"/>
  <c r="AL7"/>
  <c r="AK7"/>
  <c r="AJ7"/>
  <c r="AI7"/>
  <c r="AH7"/>
  <c r="AG7"/>
  <c r="AF7"/>
  <c r="AE7"/>
  <c r="AD7"/>
  <c r="AC7"/>
  <c r="AB7"/>
  <c r="AA7"/>
  <c r="Z7"/>
  <c r="Y7"/>
  <c r="X7"/>
  <c r="W7"/>
  <c r="V7"/>
  <c r="U7"/>
  <c r="T7"/>
  <c r="S7"/>
  <c r="R7"/>
  <c r="Q7"/>
  <c r="P7"/>
  <c r="O7"/>
  <c r="T31" i="3"/>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N31"/>
  <c r="S32"/>
  <c r="R32"/>
  <c r="Q32"/>
  <c r="P32"/>
  <c r="O32"/>
  <c r="N32"/>
  <c r="S31"/>
  <c r="R31"/>
  <c r="Q31"/>
  <c r="P31"/>
  <c r="O31"/>
  <c r="P33" i="6"/>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O34"/>
  <c r="N34"/>
  <c r="O33"/>
  <c r="N33"/>
  <c r="CD33" i="8"/>
  <c r="CE33"/>
  <c r="CF33"/>
  <c r="CG33"/>
  <c r="CH33"/>
  <c r="CI33"/>
  <c r="CJ33"/>
  <c r="CD34"/>
  <c r="CE34"/>
  <c r="CF34"/>
  <c r="CG34"/>
  <c r="CH34"/>
  <c r="CI34"/>
  <c r="CJ34"/>
  <c r="CC33"/>
  <c r="CC34"/>
  <c r="CB34"/>
  <c r="CA34"/>
  <c r="BZ34"/>
  <c r="BY34"/>
  <c r="BX34"/>
  <c r="BW34"/>
  <c r="BV34"/>
  <c r="BU34"/>
  <c r="BT34"/>
  <c r="BS34"/>
  <c r="BR34"/>
  <c r="BQ34"/>
  <c r="BP34"/>
  <c r="BO34"/>
  <c r="BN34"/>
  <c r="BM34"/>
  <c r="BL34"/>
  <c r="BK34"/>
  <c r="BJ34"/>
  <c r="BI34"/>
  <c r="BH34"/>
  <c r="BG34"/>
  <c r="BF34"/>
  <c r="BE34"/>
  <c r="BD34"/>
  <c r="BC34"/>
  <c r="BB34"/>
  <c r="BA34"/>
  <c r="AZ34"/>
  <c r="AY34"/>
  <c r="AX34"/>
  <c r="AW34"/>
  <c r="AV34"/>
  <c r="AU34"/>
  <c r="AT34"/>
  <c r="AS34"/>
  <c r="AR34"/>
  <c r="AQ34"/>
  <c r="AP34"/>
  <c r="AO34"/>
  <c r="AN34"/>
  <c r="AM34"/>
  <c r="AL34"/>
  <c r="AK34"/>
  <c r="AJ34"/>
  <c r="AI34"/>
  <c r="AH34"/>
  <c r="AG34"/>
  <c r="AF34"/>
  <c r="AE34"/>
  <c r="AD34"/>
  <c r="AC34"/>
  <c r="AB34"/>
  <c r="AA34"/>
  <c r="Z34"/>
  <c r="Y34"/>
  <c r="X34"/>
  <c r="W34"/>
  <c r="V34"/>
  <c r="U34"/>
  <c r="T34"/>
  <c r="S34"/>
  <c r="R34"/>
  <c r="Q34"/>
  <c r="P34"/>
  <c r="O34"/>
  <c r="CB33"/>
  <c r="CA33"/>
  <c r="BZ33"/>
  <c r="BY33"/>
  <c r="BX33"/>
  <c r="BW33"/>
  <c r="BV33"/>
  <c r="BU33"/>
  <c r="BT33"/>
  <c r="BS33"/>
  <c r="BR33"/>
  <c r="BQ33"/>
  <c r="BP33"/>
  <c r="BO33"/>
  <c r="BN33"/>
  <c r="BM33"/>
  <c r="BL33"/>
  <c r="BK33"/>
  <c r="BJ33"/>
  <c r="BI33"/>
  <c r="BH33"/>
  <c r="BG33"/>
  <c r="BF33"/>
  <c r="BE33"/>
  <c r="BD33"/>
  <c r="BC33"/>
  <c r="BB33"/>
  <c r="BA33"/>
  <c r="AZ33"/>
  <c r="AY33"/>
  <c r="AX33"/>
  <c r="AW33"/>
  <c r="AV33"/>
  <c r="AU33"/>
  <c r="AT33"/>
  <c r="AS33"/>
  <c r="AR33"/>
  <c r="AQ33"/>
  <c r="AP33"/>
  <c r="AO33"/>
  <c r="AN33"/>
  <c r="AM33"/>
  <c r="AL33"/>
  <c r="AK33"/>
  <c r="AJ33"/>
  <c r="AI33"/>
  <c r="AH33"/>
  <c r="AG33"/>
  <c r="AF33"/>
  <c r="AE33"/>
  <c r="AD33"/>
  <c r="AC33"/>
  <c r="AB33"/>
  <c r="AA33"/>
  <c r="Z33"/>
  <c r="Y33"/>
  <c r="X33"/>
  <c r="W33"/>
  <c r="V33"/>
  <c r="U33"/>
  <c r="T33"/>
  <c r="S33"/>
  <c r="R33"/>
  <c r="Q33"/>
  <c r="P33"/>
  <c r="O33"/>
  <c r="CA34" i="10"/>
  <c r="BZ34"/>
  <c r="BY34"/>
  <c r="BX34"/>
  <c r="BW34"/>
  <c r="BV34"/>
  <c r="BU34"/>
  <c r="BT34"/>
  <c r="BS34"/>
  <c r="BR34"/>
  <c r="BQ34"/>
  <c r="BP34"/>
  <c r="BO34"/>
  <c r="BN34"/>
  <c r="BM34"/>
  <c r="BL34"/>
  <c r="BK34"/>
  <c r="BJ34"/>
  <c r="BI34"/>
  <c r="BH34"/>
  <c r="BG34"/>
  <c r="BF34"/>
  <c r="BE34"/>
  <c r="BD34"/>
  <c r="BC34"/>
  <c r="BB34"/>
  <c r="BA34"/>
  <c r="AZ34"/>
  <c r="AY34"/>
  <c r="AX34"/>
  <c r="AW34"/>
  <c r="AV34"/>
  <c r="AU34"/>
  <c r="AT34"/>
  <c r="AS34"/>
  <c r="AR34"/>
  <c r="AQ34"/>
  <c r="AP34"/>
  <c r="AO34"/>
  <c r="AN34"/>
  <c r="AM34"/>
  <c r="AL34"/>
  <c r="AK34"/>
  <c r="AJ34"/>
  <c r="AI34"/>
  <c r="AH34"/>
  <c r="AG34"/>
  <c r="AF34"/>
  <c r="AE34"/>
  <c r="AD34"/>
  <c r="AC34"/>
  <c r="AB34"/>
  <c r="AA34"/>
  <c r="Z34"/>
  <c r="Y34"/>
  <c r="X34"/>
  <c r="W34"/>
  <c r="V34"/>
  <c r="U34"/>
  <c r="T34"/>
  <c r="S34"/>
  <c r="R34"/>
  <c r="Q34"/>
  <c r="P34"/>
  <c r="O34"/>
  <c r="N34"/>
  <c r="CA33"/>
  <c r="BZ33"/>
  <c r="BY33"/>
  <c r="BX33"/>
  <c r="BW33"/>
  <c r="BV33"/>
  <c r="BU33"/>
  <c r="BT33"/>
  <c r="BS33"/>
  <c r="BR33"/>
  <c r="BQ33"/>
  <c r="BP33"/>
  <c r="BO33"/>
  <c r="BN33"/>
  <c r="BM33"/>
  <c r="BL33"/>
  <c r="BK33"/>
  <c r="BJ33"/>
  <c r="BI33"/>
  <c r="BH33"/>
  <c r="BG33"/>
  <c r="BF33"/>
  <c r="BE33"/>
  <c r="BD33"/>
  <c r="BC33"/>
  <c r="BB33"/>
  <c r="BA33"/>
  <c r="AZ33"/>
  <c r="AY33"/>
  <c r="AX33"/>
  <c r="AW33"/>
  <c r="AV33"/>
  <c r="AU33"/>
  <c r="AT33"/>
  <c r="AS33"/>
  <c r="AR33"/>
  <c r="AQ33"/>
  <c r="AP33"/>
  <c r="AO33"/>
  <c r="AN33"/>
  <c r="AM33"/>
  <c r="AL33"/>
  <c r="AK33"/>
  <c r="AJ33"/>
  <c r="AI33"/>
  <c r="AH33"/>
  <c r="AG33"/>
  <c r="AF33"/>
  <c r="AE33"/>
  <c r="AD33"/>
  <c r="AC33"/>
  <c r="AB33"/>
  <c r="AA33"/>
  <c r="Z33"/>
  <c r="Y33"/>
  <c r="X33"/>
  <c r="W33"/>
  <c r="V33"/>
  <c r="U33"/>
  <c r="T33"/>
  <c r="S33"/>
  <c r="R33"/>
  <c r="Q33"/>
  <c r="P33"/>
  <c r="O33"/>
  <c r="N33"/>
  <c r="BF30" i="4"/>
  <c r="BG30"/>
  <c r="BH30"/>
  <c r="BI30"/>
  <c r="BJ30"/>
  <c r="BK30"/>
  <c r="BL30"/>
  <c r="BM30"/>
  <c r="BN30"/>
  <c r="BO30"/>
  <c r="BP30"/>
  <c r="BQ30"/>
  <c r="BR30"/>
  <c r="BS30"/>
  <c r="BT30"/>
  <c r="BU30"/>
  <c r="BV30"/>
  <c r="BW30"/>
  <c r="BX30"/>
  <c r="BY30"/>
  <c r="BZ30"/>
  <c r="CA30"/>
  <c r="BF31"/>
  <c r="BG31"/>
  <c r="BH31"/>
  <c r="BI31"/>
  <c r="BJ31"/>
  <c r="BK31"/>
  <c r="BL31"/>
  <c r="BM31"/>
  <c r="BN31"/>
  <c r="BO31"/>
  <c r="BP31"/>
  <c r="BQ31"/>
  <c r="BR31"/>
  <c r="BS31"/>
  <c r="BT31"/>
  <c r="BU31"/>
  <c r="BV31"/>
  <c r="BW31"/>
  <c r="BX31"/>
  <c r="BY31"/>
  <c r="BZ31"/>
  <c r="CA31"/>
  <c r="N30"/>
  <c r="BE31"/>
  <c r="BD31"/>
  <c r="BC31"/>
  <c r="BB31"/>
  <c r="BA31"/>
  <c r="AZ31"/>
  <c r="AY31"/>
  <c r="AX31"/>
  <c r="AW31"/>
  <c r="AV31"/>
  <c r="AU31"/>
  <c r="AT31"/>
  <c r="AS31"/>
  <c r="AR31"/>
  <c r="AQ31"/>
  <c r="AP31"/>
  <c r="AO31"/>
  <c r="AN31"/>
  <c r="AM31"/>
  <c r="AL31"/>
  <c r="AK31"/>
  <c r="AJ31"/>
  <c r="AI31"/>
  <c r="AH31"/>
  <c r="AG31"/>
  <c r="AF31"/>
  <c r="AE31"/>
  <c r="AD31"/>
  <c r="AC31"/>
  <c r="AB31"/>
  <c r="AA31"/>
  <c r="Z31"/>
  <c r="Y31"/>
  <c r="X31"/>
  <c r="W31"/>
  <c r="V31"/>
  <c r="U31"/>
  <c r="T31"/>
  <c r="S31"/>
  <c r="R31"/>
  <c r="Q31"/>
  <c r="P31"/>
  <c r="O31"/>
  <c r="N31"/>
  <c r="BE30"/>
  <c r="BD30"/>
  <c r="BC30"/>
  <c r="BB30"/>
  <c r="BA30"/>
  <c r="AZ30"/>
  <c r="AY30"/>
  <c r="AX30"/>
  <c r="AW30"/>
  <c r="AV30"/>
  <c r="AU30"/>
  <c r="AT30"/>
  <c r="AS30"/>
  <c r="AR30"/>
  <c r="AQ30"/>
  <c r="AP30"/>
  <c r="AO30"/>
  <c r="AN30"/>
  <c r="AM30"/>
  <c r="AL30"/>
  <c r="AK30"/>
  <c r="AJ30"/>
  <c r="AI30"/>
  <c r="AH30"/>
  <c r="AG30"/>
  <c r="AF30"/>
  <c r="AE30"/>
  <c r="AD30"/>
  <c r="AC30"/>
  <c r="AB30"/>
  <c r="AA30"/>
  <c r="Z30"/>
  <c r="Y30"/>
  <c r="X30"/>
  <c r="W30"/>
  <c r="V30"/>
  <c r="U30"/>
  <c r="T30"/>
  <c r="S30"/>
  <c r="R30"/>
  <c r="Q30"/>
  <c r="P30"/>
  <c r="O30"/>
  <c r="EE36" i="2"/>
  <c r="ED36"/>
  <c r="EC36"/>
  <c r="EB36"/>
  <c r="EA36"/>
  <c r="DZ36"/>
  <c r="DY36"/>
  <c r="DX36"/>
  <c r="DW36"/>
  <c r="DV36"/>
  <c r="DU36"/>
  <c r="DT36"/>
  <c r="DS36"/>
  <c r="DR36"/>
  <c r="DQ36"/>
  <c r="DP36"/>
  <c r="DO36"/>
  <c r="DN36"/>
  <c r="DM36"/>
  <c r="DL36"/>
  <c r="DK36"/>
  <c r="DJ36"/>
  <c r="DI36"/>
  <c r="DH36"/>
  <c r="DG36"/>
  <c r="DF36"/>
  <c r="DE36"/>
  <c r="DD36"/>
  <c r="DC36"/>
  <c r="DB36"/>
  <c r="DA36"/>
  <c r="CZ36"/>
  <c r="CY36"/>
  <c r="CX36"/>
  <c r="CW36"/>
  <c r="CV36"/>
  <c r="CU36"/>
  <c r="CT36"/>
  <c r="CS36"/>
  <c r="CR36"/>
  <c r="CQ36"/>
  <c r="CP36"/>
  <c r="CO36"/>
  <c r="CN36"/>
  <c r="CM36"/>
  <c r="CL36"/>
  <c r="CK36"/>
  <c r="CJ36"/>
  <c r="CI36"/>
  <c r="CH36"/>
  <c r="CG36"/>
  <c r="CF36"/>
  <c r="CE36"/>
  <c r="CD36"/>
  <c r="CC36"/>
  <c r="CB36"/>
  <c r="CA36"/>
  <c r="BZ36"/>
  <c r="BY36"/>
  <c r="BX36"/>
  <c r="BW36"/>
  <c r="BV36"/>
  <c r="BU36"/>
  <c r="BT36"/>
  <c r="BS36"/>
  <c r="BR36"/>
  <c r="BQ36"/>
  <c r="BP36"/>
  <c r="BO36"/>
  <c r="BN36"/>
  <c r="BM36"/>
  <c r="BL36"/>
  <c r="BK36"/>
  <c r="BJ36"/>
  <c r="BI36"/>
  <c r="BH36"/>
  <c r="BG36"/>
  <c r="BF36"/>
  <c r="BE36"/>
  <c r="BD36"/>
  <c r="BC36"/>
  <c r="BB36"/>
  <c r="BA36"/>
  <c r="AZ36"/>
  <c r="AY36"/>
  <c r="AX36"/>
  <c r="AW36"/>
  <c r="AV36"/>
  <c r="AU36"/>
  <c r="AT36"/>
  <c r="AS36"/>
  <c r="AR36"/>
  <c r="AQ36"/>
  <c r="AP36"/>
  <c r="AO36"/>
  <c r="AN36"/>
  <c r="AM36"/>
  <c r="AL36"/>
  <c r="AK36"/>
  <c r="AJ36"/>
  <c r="AI36"/>
  <c r="AH36"/>
  <c r="AG36"/>
  <c r="AF36"/>
  <c r="AE36"/>
  <c r="AD36"/>
  <c r="AC36"/>
  <c r="AB36"/>
  <c r="AA36"/>
  <c r="Z36"/>
  <c r="Y36"/>
  <c r="X36"/>
  <c r="W36"/>
  <c r="V36"/>
  <c r="U36"/>
  <c r="T36"/>
  <c r="S36"/>
  <c r="R36"/>
  <c r="Q36"/>
  <c r="P36"/>
  <c r="O36"/>
  <c r="N36"/>
  <c r="EE35"/>
  <c r="ED35"/>
  <c r="EC35"/>
  <c r="EB35"/>
  <c r="EA35"/>
  <c r="DZ35"/>
  <c r="DY35"/>
  <c r="DX35"/>
  <c r="DW35"/>
  <c r="DV35"/>
  <c r="DU35"/>
  <c r="DT35"/>
  <c r="DS35"/>
  <c r="DR35"/>
  <c r="DQ35"/>
  <c r="DP35"/>
  <c r="DO35"/>
  <c r="DN35"/>
  <c r="DM35"/>
  <c r="DL35"/>
  <c r="DK35"/>
  <c r="DJ35"/>
  <c r="DI35"/>
  <c r="DH35"/>
  <c r="DG35"/>
  <c r="DF35"/>
  <c r="DE35"/>
  <c r="DD35"/>
  <c r="DC35"/>
  <c r="DB35"/>
  <c r="DA35"/>
  <c r="CZ35"/>
  <c r="CY35"/>
  <c r="CX35"/>
  <c r="CW35"/>
  <c r="CV35"/>
  <c r="CU35"/>
  <c r="CT35"/>
  <c r="CS35"/>
  <c r="CR35"/>
  <c r="CQ35"/>
  <c r="CP35"/>
  <c r="CO35"/>
  <c r="CN35"/>
  <c r="CM35"/>
  <c r="CL35"/>
  <c r="CK35"/>
  <c r="CJ35"/>
  <c r="CI35"/>
  <c r="CH35"/>
  <c r="CG35"/>
  <c r="CF35"/>
  <c r="CE35"/>
  <c r="CD35"/>
  <c r="CC35"/>
  <c r="CB35"/>
  <c r="CA35"/>
  <c r="BZ35"/>
  <c r="BY35"/>
  <c r="BX35"/>
  <c r="BW35"/>
  <c r="BV35"/>
  <c r="BU35"/>
  <c r="BT35"/>
  <c r="BS35"/>
  <c r="BR35"/>
  <c r="BQ35"/>
  <c r="BP35"/>
  <c r="BO35"/>
  <c r="BN35"/>
  <c r="BM35"/>
  <c r="BL35"/>
  <c r="BK35"/>
  <c r="BJ35"/>
  <c r="BI35"/>
  <c r="BH35"/>
  <c r="BG35"/>
  <c r="BF35"/>
  <c r="BE35"/>
  <c r="BD35"/>
  <c r="BC35"/>
  <c r="BB35"/>
  <c r="BA35"/>
  <c r="AZ35"/>
  <c r="AY35"/>
  <c r="AX35"/>
  <c r="AW35"/>
  <c r="AV35"/>
  <c r="AU35"/>
  <c r="AT35"/>
  <c r="AS35"/>
  <c r="AR35"/>
  <c r="AQ35"/>
  <c r="AP35"/>
  <c r="AO35"/>
  <c r="AN35"/>
  <c r="AM35"/>
  <c r="AL35"/>
  <c r="AK35"/>
  <c r="AJ35"/>
  <c r="AI35"/>
  <c r="AH35"/>
  <c r="AG35"/>
  <c r="AF35"/>
  <c r="AE35"/>
  <c r="AD35"/>
  <c r="AC35"/>
  <c r="AB35"/>
  <c r="AA35"/>
  <c r="Z35"/>
  <c r="Y35"/>
  <c r="X35"/>
  <c r="W35"/>
  <c r="V35"/>
  <c r="U35"/>
  <c r="T35"/>
  <c r="S35"/>
  <c r="R35"/>
  <c r="Q35"/>
  <c r="P35"/>
  <c r="O35"/>
  <c r="N35"/>
  <c r="EP458" i="1"/>
  <c r="EO458"/>
  <c r="EN458"/>
  <c r="EM458"/>
  <c r="EL458"/>
  <c r="EK458"/>
  <c r="EJ458"/>
  <c r="EI458"/>
  <c r="EH458"/>
  <c r="EG458"/>
  <c r="EF458"/>
  <c r="EE458"/>
  <c r="ED458"/>
  <c r="EC458"/>
  <c r="EB458"/>
  <c r="EA458"/>
  <c r="DZ458"/>
  <c r="DY458"/>
  <c r="DX458"/>
  <c r="DW458"/>
  <c r="DV458"/>
  <c r="DU458"/>
  <c r="DT458"/>
  <c r="DS458"/>
  <c r="DR458"/>
  <c r="DQ458"/>
  <c r="DP458"/>
  <c r="DO458"/>
  <c r="DN458"/>
  <c r="DM458"/>
  <c r="DL458"/>
  <c r="DK458"/>
  <c r="DJ458"/>
  <c r="DI458"/>
  <c r="DH458"/>
  <c r="DG458"/>
  <c r="DF458"/>
  <c r="DE458"/>
  <c r="DD458"/>
  <c r="DC458"/>
  <c r="DB458"/>
  <c r="DA458"/>
  <c r="CZ458"/>
  <c r="CY458"/>
  <c r="CX458"/>
  <c r="CW458"/>
  <c r="CV458"/>
  <c r="CU458"/>
  <c r="CT458"/>
  <c r="CS458"/>
  <c r="CR458"/>
  <c r="CQ458"/>
  <c r="CP458"/>
  <c r="CO458"/>
  <c r="CN458"/>
  <c r="CM458"/>
  <c r="CL458"/>
  <c r="CK458"/>
  <c r="CJ458"/>
  <c r="CI458"/>
  <c r="CH458"/>
  <c r="CG458"/>
  <c r="CF458"/>
  <c r="CE458"/>
  <c r="CD458"/>
  <c r="CC458"/>
  <c r="CB458"/>
  <c r="CA458"/>
  <c r="BZ458"/>
  <c r="BY458"/>
  <c r="BX458"/>
  <c r="BW458"/>
  <c r="BV458"/>
  <c r="BU458"/>
  <c r="BT458"/>
  <c r="BS458"/>
  <c r="BR458"/>
  <c r="BQ458"/>
  <c r="BP458"/>
  <c r="BO458"/>
  <c r="BN458"/>
  <c r="BM458"/>
  <c r="BL458"/>
  <c r="BK458"/>
  <c r="BJ458"/>
  <c r="BI458"/>
  <c r="BH458"/>
  <c r="BG458"/>
  <c r="BF458"/>
  <c r="BE458"/>
  <c r="BD458"/>
  <c r="BC458"/>
  <c r="BB458"/>
  <c r="BA458"/>
  <c r="AZ458"/>
  <c r="AY458"/>
  <c r="AX458"/>
  <c r="AW458"/>
  <c r="AV458"/>
  <c r="AU458"/>
  <c r="AT458"/>
  <c r="AS458"/>
  <c r="AR458"/>
  <c r="AQ458"/>
  <c r="AP458"/>
  <c r="AO458"/>
  <c r="AN458"/>
  <c r="AM458"/>
  <c r="AL458"/>
  <c r="AK458"/>
  <c r="AJ458"/>
  <c r="AI458"/>
  <c r="AH458"/>
  <c r="AG458"/>
  <c r="AF458"/>
  <c r="AE458"/>
  <c r="AD458"/>
  <c r="AC458"/>
  <c r="AB458"/>
  <c r="AA458"/>
  <c r="Z458"/>
  <c r="Y458"/>
  <c r="EP457"/>
  <c r="EO457"/>
  <c r="EN457"/>
  <c r="EM457"/>
  <c r="EL457"/>
  <c r="EK457"/>
  <c r="EJ457"/>
  <c r="EI457"/>
  <c r="EH457"/>
  <c r="EG457"/>
  <c r="EF457"/>
  <c r="EE457"/>
  <c r="ED457"/>
  <c r="EC457"/>
  <c r="EB457"/>
  <c r="EA457"/>
  <c r="DZ457"/>
  <c r="DY457"/>
  <c r="DX457"/>
  <c r="DW457"/>
  <c r="DV457"/>
  <c r="DU457"/>
  <c r="DT457"/>
  <c r="DS457"/>
  <c r="DR457"/>
  <c r="DQ457"/>
  <c r="DP457"/>
  <c r="DO457"/>
  <c r="DN457"/>
  <c r="DM457"/>
  <c r="DL457"/>
  <c r="DK457"/>
  <c r="DJ457"/>
  <c r="DI457"/>
  <c r="DH457"/>
  <c r="DG457"/>
  <c r="DF457"/>
  <c r="DE457"/>
  <c r="DD457"/>
  <c r="DC457"/>
  <c r="DB457"/>
  <c r="DA457"/>
  <c r="CZ457"/>
  <c r="CY457"/>
  <c r="CX457"/>
  <c r="CW457"/>
  <c r="CV457"/>
  <c r="CU457"/>
  <c r="CT457"/>
  <c r="CS457"/>
  <c r="CR457"/>
  <c r="CQ457"/>
  <c r="CP457"/>
  <c r="CO457"/>
  <c r="CN457"/>
  <c r="CM457"/>
  <c r="CL457"/>
  <c r="CK457"/>
  <c r="CJ457"/>
  <c r="CI457"/>
  <c r="CH457"/>
  <c r="CG457"/>
  <c r="CF457"/>
  <c r="CE457"/>
  <c r="CD457"/>
  <c r="CC457"/>
  <c r="CB457"/>
  <c r="CA457"/>
  <c r="BZ457"/>
  <c r="BY457"/>
  <c r="BX457"/>
  <c r="BW457"/>
  <c r="BV457"/>
  <c r="BU457"/>
  <c r="BT457"/>
  <c r="BS457"/>
  <c r="BR457"/>
  <c r="BQ457"/>
  <c r="BP457"/>
  <c r="BO457"/>
  <c r="BN457"/>
  <c r="BM457"/>
  <c r="BL457"/>
  <c r="BK457"/>
  <c r="BJ457"/>
  <c r="BI457"/>
  <c r="BH457"/>
  <c r="BG457"/>
  <c r="BF457"/>
  <c r="BE457"/>
  <c r="BD457"/>
  <c r="BC457"/>
  <c r="BB457"/>
  <c r="BA457"/>
  <c r="AZ457"/>
  <c r="AY457"/>
  <c r="AX457"/>
  <c r="AW457"/>
  <c r="AV457"/>
  <c r="AU457"/>
  <c r="AT457"/>
  <c r="AS457"/>
  <c r="AR457"/>
  <c r="AQ457"/>
  <c r="AP457"/>
  <c r="AO457"/>
  <c r="AN457"/>
  <c r="AM457"/>
  <c r="AL457"/>
  <c r="AK457"/>
  <c r="AJ457"/>
  <c r="AI457"/>
  <c r="AH457"/>
  <c r="AG457"/>
  <c r="AF457"/>
  <c r="AE457"/>
  <c r="AD457"/>
  <c r="AC457"/>
  <c r="AB457"/>
  <c r="AA457"/>
  <c r="Z457"/>
  <c r="Y457"/>
  <c r="EP310"/>
  <c r="EO310"/>
  <c r="EN310"/>
  <c r="EM310"/>
  <c r="EL310"/>
  <c r="EK310"/>
  <c r="EJ310"/>
  <c r="EI310"/>
  <c r="EH310"/>
  <c r="EG310"/>
  <c r="EF310"/>
  <c r="EE310"/>
  <c r="ED310"/>
  <c r="EC310"/>
  <c r="EB310"/>
  <c r="EA310"/>
  <c r="DZ310"/>
  <c r="DY310"/>
  <c r="DX310"/>
  <c r="DW310"/>
  <c r="DV310"/>
  <c r="DU310"/>
  <c r="DT310"/>
  <c r="DS310"/>
  <c r="DR310"/>
  <c r="DQ310"/>
  <c r="DP310"/>
  <c r="DO310"/>
  <c r="DN310"/>
  <c r="DM310"/>
  <c r="DL310"/>
  <c r="DK310"/>
  <c r="DJ310"/>
  <c r="DI310"/>
  <c r="DH310"/>
  <c r="DG310"/>
  <c r="DF310"/>
  <c r="DE310"/>
  <c r="DD310"/>
  <c r="DC310"/>
  <c r="DB310"/>
  <c r="DA310"/>
  <c r="CZ310"/>
  <c r="CY310"/>
  <c r="CX310"/>
  <c r="CW310"/>
  <c r="CV310"/>
  <c r="CU310"/>
  <c r="CT310"/>
  <c r="CS310"/>
  <c r="CR310"/>
  <c r="CQ310"/>
  <c r="CP310"/>
  <c r="CO310"/>
  <c r="CN310"/>
  <c r="CM310"/>
  <c r="CL310"/>
  <c r="CK310"/>
  <c r="CJ310"/>
  <c r="CI310"/>
  <c r="CH310"/>
  <c r="CG310"/>
  <c r="CF310"/>
  <c r="CE310"/>
  <c r="CD310"/>
  <c r="CC310"/>
  <c r="CB310"/>
  <c r="CA310"/>
  <c r="BZ310"/>
  <c r="BY310"/>
  <c r="BX310"/>
  <c r="BW310"/>
  <c r="BV310"/>
  <c r="BU310"/>
  <c r="BT310"/>
  <c r="BS310"/>
  <c r="BR310"/>
  <c r="BQ310"/>
  <c r="BP310"/>
  <c r="BO310"/>
  <c r="BN310"/>
  <c r="BM310"/>
  <c r="BL310"/>
  <c r="BK310"/>
  <c r="BJ310"/>
  <c r="BI310"/>
  <c r="BH310"/>
  <c r="BG310"/>
  <c r="BF310"/>
  <c r="BE310"/>
  <c r="BD310"/>
  <c r="BC310"/>
  <c r="BB310"/>
  <c r="BA310"/>
  <c r="AZ310"/>
  <c r="AY310"/>
  <c r="AX310"/>
  <c r="AW310"/>
  <c r="AV310"/>
  <c r="AU310"/>
  <c r="AT310"/>
  <c r="AS310"/>
  <c r="AR310"/>
  <c r="AQ310"/>
  <c r="AP310"/>
  <c r="AO310"/>
  <c r="AN310"/>
  <c r="AM310"/>
  <c r="AL310"/>
  <c r="AK310"/>
  <c r="AJ310"/>
  <c r="AI310"/>
  <c r="AH310"/>
  <c r="AG310"/>
  <c r="AF310"/>
  <c r="AE310"/>
  <c r="AD310"/>
  <c r="AC310"/>
  <c r="AB310"/>
  <c r="AA310"/>
  <c r="Z310"/>
  <c r="Y310"/>
  <c r="EP309"/>
  <c r="EO309"/>
  <c r="EN309"/>
  <c r="EM309"/>
  <c r="EL309"/>
  <c r="EK309"/>
  <c r="EJ309"/>
  <c r="EI309"/>
  <c r="EH309"/>
  <c r="EG309"/>
  <c r="EF309"/>
  <c r="EE309"/>
  <c r="ED309"/>
  <c r="EC309"/>
  <c r="EB309"/>
  <c r="EA309"/>
  <c r="DZ309"/>
  <c r="DY309"/>
  <c r="DX309"/>
  <c r="DW309"/>
  <c r="DV309"/>
  <c r="DU309"/>
  <c r="DT309"/>
  <c r="DS309"/>
  <c r="DR309"/>
  <c r="DQ309"/>
  <c r="DP309"/>
  <c r="DO309"/>
  <c r="DN309"/>
  <c r="DM309"/>
  <c r="DL309"/>
  <c r="DK309"/>
  <c r="DJ309"/>
  <c r="DI309"/>
  <c r="DH309"/>
  <c r="DG309"/>
  <c r="DF309"/>
  <c r="DE309"/>
  <c r="DD309"/>
  <c r="DC309"/>
  <c r="DB309"/>
  <c r="DA309"/>
  <c r="CZ309"/>
  <c r="CY309"/>
  <c r="CX309"/>
  <c r="CW309"/>
  <c r="CV309"/>
  <c r="CU309"/>
  <c r="CT309"/>
  <c r="CS309"/>
  <c r="CR309"/>
  <c r="CQ309"/>
  <c r="CP309"/>
  <c r="CO309"/>
  <c r="CN309"/>
  <c r="CM309"/>
  <c r="CL309"/>
  <c r="CK309"/>
  <c r="CJ309"/>
  <c r="CI309"/>
  <c r="CH309"/>
  <c r="CG309"/>
  <c r="CF309"/>
  <c r="CE309"/>
  <c r="CD309"/>
  <c r="CC309"/>
  <c r="CB309"/>
  <c r="CA309"/>
  <c r="BZ309"/>
  <c r="BY309"/>
  <c r="BX309"/>
  <c r="BW309"/>
  <c r="BV309"/>
  <c r="BU309"/>
  <c r="BT309"/>
  <c r="BS309"/>
  <c r="BR309"/>
  <c r="BQ309"/>
  <c r="BP309"/>
  <c r="BO309"/>
  <c r="BN309"/>
  <c r="BM309"/>
  <c r="BL309"/>
  <c r="BK309"/>
  <c r="BJ309"/>
  <c r="BI309"/>
  <c r="BH309"/>
  <c r="BG309"/>
  <c r="BF309"/>
  <c r="BE309"/>
  <c r="BD309"/>
  <c r="BC309"/>
  <c r="BB309"/>
  <c r="BA309"/>
  <c r="AZ309"/>
  <c r="AY309"/>
  <c r="AX309"/>
  <c r="AW309"/>
  <c r="AV309"/>
  <c r="AU309"/>
  <c r="AT309"/>
  <c r="AS309"/>
  <c r="AR309"/>
  <c r="AQ309"/>
  <c r="AP309"/>
  <c r="AO309"/>
  <c r="AN309"/>
  <c r="AM309"/>
  <c r="AL309"/>
  <c r="AK309"/>
  <c r="AJ309"/>
  <c r="AI309"/>
  <c r="AH309"/>
  <c r="AG309"/>
  <c r="AF309"/>
  <c r="AE309"/>
  <c r="AD309"/>
  <c r="AC309"/>
  <c r="AB309"/>
  <c r="AA309"/>
  <c r="Z309"/>
  <c r="Y309"/>
  <c r="BJ160"/>
  <c r="Z160"/>
  <c r="EQ161"/>
  <c r="EP161"/>
  <c r="EO161"/>
  <c r="EN161"/>
  <c r="EM161"/>
  <c r="EL161"/>
  <c r="EK161"/>
  <c r="EJ161"/>
  <c r="EI161"/>
  <c r="EH161"/>
  <c r="EG161"/>
  <c r="EF161"/>
  <c r="EE161"/>
  <c r="ED161"/>
  <c r="EC161"/>
  <c r="EB161"/>
  <c r="EA161"/>
  <c r="DZ161"/>
  <c r="DY161"/>
  <c r="DX161"/>
  <c r="DW161"/>
  <c r="DV161"/>
  <c r="DU161"/>
  <c r="DT161"/>
  <c r="DS161"/>
  <c r="DR161"/>
  <c r="DQ161"/>
  <c r="DP161"/>
  <c r="DO161"/>
  <c r="DN161"/>
  <c r="DM161"/>
  <c r="DL161"/>
  <c r="DK161"/>
  <c r="DJ161"/>
  <c r="DI161"/>
  <c r="DH161"/>
  <c r="DG161"/>
  <c r="DF161"/>
  <c r="DE161"/>
  <c r="DD161"/>
  <c r="DC161"/>
  <c r="DB161"/>
  <c r="DA161"/>
  <c r="CZ161"/>
  <c r="CY161"/>
  <c r="CX161"/>
  <c r="CW161"/>
  <c r="CV161"/>
  <c r="CU161"/>
  <c r="CT161"/>
  <c r="CS161"/>
  <c r="CR161"/>
  <c r="CQ161"/>
  <c r="CP161"/>
  <c r="CO161"/>
  <c r="CN161"/>
  <c r="CM161"/>
  <c r="CL161"/>
  <c r="CK161"/>
  <c r="CJ161"/>
  <c r="CI161"/>
  <c r="CH161"/>
  <c r="CG161"/>
  <c r="CF161"/>
  <c r="CE161"/>
  <c r="CD161"/>
  <c r="CC161"/>
  <c r="CB161"/>
  <c r="CA161"/>
  <c r="BZ161"/>
  <c r="BY161"/>
  <c r="BX161"/>
  <c r="BW161"/>
  <c r="BV161"/>
  <c r="BU161"/>
  <c r="BT161"/>
  <c r="BS161"/>
  <c r="BR161"/>
  <c r="BQ161"/>
  <c r="BP161"/>
  <c r="BO161"/>
  <c r="BN161"/>
  <c r="BM161"/>
  <c r="BL161"/>
  <c r="BK161"/>
  <c r="BJ161"/>
  <c r="BI161"/>
  <c r="BH161"/>
  <c r="BG161"/>
  <c r="BF161"/>
  <c r="BE161"/>
  <c r="BD161"/>
  <c r="BC161"/>
  <c r="BB161"/>
  <c r="BA161"/>
  <c r="AZ161"/>
  <c r="AY161"/>
  <c r="AX161"/>
  <c r="AW161"/>
  <c r="AV161"/>
  <c r="AU161"/>
  <c r="AT161"/>
  <c r="AS161"/>
  <c r="AR161"/>
  <c r="AQ161"/>
  <c r="AP161"/>
  <c r="AO161"/>
  <c r="AN161"/>
  <c r="AM161"/>
  <c r="AL161"/>
  <c r="AK161"/>
  <c r="AJ161"/>
  <c r="AI161"/>
  <c r="AH161"/>
  <c r="AG161"/>
  <c r="AF161"/>
  <c r="AE161"/>
  <c r="AD161"/>
  <c r="AC161"/>
  <c r="AB161"/>
  <c r="AA161"/>
  <c r="Z161"/>
  <c r="EQ160"/>
  <c r="EP160"/>
  <c r="EO160"/>
  <c r="EN160"/>
  <c r="EM160"/>
  <c r="EL160"/>
  <c r="EK160"/>
  <c r="EJ160"/>
  <c r="EI160"/>
  <c r="EH160"/>
  <c r="EG160"/>
  <c r="EF160"/>
  <c r="EE160"/>
  <c r="ED160"/>
  <c r="EC160"/>
  <c r="EB160"/>
  <c r="EA160"/>
  <c r="DZ160"/>
  <c r="DY160"/>
  <c r="DX160"/>
  <c r="DW160"/>
  <c r="DV160"/>
  <c r="DU160"/>
  <c r="DT160"/>
  <c r="DS160"/>
  <c r="DR160"/>
  <c r="DQ160"/>
  <c r="DP160"/>
  <c r="DO160"/>
  <c r="DN160"/>
  <c r="DM160"/>
  <c r="DL160"/>
  <c r="DK160"/>
  <c r="DJ160"/>
  <c r="DI160"/>
  <c r="DH160"/>
  <c r="DG160"/>
  <c r="DF160"/>
  <c r="DE160"/>
  <c r="DD160"/>
  <c r="DC160"/>
  <c r="DB160"/>
  <c r="DA160"/>
  <c r="CZ160"/>
  <c r="CY160"/>
  <c r="CX160"/>
  <c r="CW160"/>
  <c r="CV160"/>
  <c r="CU160"/>
  <c r="CT160"/>
  <c r="CS160"/>
  <c r="CR160"/>
  <c r="CQ160"/>
  <c r="CP160"/>
  <c r="CO160"/>
  <c r="CN160"/>
  <c r="CM160"/>
  <c r="CL160"/>
  <c r="CK160"/>
  <c r="CJ160"/>
  <c r="CI160"/>
  <c r="CH160"/>
  <c r="CG160"/>
  <c r="CF160"/>
  <c r="CE160"/>
  <c r="CD160"/>
  <c r="CC160"/>
  <c r="CB160"/>
  <c r="CA160"/>
  <c r="BZ160"/>
  <c r="BY160"/>
  <c r="BX160"/>
  <c r="BW160"/>
  <c r="BV160"/>
  <c r="BU160"/>
  <c r="BT160"/>
  <c r="BS160"/>
  <c r="BR160"/>
  <c r="BQ160"/>
  <c r="BP160"/>
  <c r="BO160"/>
  <c r="BN160"/>
  <c r="BM160"/>
  <c r="BL160"/>
  <c r="BK160"/>
  <c r="BI160"/>
  <c r="BH160"/>
  <c r="BG160"/>
  <c r="BF160"/>
  <c r="BE160"/>
  <c r="BD160"/>
  <c r="BC160"/>
  <c r="BB160"/>
  <c r="BA160"/>
  <c r="AZ160"/>
  <c r="AY160"/>
  <c r="AX160"/>
  <c r="AW160"/>
  <c r="AV160"/>
  <c r="AU160"/>
  <c r="AT160"/>
  <c r="AS160"/>
  <c r="AR160"/>
  <c r="AQ160"/>
  <c r="AP160"/>
  <c r="AO160"/>
  <c r="AN160"/>
  <c r="AM160"/>
  <c r="AL160"/>
  <c r="AK160"/>
  <c r="AJ160"/>
  <c r="AI160"/>
  <c r="AH160"/>
  <c r="AG160"/>
  <c r="AF160"/>
  <c r="AE160"/>
  <c r="AD160"/>
  <c r="AC160"/>
  <c r="AB160"/>
  <c r="AA160"/>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E34"/>
  <c r="ED34"/>
  <c r="EC34"/>
  <c r="EB34"/>
  <c r="EA34"/>
  <c r="DZ34"/>
  <c r="DY34"/>
  <c r="DX34"/>
  <c r="DW34"/>
  <c r="DV34"/>
  <c r="DU34"/>
  <c r="DT34"/>
  <c r="DS34"/>
  <c r="DR34"/>
  <c r="DQ34"/>
  <c r="DP34"/>
  <c r="DO34"/>
  <c r="DN34"/>
  <c r="DM34"/>
  <c r="DL34"/>
  <c r="DK34"/>
  <c r="DJ34"/>
  <c r="DI34"/>
  <c r="DH34"/>
  <c r="DG34"/>
  <c r="DF34"/>
  <c r="DE34"/>
  <c r="DD34"/>
  <c r="DC34"/>
  <c r="DB34"/>
  <c r="DA34"/>
  <c r="CZ34"/>
  <c r="CY34"/>
  <c r="CX34"/>
  <c r="CW34"/>
  <c r="CV34"/>
  <c r="CU34"/>
  <c r="CT34"/>
  <c r="CS34"/>
  <c r="CR34"/>
  <c r="CQ34"/>
  <c r="CP34"/>
  <c r="CO34"/>
  <c r="CN34"/>
  <c r="CM34"/>
  <c r="CL34"/>
  <c r="CK34"/>
  <c r="CJ34"/>
  <c r="CI34"/>
  <c r="CH34"/>
  <c r="CG34"/>
  <c r="CF34"/>
  <c r="CE34"/>
  <c r="CD34"/>
  <c r="CC34"/>
  <c r="CB34"/>
  <c r="CA34"/>
  <c r="BZ34"/>
  <c r="BY34"/>
  <c r="BX34"/>
  <c r="BW34"/>
  <c r="BV34"/>
  <c r="BU34"/>
  <c r="BT34"/>
  <c r="BS34"/>
  <c r="BR34"/>
  <c r="BQ34"/>
  <c r="BP34"/>
  <c r="BO34"/>
  <c r="BN34"/>
  <c r="BM34"/>
  <c r="BL34"/>
  <c r="BK34"/>
  <c r="BJ34"/>
  <c r="BI34"/>
  <c r="BH34"/>
  <c r="BG34"/>
  <c r="BF34"/>
  <c r="BE34"/>
  <c r="BD34"/>
  <c r="BC34"/>
  <c r="BB34"/>
  <c r="BA34"/>
  <c r="AZ34"/>
  <c r="AY34"/>
  <c r="AX34"/>
  <c r="AW34"/>
  <c r="AV34"/>
  <c r="AU34"/>
  <c r="AT34"/>
  <c r="AS34"/>
  <c r="AR34"/>
  <c r="AQ34"/>
  <c r="AP34"/>
  <c r="AO34"/>
  <c r="AN34"/>
  <c r="AM34"/>
  <c r="AL34"/>
  <c r="AK34"/>
  <c r="AJ34"/>
  <c r="AI34"/>
  <c r="AH34"/>
  <c r="AG34"/>
  <c r="AF34"/>
  <c r="AE34"/>
  <c r="AD34"/>
  <c r="N34"/>
  <c r="O34"/>
  <c r="P34"/>
  <c r="Q34"/>
  <c r="R34"/>
  <c r="S34"/>
  <c r="T34"/>
  <c r="U34"/>
  <c r="V34"/>
  <c r="W34"/>
  <c r="X34"/>
  <c r="Y34"/>
  <c r="Z34"/>
  <c r="AA34"/>
  <c r="AB34"/>
  <c r="AC34"/>
  <c r="C280" i="10"/>
  <c r="D280" s="1"/>
  <c r="C281"/>
  <c r="D281" s="1"/>
  <c r="C282"/>
  <c r="D282" s="1"/>
  <c r="C375"/>
  <c r="D375" s="1"/>
  <c r="C376"/>
  <c r="D376" s="1"/>
  <c r="C377"/>
  <c r="D377" s="1"/>
  <c r="C186"/>
  <c r="D186" s="1"/>
  <c r="C187"/>
  <c r="D187" s="1"/>
  <c r="C188"/>
  <c r="D188" s="1"/>
  <c r="C89"/>
  <c r="C93"/>
  <c r="C91"/>
  <c r="D91" s="1"/>
  <c r="C92"/>
  <c r="D92" s="1"/>
  <c r="D93"/>
  <c r="C377" i="9"/>
  <c r="D377" s="1"/>
  <c r="C376"/>
  <c r="C375"/>
  <c r="D375" s="1"/>
  <c r="C374"/>
  <c r="C373"/>
  <c r="D373" s="1"/>
  <c r="C372"/>
  <c r="D376" s="1"/>
  <c r="C371"/>
  <c r="D371" s="1"/>
  <c r="C370"/>
  <c r="D374" s="1"/>
  <c r="C369"/>
  <c r="D369" s="1"/>
  <c r="C368"/>
  <c r="D372" s="1"/>
  <c r="C367"/>
  <c r="D367" s="1"/>
  <c r="C366"/>
  <c r="D370" s="1"/>
  <c r="C365"/>
  <c r="D365" s="1"/>
  <c r="C364"/>
  <c r="D368" s="1"/>
  <c r="C363"/>
  <c r="D363" s="1"/>
  <c r="C362"/>
  <c r="D366" s="1"/>
  <c r="C361"/>
  <c r="D361" s="1"/>
  <c r="C360"/>
  <c r="D364" s="1"/>
  <c r="C359"/>
  <c r="D359" s="1"/>
  <c r="C358"/>
  <c r="D362" s="1"/>
  <c r="C357"/>
  <c r="C356"/>
  <c r="D360" s="1"/>
  <c r="C355"/>
  <c r="C354"/>
  <c r="D354" s="1"/>
  <c r="C353"/>
  <c r="D357" s="1"/>
  <c r="C352"/>
  <c r="D352" s="1"/>
  <c r="C351"/>
  <c r="D355" s="1"/>
  <c r="C350"/>
  <c r="D350" s="1"/>
  <c r="C349"/>
  <c r="D353" s="1"/>
  <c r="C348"/>
  <c r="D348" s="1"/>
  <c r="C347"/>
  <c r="D351" s="1"/>
  <c r="C346"/>
  <c r="D346" s="1"/>
  <c r="C345"/>
  <c r="D349" s="1"/>
  <c r="C344"/>
  <c r="D344" s="1"/>
  <c r="C343"/>
  <c r="D347" s="1"/>
  <c r="C342"/>
  <c r="D342" s="1"/>
  <c r="C341"/>
  <c r="D345" s="1"/>
  <c r="C340"/>
  <c r="D340" s="1"/>
  <c r="C339"/>
  <c r="D343" s="1"/>
  <c r="C338"/>
  <c r="D338" s="1"/>
  <c r="C337"/>
  <c r="D341" s="1"/>
  <c r="C336"/>
  <c r="D336" s="1"/>
  <c r="C335"/>
  <c r="D339" s="1"/>
  <c r="C334"/>
  <c r="D334" s="1"/>
  <c r="C333"/>
  <c r="D337" s="1"/>
  <c r="C332"/>
  <c r="D332" s="1"/>
  <c r="C331"/>
  <c r="D335" s="1"/>
  <c r="C330"/>
  <c r="D330" s="1"/>
  <c r="C329"/>
  <c r="D333" s="1"/>
  <c r="C328"/>
  <c r="D328" s="1"/>
  <c r="C327"/>
  <c r="D331" s="1"/>
  <c r="C326"/>
  <c r="D326" s="1"/>
  <c r="C325"/>
  <c r="D329" s="1"/>
  <c r="C324"/>
  <c r="D324" s="1"/>
  <c r="C323"/>
  <c r="D327" s="1"/>
  <c r="C322"/>
  <c r="D322" s="1"/>
  <c r="C321"/>
  <c r="D325" s="1"/>
  <c r="C320"/>
  <c r="D320" s="1"/>
  <c r="C319"/>
  <c r="D323" s="1"/>
  <c r="C318"/>
  <c r="C317"/>
  <c r="C316"/>
  <c r="C315"/>
  <c r="D319" s="1"/>
  <c r="C314"/>
  <c r="D314" s="1"/>
  <c r="C313"/>
  <c r="C312"/>
  <c r="D312" s="1"/>
  <c r="C311"/>
  <c r="D311" s="1"/>
  <c r="C310"/>
  <c r="D310" s="1"/>
  <c r="C309"/>
  <c r="D309" s="1"/>
  <c r="C308"/>
  <c r="D308" s="1"/>
  <c r="C307"/>
  <c r="D307" s="1"/>
  <c r="C306"/>
  <c r="D306" s="1"/>
  <c r="C305"/>
  <c r="D305" s="1"/>
  <c r="C304"/>
  <c r="D304" s="1"/>
  <c r="C303"/>
  <c r="D303" s="1"/>
  <c r="C302"/>
  <c r="D302" s="1"/>
  <c r="C301"/>
  <c r="D301" s="1"/>
  <c r="C300"/>
  <c r="D300" s="1"/>
  <c r="C299"/>
  <c r="D299" s="1"/>
  <c r="C298"/>
  <c r="D298" s="1"/>
  <c r="C297"/>
  <c r="D297" s="1"/>
  <c r="C296"/>
  <c r="D296" s="1"/>
  <c r="C295"/>
  <c r="D295" s="1"/>
  <c r="C294"/>
  <c r="D294" s="1"/>
  <c r="C293"/>
  <c r="D293" s="1"/>
  <c r="C292"/>
  <c r="C291"/>
  <c r="C290"/>
  <c r="C289"/>
  <c r="C282"/>
  <c r="D282" s="1"/>
  <c r="C281"/>
  <c r="C280"/>
  <c r="D280" s="1"/>
  <c r="C279"/>
  <c r="C278"/>
  <c r="D278" s="1"/>
  <c r="C277"/>
  <c r="D281" s="1"/>
  <c r="C276"/>
  <c r="D276" s="1"/>
  <c r="C275"/>
  <c r="D279" s="1"/>
  <c r="C274"/>
  <c r="D274" s="1"/>
  <c r="C273"/>
  <c r="D277" s="1"/>
  <c r="C272"/>
  <c r="D272" s="1"/>
  <c r="C271"/>
  <c r="D275" s="1"/>
  <c r="C270"/>
  <c r="D270" s="1"/>
  <c r="C269"/>
  <c r="D273" s="1"/>
  <c r="C268"/>
  <c r="D268" s="1"/>
  <c r="C267"/>
  <c r="D271" s="1"/>
  <c r="C266"/>
  <c r="D266" s="1"/>
  <c r="C265"/>
  <c r="D269" s="1"/>
  <c r="C264"/>
  <c r="D264" s="1"/>
  <c r="C263"/>
  <c r="D267" s="1"/>
  <c r="C262"/>
  <c r="D262" s="1"/>
  <c r="C261"/>
  <c r="D265" s="1"/>
  <c r="C260"/>
  <c r="D260" s="1"/>
  <c r="C259"/>
  <c r="D263" s="1"/>
  <c r="C258"/>
  <c r="D258" s="1"/>
  <c r="C257"/>
  <c r="D261" s="1"/>
  <c r="C256"/>
  <c r="D256" s="1"/>
  <c r="C255"/>
  <c r="D259" s="1"/>
  <c r="C254"/>
  <c r="D254" s="1"/>
  <c r="C253"/>
  <c r="D257" s="1"/>
  <c r="C252"/>
  <c r="D252" s="1"/>
  <c r="C251"/>
  <c r="D255" s="1"/>
  <c r="C250"/>
  <c r="D250" s="1"/>
  <c r="C249"/>
  <c r="D253" s="1"/>
  <c r="C248"/>
  <c r="D248" s="1"/>
  <c r="C247"/>
  <c r="D251" s="1"/>
  <c r="C246"/>
  <c r="D246" s="1"/>
  <c r="C245"/>
  <c r="C244"/>
  <c r="D244" s="1"/>
  <c r="C243"/>
  <c r="D247" s="1"/>
  <c r="C242"/>
  <c r="D242" s="1"/>
  <c r="C241"/>
  <c r="D245" s="1"/>
  <c r="C240"/>
  <c r="D240" s="1"/>
  <c r="C239"/>
  <c r="D243" s="1"/>
  <c r="C238"/>
  <c r="D238" s="1"/>
  <c r="C237"/>
  <c r="D241" s="1"/>
  <c r="C236"/>
  <c r="D236" s="1"/>
  <c r="C235"/>
  <c r="D239" s="1"/>
  <c r="C234"/>
  <c r="D234" s="1"/>
  <c r="C233"/>
  <c r="D237" s="1"/>
  <c r="C232"/>
  <c r="D232" s="1"/>
  <c r="C231"/>
  <c r="D235" s="1"/>
  <c r="C230"/>
  <c r="D230" s="1"/>
  <c r="C229"/>
  <c r="D233" s="1"/>
  <c r="C228"/>
  <c r="D228" s="1"/>
  <c r="C227"/>
  <c r="D231" s="1"/>
  <c r="C226"/>
  <c r="D226" s="1"/>
  <c r="C225"/>
  <c r="D229" s="1"/>
  <c r="C224"/>
  <c r="D224" s="1"/>
  <c r="C223"/>
  <c r="D227" s="1"/>
  <c r="C222"/>
  <c r="C221"/>
  <c r="D225" s="1"/>
  <c r="C220"/>
  <c r="C219"/>
  <c r="D223" s="1"/>
  <c r="C218"/>
  <c r="C217"/>
  <c r="D221" s="1"/>
  <c r="C216"/>
  <c r="D216" s="1"/>
  <c r="C215"/>
  <c r="D215" s="1"/>
  <c r="C214"/>
  <c r="D214" s="1"/>
  <c r="C213"/>
  <c r="D213" s="1"/>
  <c r="C212"/>
  <c r="D212" s="1"/>
  <c r="C211"/>
  <c r="D211" s="1"/>
  <c r="C210"/>
  <c r="D210" s="1"/>
  <c r="C209"/>
  <c r="D209" s="1"/>
  <c r="C208"/>
  <c r="D208" s="1"/>
  <c r="C207"/>
  <c r="D207" s="1"/>
  <c r="C206"/>
  <c r="D206" s="1"/>
  <c r="C205"/>
  <c r="D205" s="1"/>
  <c r="C204"/>
  <c r="D204" s="1"/>
  <c r="C203"/>
  <c r="D203" s="1"/>
  <c r="C202"/>
  <c r="D202" s="1"/>
  <c r="C201"/>
  <c r="D201" s="1"/>
  <c r="C200"/>
  <c r="D200" s="1"/>
  <c r="C199"/>
  <c r="D199" s="1"/>
  <c r="C198"/>
  <c r="D198" s="1"/>
  <c r="C197"/>
  <c r="C196"/>
  <c r="C195"/>
  <c r="C194"/>
  <c r="C188"/>
  <c r="D188" s="1"/>
  <c r="C187"/>
  <c r="C186"/>
  <c r="D186" s="1"/>
  <c r="C185"/>
  <c r="C184"/>
  <c r="D184" s="1"/>
  <c r="C183"/>
  <c r="D187" s="1"/>
  <c r="C182"/>
  <c r="D182" s="1"/>
  <c r="C181"/>
  <c r="D185" s="1"/>
  <c r="C180"/>
  <c r="D180" s="1"/>
  <c r="C179"/>
  <c r="D183" s="1"/>
  <c r="C178"/>
  <c r="D178" s="1"/>
  <c r="C177"/>
  <c r="D181" s="1"/>
  <c r="C176"/>
  <c r="D176" s="1"/>
  <c r="C175"/>
  <c r="D179" s="1"/>
  <c r="C174"/>
  <c r="D174" s="1"/>
  <c r="C173"/>
  <c r="D177" s="1"/>
  <c r="C172"/>
  <c r="D172" s="1"/>
  <c r="C171"/>
  <c r="D175" s="1"/>
  <c r="C170"/>
  <c r="D170" s="1"/>
  <c r="C169"/>
  <c r="D173" s="1"/>
  <c r="C168"/>
  <c r="D168" s="1"/>
  <c r="C167"/>
  <c r="D171" s="1"/>
  <c r="C166"/>
  <c r="D166" s="1"/>
  <c r="C165"/>
  <c r="D169" s="1"/>
  <c r="C164"/>
  <c r="D164" s="1"/>
  <c r="C163"/>
  <c r="D167" s="1"/>
  <c r="C162"/>
  <c r="D162" s="1"/>
  <c r="C161"/>
  <c r="D165" s="1"/>
  <c r="C160"/>
  <c r="D160" s="1"/>
  <c r="C159"/>
  <c r="D163" s="1"/>
  <c r="C158"/>
  <c r="D158" s="1"/>
  <c r="C157"/>
  <c r="D161" s="1"/>
  <c r="C156"/>
  <c r="D156" s="1"/>
  <c r="C155"/>
  <c r="D159" s="1"/>
  <c r="C154"/>
  <c r="D154" s="1"/>
  <c r="C153"/>
  <c r="D157" s="1"/>
  <c r="C152"/>
  <c r="D152" s="1"/>
  <c r="C151"/>
  <c r="D155" s="1"/>
  <c r="C150"/>
  <c r="D150" s="1"/>
  <c r="C149"/>
  <c r="D153" s="1"/>
  <c r="C148"/>
  <c r="D148" s="1"/>
  <c r="C147"/>
  <c r="D151" s="1"/>
  <c r="C146"/>
  <c r="D146" s="1"/>
  <c r="C145"/>
  <c r="D149" s="1"/>
  <c r="C144"/>
  <c r="D144" s="1"/>
  <c r="C143"/>
  <c r="D147" s="1"/>
  <c r="C142"/>
  <c r="D142" s="1"/>
  <c r="C141"/>
  <c r="D145" s="1"/>
  <c r="C140"/>
  <c r="D140" s="1"/>
  <c r="C139"/>
  <c r="D143" s="1"/>
  <c r="C138"/>
  <c r="D138" s="1"/>
  <c r="C137"/>
  <c r="D141" s="1"/>
  <c r="C136"/>
  <c r="D136" s="1"/>
  <c r="C135"/>
  <c r="D139" s="1"/>
  <c r="C134"/>
  <c r="D134" s="1"/>
  <c r="C133"/>
  <c r="D137" s="1"/>
  <c r="C132"/>
  <c r="D132" s="1"/>
  <c r="C131"/>
  <c r="D135" s="1"/>
  <c r="C130"/>
  <c r="C129"/>
  <c r="D133" s="1"/>
  <c r="C128"/>
  <c r="C127"/>
  <c r="D131" s="1"/>
  <c r="C126"/>
  <c r="C125"/>
  <c r="D129" s="1"/>
  <c r="C124"/>
  <c r="C123"/>
  <c r="D127" s="1"/>
  <c r="C122"/>
  <c r="D122" s="1"/>
  <c r="C121"/>
  <c r="D121" s="1"/>
  <c r="C120"/>
  <c r="D124" s="1"/>
  <c r="C119"/>
  <c r="D119" s="1"/>
  <c r="C118"/>
  <c r="D118" s="1"/>
  <c r="C117"/>
  <c r="D117" s="1"/>
  <c r="C116"/>
  <c r="D116" s="1"/>
  <c r="C115"/>
  <c r="D115" s="1"/>
  <c r="C114"/>
  <c r="D114" s="1"/>
  <c r="C113"/>
  <c r="D113" s="1"/>
  <c r="C112"/>
  <c r="D112" s="1"/>
  <c r="C111"/>
  <c r="D111" s="1"/>
  <c r="C110"/>
  <c r="D110" s="1"/>
  <c r="C109"/>
  <c r="D109" s="1"/>
  <c r="C108"/>
  <c r="D108" s="1"/>
  <c r="C107"/>
  <c r="D107" s="1"/>
  <c r="C106"/>
  <c r="D106" s="1"/>
  <c r="C105"/>
  <c r="D105" s="1"/>
  <c r="C104"/>
  <c r="D104" s="1"/>
  <c r="C103"/>
  <c r="C102"/>
  <c r="C101"/>
  <c r="C100"/>
  <c r="C91"/>
  <c r="D91" s="1"/>
  <c r="C92"/>
  <c r="D92" s="1"/>
  <c r="C93"/>
  <c r="D93" s="1"/>
  <c r="C408" i="8"/>
  <c r="C407"/>
  <c r="C406"/>
  <c r="C405"/>
  <c r="C404"/>
  <c r="C403"/>
  <c r="D407" s="1"/>
  <c r="C402"/>
  <c r="C401"/>
  <c r="D405" s="1"/>
  <c r="C400"/>
  <c r="C399"/>
  <c r="C398"/>
  <c r="C397"/>
  <c r="C396"/>
  <c r="D400" s="1"/>
  <c r="C395"/>
  <c r="C394"/>
  <c r="D398" s="1"/>
  <c r="C393"/>
  <c r="C392"/>
  <c r="C391"/>
  <c r="C390"/>
  <c r="D394" s="1"/>
  <c r="C389"/>
  <c r="C388"/>
  <c r="D392" s="1"/>
  <c r="C387"/>
  <c r="C386"/>
  <c r="D390" s="1"/>
  <c r="C385"/>
  <c r="C384"/>
  <c r="C383"/>
  <c r="C382"/>
  <c r="D386" s="1"/>
  <c r="C381"/>
  <c r="C380"/>
  <c r="C379"/>
  <c r="C378"/>
  <c r="D382" s="1"/>
  <c r="C377"/>
  <c r="C376"/>
  <c r="C375"/>
  <c r="C374"/>
  <c r="D378" s="1"/>
  <c r="C373"/>
  <c r="C372"/>
  <c r="C371"/>
  <c r="C370"/>
  <c r="C369"/>
  <c r="D373" s="1"/>
  <c r="C368"/>
  <c r="C367"/>
  <c r="D371" s="1"/>
  <c r="C366"/>
  <c r="C365"/>
  <c r="D369" s="1"/>
  <c r="C364"/>
  <c r="C363"/>
  <c r="D367" s="1"/>
  <c r="C362"/>
  <c r="C361"/>
  <c r="D365" s="1"/>
  <c r="C360"/>
  <c r="C359"/>
  <c r="D363" s="1"/>
  <c r="C358"/>
  <c r="C357"/>
  <c r="D361" s="1"/>
  <c r="C356"/>
  <c r="C355"/>
  <c r="C354"/>
  <c r="C353"/>
  <c r="D357" s="1"/>
  <c r="C352"/>
  <c r="C351"/>
  <c r="D355" s="1"/>
  <c r="C350"/>
  <c r="C349"/>
  <c r="D353" s="1"/>
  <c r="C348"/>
  <c r="C347"/>
  <c r="D351" s="1"/>
  <c r="C346"/>
  <c r="C345"/>
  <c r="C344"/>
  <c r="D348" s="1"/>
  <c r="C343"/>
  <c r="C342"/>
  <c r="D346" s="1"/>
  <c r="C341"/>
  <c r="C340"/>
  <c r="D344" s="1"/>
  <c r="C339"/>
  <c r="C338"/>
  <c r="D342" s="1"/>
  <c r="C337"/>
  <c r="C336"/>
  <c r="D340" s="1"/>
  <c r="C335"/>
  <c r="D339" s="1"/>
  <c r="C334"/>
  <c r="C333"/>
  <c r="C332"/>
  <c r="C331"/>
  <c r="D335" s="1"/>
  <c r="C330"/>
  <c r="C329"/>
  <c r="C328"/>
  <c r="C327"/>
  <c r="C326"/>
  <c r="C325"/>
  <c r="C324"/>
  <c r="C323"/>
  <c r="C322"/>
  <c r="C321"/>
  <c r="C320"/>
  <c r="C319"/>
  <c r="C318"/>
  <c r="C317"/>
  <c r="C316"/>
  <c r="C315"/>
  <c r="C314"/>
  <c r="C313"/>
  <c r="C312"/>
  <c r="C306"/>
  <c r="C305"/>
  <c r="C304"/>
  <c r="C303"/>
  <c r="C302"/>
  <c r="C301"/>
  <c r="D305" s="1"/>
  <c r="C300"/>
  <c r="C299"/>
  <c r="D303" s="1"/>
  <c r="C298"/>
  <c r="C297"/>
  <c r="C296"/>
  <c r="C295"/>
  <c r="C294"/>
  <c r="C293"/>
  <c r="C292"/>
  <c r="C291"/>
  <c r="C290"/>
  <c r="C289"/>
  <c r="C288"/>
  <c r="C287"/>
  <c r="C286"/>
  <c r="C285"/>
  <c r="D289" s="1"/>
  <c r="C284"/>
  <c r="C283"/>
  <c r="C282"/>
  <c r="C281"/>
  <c r="C280"/>
  <c r="C279"/>
  <c r="D283" s="1"/>
  <c r="C278"/>
  <c r="C277"/>
  <c r="D281" s="1"/>
  <c r="C276"/>
  <c r="C275"/>
  <c r="C274"/>
  <c r="C273"/>
  <c r="C272"/>
  <c r="C271"/>
  <c r="D275" s="1"/>
  <c r="C270"/>
  <c r="C269"/>
  <c r="D273" s="1"/>
  <c r="C268"/>
  <c r="C267"/>
  <c r="D271" s="1"/>
  <c r="C266"/>
  <c r="C265"/>
  <c r="D269" s="1"/>
  <c r="C264"/>
  <c r="C263"/>
  <c r="D267" s="1"/>
  <c r="C262"/>
  <c r="C261"/>
  <c r="D265" s="1"/>
  <c r="C260"/>
  <c r="C259"/>
  <c r="D263" s="1"/>
  <c r="C258"/>
  <c r="C257"/>
  <c r="D261" s="1"/>
  <c r="C256"/>
  <c r="C255"/>
  <c r="D259" s="1"/>
  <c r="C254"/>
  <c r="C253"/>
  <c r="C252"/>
  <c r="D256" s="1"/>
  <c r="C251"/>
  <c r="C250"/>
  <c r="D254" s="1"/>
  <c r="C249"/>
  <c r="C248"/>
  <c r="D252" s="1"/>
  <c r="C247"/>
  <c r="C246"/>
  <c r="D250" s="1"/>
  <c r="C245"/>
  <c r="C244"/>
  <c r="D248" s="1"/>
  <c r="C243"/>
  <c r="C242"/>
  <c r="D246" s="1"/>
  <c r="C241"/>
  <c r="C240"/>
  <c r="D244" s="1"/>
  <c r="C239"/>
  <c r="C238"/>
  <c r="C237"/>
  <c r="D241" s="1"/>
  <c r="C236"/>
  <c r="C235"/>
  <c r="D239" s="1"/>
  <c r="C234"/>
  <c r="C233"/>
  <c r="D237" s="1"/>
  <c r="C232"/>
  <c r="C231"/>
  <c r="C230"/>
  <c r="C229"/>
  <c r="D233" s="1"/>
  <c r="C228"/>
  <c r="C227"/>
  <c r="C226"/>
  <c r="C225"/>
  <c r="C224"/>
  <c r="C223"/>
  <c r="C222"/>
  <c r="C221"/>
  <c r="C220"/>
  <c r="C219"/>
  <c r="C218"/>
  <c r="C217"/>
  <c r="C216"/>
  <c r="C215"/>
  <c r="C214"/>
  <c r="C213"/>
  <c r="C212"/>
  <c r="C211"/>
  <c r="C210"/>
  <c r="C204"/>
  <c r="C203"/>
  <c r="C202"/>
  <c r="C201"/>
  <c r="C200"/>
  <c r="C199"/>
  <c r="D203" s="1"/>
  <c r="C198"/>
  <c r="C197"/>
  <c r="D201" s="1"/>
  <c r="C196"/>
  <c r="C195"/>
  <c r="C194"/>
  <c r="C193"/>
  <c r="D197" s="1"/>
  <c r="C192"/>
  <c r="C191"/>
  <c r="D195" s="1"/>
  <c r="C190"/>
  <c r="C189"/>
  <c r="D193" s="1"/>
  <c r="C188"/>
  <c r="C187"/>
  <c r="C186"/>
  <c r="C185"/>
  <c r="C184"/>
  <c r="D188" s="1"/>
  <c r="C183"/>
  <c r="C182"/>
  <c r="C181"/>
  <c r="C180"/>
  <c r="C179"/>
  <c r="C178"/>
  <c r="C177"/>
  <c r="C176"/>
  <c r="C175"/>
  <c r="C174"/>
  <c r="C173"/>
  <c r="C172"/>
  <c r="D176" s="1"/>
  <c r="C171"/>
  <c r="C170"/>
  <c r="D174" s="1"/>
  <c r="C169"/>
  <c r="C168"/>
  <c r="C167"/>
  <c r="C166"/>
  <c r="D170" s="1"/>
  <c r="C165"/>
  <c r="C164"/>
  <c r="D168" s="1"/>
  <c r="C163"/>
  <c r="C162"/>
  <c r="D166" s="1"/>
  <c r="C161"/>
  <c r="C160"/>
  <c r="D164" s="1"/>
  <c r="C159"/>
  <c r="C158"/>
  <c r="D162" s="1"/>
  <c r="C157"/>
  <c r="C156"/>
  <c r="D160" s="1"/>
  <c r="C155"/>
  <c r="C154"/>
  <c r="C153"/>
  <c r="D157" s="1"/>
  <c r="C152"/>
  <c r="C151"/>
  <c r="C150"/>
  <c r="C149"/>
  <c r="C148"/>
  <c r="D152" s="1"/>
  <c r="C147"/>
  <c r="C146"/>
  <c r="D150" s="1"/>
  <c r="C145"/>
  <c r="C144"/>
  <c r="D148" s="1"/>
  <c r="C143"/>
  <c r="C142"/>
  <c r="D146" s="1"/>
  <c r="C141"/>
  <c r="C140"/>
  <c r="D144" s="1"/>
  <c r="C139"/>
  <c r="C138"/>
  <c r="D142" s="1"/>
  <c r="C137"/>
  <c r="C136"/>
  <c r="D140" s="1"/>
  <c r="C135"/>
  <c r="C134"/>
  <c r="D138" s="1"/>
  <c r="C133"/>
  <c r="C132"/>
  <c r="D136" s="1"/>
  <c r="C131"/>
  <c r="C130"/>
  <c r="D134" s="1"/>
  <c r="C129"/>
  <c r="C128"/>
  <c r="D132" s="1"/>
  <c r="C127"/>
  <c r="C126"/>
  <c r="C125"/>
  <c r="C124"/>
  <c r="C123"/>
  <c r="C122"/>
  <c r="C121"/>
  <c r="C120"/>
  <c r="C119"/>
  <c r="C118"/>
  <c r="C117"/>
  <c r="C116"/>
  <c r="C115"/>
  <c r="C114"/>
  <c r="C113"/>
  <c r="C112"/>
  <c r="C111"/>
  <c r="C110"/>
  <c r="C109"/>
  <c r="C108"/>
  <c r="C101"/>
  <c r="C100"/>
  <c r="C99"/>
  <c r="C98"/>
  <c r="C97"/>
  <c r="C96"/>
  <c r="D100" s="1"/>
  <c r="C95"/>
  <c r="C94"/>
  <c r="D98" s="1"/>
  <c r="C93"/>
  <c r="C92"/>
  <c r="D96" s="1"/>
  <c r="C91"/>
  <c r="C90"/>
  <c r="D94" s="1"/>
  <c r="C89"/>
  <c r="C88"/>
  <c r="C87"/>
  <c r="C86"/>
  <c r="C85"/>
  <c r="C84"/>
  <c r="C83"/>
  <c r="C82"/>
  <c r="C81"/>
  <c r="C80"/>
  <c r="D84" s="1"/>
  <c r="C79"/>
  <c r="C78"/>
  <c r="C77"/>
  <c r="C76"/>
  <c r="C75"/>
  <c r="C74"/>
  <c r="D78" s="1"/>
  <c r="C73"/>
  <c r="C72"/>
  <c r="D76" s="1"/>
  <c r="C71"/>
  <c r="C70"/>
  <c r="D74" s="1"/>
  <c r="C69"/>
  <c r="C68"/>
  <c r="C67"/>
  <c r="C66"/>
  <c r="C65"/>
  <c r="C64"/>
  <c r="C63"/>
  <c r="C62"/>
  <c r="C61"/>
  <c r="D65" s="1"/>
  <c r="C60"/>
  <c r="C59"/>
  <c r="D63" s="1"/>
  <c r="C58"/>
  <c r="C57"/>
  <c r="D61" s="1"/>
  <c r="C56"/>
  <c r="C55"/>
  <c r="D59" s="1"/>
  <c r="C54"/>
  <c r="C53"/>
  <c r="D57" s="1"/>
  <c r="C52"/>
  <c r="C51"/>
  <c r="D55" s="1"/>
  <c r="C50"/>
  <c r="C49"/>
  <c r="C48"/>
  <c r="C47"/>
  <c r="C46"/>
  <c r="D50" s="1"/>
  <c r="C45"/>
  <c r="C44"/>
  <c r="C43"/>
  <c r="D47" s="1"/>
  <c r="C42"/>
  <c r="C41"/>
  <c r="C40"/>
  <c r="C39"/>
  <c r="D43" s="1"/>
  <c r="C38"/>
  <c r="C37"/>
  <c r="D41" s="1"/>
  <c r="C36"/>
  <c r="C35"/>
  <c r="C34"/>
  <c r="C33"/>
  <c r="D37" s="1"/>
  <c r="C32"/>
  <c r="C31"/>
  <c r="C30"/>
  <c r="C29"/>
  <c r="C28"/>
  <c r="C27"/>
  <c r="C26"/>
  <c r="C25"/>
  <c r="C24"/>
  <c r="C23"/>
  <c r="C22"/>
  <c r="C21"/>
  <c r="C20"/>
  <c r="C19"/>
  <c r="C18"/>
  <c r="C17"/>
  <c r="C16"/>
  <c r="C15"/>
  <c r="C14"/>
  <c r="C13"/>
  <c r="C12"/>
  <c r="C11"/>
  <c r="C10"/>
  <c r="C9"/>
  <c r="C8"/>
  <c r="C7"/>
  <c r="C6"/>
  <c r="C5"/>
  <c r="C404" i="7"/>
  <c r="D404" s="1"/>
  <c r="C405"/>
  <c r="D405" s="1"/>
  <c r="C406"/>
  <c r="D406" s="1"/>
  <c r="C407"/>
  <c r="D407" s="1"/>
  <c r="C408"/>
  <c r="D408" s="1"/>
  <c r="C409"/>
  <c r="D409" s="1"/>
  <c r="C410"/>
  <c r="D410" s="1"/>
  <c r="C411"/>
  <c r="D411" s="1"/>
  <c r="C412"/>
  <c r="D412" s="1"/>
  <c r="C413"/>
  <c r="D413" s="1"/>
  <c r="C298"/>
  <c r="D298" s="1"/>
  <c r="C299"/>
  <c r="D299" s="1"/>
  <c r="C300"/>
  <c r="D300" s="1"/>
  <c r="C301"/>
  <c r="D301" s="1"/>
  <c r="C302"/>
  <c r="D302" s="1"/>
  <c r="C303"/>
  <c r="D303" s="1"/>
  <c r="C304"/>
  <c r="D304" s="1"/>
  <c r="C305"/>
  <c r="D305" s="1"/>
  <c r="C306"/>
  <c r="D306" s="1"/>
  <c r="C307"/>
  <c r="D307" s="1"/>
  <c r="C205"/>
  <c r="D205" s="1"/>
  <c r="C196"/>
  <c r="D196" s="1"/>
  <c r="C197"/>
  <c r="D197" s="1"/>
  <c r="C198"/>
  <c r="D198" s="1"/>
  <c r="C199"/>
  <c r="D199" s="1"/>
  <c r="C200"/>
  <c r="D200" s="1"/>
  <c r="C201"/>
  <c r="D201" s="1"/>
  <c r="C202"/>
  <c r="D202" s="1"/>
  <c r="C203"/>
  <c r="D203" s="1"/>
  <c r="C204"/>
  <c r="D204" s="1"/>
  <c r="C92"/>
  <c r="D92" s="1"/>
  <c r="C93"/>
  <c r="D93" s="1"/>
  <c r="C94"/>
  <c r="D94" s="1"/>
  <c r="C95"/>
  <c r="D95" s="1"/>
  <c r="C96"/>
  <c r="D96" s="1"/>
  <c r="C97"/>
  <c r="D97" s="1"/>
  <c r="C98"/>
  <c r="D98" s="1"/>
  <c r="C99"/>
  <c r="D99" s="1"/>
  <c r="C100"/>
  <c r="D100" s="1"/>
  <c r="C101"/>
  <c r="D101" s="1"/>
  <c r="F583" i="6"/>
  <c r="J583" s="1"/>
  <c r="F582"/>
  <c r="J582" s="1"/>
  <c r="F581"/>
  <c r="J581" s="1"/>
  <c r="F580"/>
  <c r="J580" s="1"/>
  <c r="F579"/>
  <c r="J579" s="1"/>
  <c r="F578"/>
  <c r="J578" s="1"/>
  <c r="F577"/>
  <c r="J577" s="1"/>
  <c r="F576"/>
  <c r="J576" s="1"/>
  <c r="F575"/>
  <c r="J575" s="1"/>
  <c r="F574"/>
  <c r="J574" s="1"/>
  <c r="F573"/>
  <c r="J573" s="1"/>
  <c r="F572"/>
  <c r="J572" s="1"/>
  <c r="F571"/>
  <c r="J571" s="1"/>
  <c r="F570"/>
  <c r="J570" s="1"/>
  <c r="F569"/>
  <c r="J569" s="1"/>
  <c r="F568"/>
  <c r="J568" s="1"/>
  <c r="F567"/>
  <c r="J567" s="1"/>
  <c r="F566"/>
  <c r="J566" s="1"/>
  <c r="F565"/>
  <c r="J565" s="1"/>
  <c r="F564"/>
  <c r="J564" s="1"/>
  <c r="F563"/>
  <c r="J563" s="1"/>
  <c r="F562"/>
  <c r="J562" s="1"/>
  <c r="F561"/>
  <c r="J561" s="1"/>
  <c r="F560"/>
  <c r="J560" s="1"/>
  <c r="F559"/>
  <c r="G559" s="1"/>
  <c r="H558"/>
  <c r="F558"/>
  <c r="G558" s="1"/>
  <c r="F557"/>
  <c r="G557" s="1"/>
  <c r="H556"/>
  <c r="F556"/>
  <c r="G556" s="1"/>
  <c r="F555"/>
  <c r="G555" s="1"/>
  <c r="H554"/>
  <c r="F554"/>
  <c r="G554" s="1"/>
  <c r="F553"/>
  <c r="G553" s="1"/>
  <c r="H552"/>
  <c r="F552"/>
  <c r="G552" s="1"/>
  <c r="F551"/>
  <c r="G551" s="1"/>
  <c r="H550"/>
  <c r="F550"/>
  <c r="G550" s="1"/>
  <c r="F549"/>
  <c r="G549" s="1"/>
  <c r="H548"/>
  <c r="F548"/>
  <c r="G548" s="1"/>
  <c r="F547"/>
  <c r="G547" s="1"/>
  <c r="H546"/>
  <c r="F546"/>
  <c r="G546" s="1"/>
  <c r="F545"/>
  <c r="G545" s="1"/>
  <c r="H544"/>
  <c r="F544"/>
  <c r="G544" s="1"/>
  <c r="F543"/>
  <c r="G543" s="1"/>
  <c r="H542"/>
  <c r="F542"/>
  <c r="G542" s="1"/>
  <c r="F541"/>
  <c r="G541" s="1"/>
  <c r="H540"/>
  <c r="F540"/>
  <c r="G540" s="1"/>
  <c r="F539"/>
  <c r="G539" s="1"/>
  <c r="H538"/>
  <c r="F538"/>
  <c r="G538" s="1"/>
  <c r="F537"/>
  <c r="G537" s="1"/>
  <c r="H536"/>
  <c r="F536"/>
  <c r="G536" s="1"/>
  <c r="F535"/>
  <c r="G535" s="1"/>
  <c r="H534"/>
  <c r="F534"/>
  <c r="G534" s="1"/>
  <c r="F533"/>
  <c r="G533" s="1"/>
  <c r="H532"/>
  <c r="F532"/>
  <c r="G532" s="1"/>
  <c r="F531"/>
  <c r="G531" s="1"/>
  <c r="H530"/>
  <c r="F530"/>
  <c r="G530" s="1"/>
  <c r="F529"/>
  <c r="G529" s="1"/>
  <c r="F528"/>
  <c r="G528" s="1"/>
  <c r="F527"/>
  <c r="G527" s="1"/>
  <c r="H526"/>
  <c r="F526"/>
  <c r="G526" s="1"/>
  <c r="F525"/>
  <c r="G525" s="1"/>
  <c r="H524"/>
  <c r="F524"/>
  <c r="G524" s="1"/>
  <c r="F523"/>
  <c r="G523" s="1"/>
  <c r="H522"/>
  <c r="F522"/>
  <c r="G522" s="1"/>
  <c r="F521"/>
  <c r="G521" s="1"/>
  <c r="H520"/>
  <c r="F520"/>
  <c r="G520" s="1"/>
  <c r="F519"/>
  <c r="G519" s="1"/>
  <c r="H518"/>
  <c r="F518"/>
  <c r="G518" s="1"/>
  <c r="F517"/>
  <c r="G517" s="1"/>
  <c r="H516"/>
  <c r="F516"/>
  <c r="G516" s="1"/>
  <c r="F515"/>
  <c r="G515" s="1"/>
  <c r="H514"/>
  <c r="F514"/>
  <c r="G514" s="1"/>
  <c r="F513"/>
  <c r="G513" s="1"/>
  <c r="H512"/>
  <c r="F512"/>
  <c r="G512" s="1"/>
  <c r="F511"/>
  <c r="G511" s="1"/>
  <c r="H510"/>
  <c r="F510"/>
  <c r="G510" s="1"/>
  <c r="F509"/>
  <c r="G509" s="1"/>
  <c r="F508"/>
  <c r="G508" s="1"/>
  <c r="F507"/>
  <c r="G507" s="1"/>
  <c r="H506"/>
  <c r="F506"/>
  <c r="G506" s="1"/>
  <c r="F505"/>
  <c r="G505" s="1"/>
  <c r="H504"/>
  <c r="F504"/>
  <c r="G504" s="1"/>
  <c r="F503"/>
  <c r="G503" s="1"/>
  <c r="H502"/>
  <c r="F502"/>
  <c r="G502" s="1"/>
  <c r="F501"/>
  <c r="G501" s="1"/>
  <c r="H500"/>
  <c r="F500"/>
  <c r="G500" s="1"/>
  <c r="F499"/>
  <c r="G499" s="1"/>
  <c r="G498"/>
  <c r="K498" s="1"/>
  <c r="F498"/>
  <c r="J498" s="1"/>
  <c r="F497"/>
  <c r="J497" s="1"/>
  <c r="F496"/>
  <c r="J496" s="1"/>
  <c r="F495"/>
  <c r="J495" s="1"/>
  <c r="F494"/>
  <c r="J494" s="1"/>
  <c r="F493"/>
  <c r="J493" s="1"/>
  <c r="F492"/>
  <c r="J492" s="1"/>
  <c r="F491"/>
  <c r="J491" s="1"/>
  <c r="F490"/>
  <c r="J490" s="1"/>
  <c r="F489"/>
  <c r="J489" s="1"/>
  <c r="F488"/>
  <c r="J488" s="1"/>
  <c r="F487"/>
  <c r="J487" s="1"/>
  <c r="F486"/>
  <c r="J486" s="1"/>
  <c r="F485"/>
  <c r="J485" s="1"/>
  <c r="F484"/>
  <c r="J484" s="1"/>
  <c r="F483"/>
  <c r="J483" s="1"/>
  <c r="F482"/>
  <c r="J482" s="1"/>
  <c r="F481"/>
  <c r="J481" s="1"/>
  <c r="F480"/>
  <c r="J480" s="1"/>
  <c r="F479"/>
  <c r="J479" s="1"/>
  <c r="F478"/>
  <c r="J478" s="1"/>
  <c r="F477"/>
  <c r="J477" s="1"/>
  <c r="F476"/>
  <c r="J476" s="1"/>
  <c r="F475"/>
  <c r="J475" s="1"/>
  <c r="F474"/>
  <c r="J474" s="1"/>
  <c r="F473"/>
  <c r="J473" s="1"/>
  <c r="F472"/>
  <c r="J472" s="1"/>
  <c r="F471"/>
  <c r="J471" s="1"/>
  <c r="F470"/>
  <c r="J470" s="1"/>
  <c r="F469"/>
  <c r="J469" s="1"/>
  <c r="F468"/>
  <c r="J468" s="1"/>
  <c r="F467"/>
  <c r="J467" s="1"/>
  <c r="F466"/>
  <c r="J466" s="1"/>
  <c r="G437"/>
  <c r="K437" s="1"/>
  <c r="F437"/>
  <c r="J437" s="1"/>
  <c r="G436"/>
  <c r="K436" s="1"/>
  <c r="F436"/>
  <c r="J436" s="1"/>
  <c r="G435"/>
  <c r="K435" s="1"/>
  <c r="F435"/>
  <c r="J435" s="1"/>
  <c r="G434"/>
  <c r="K434" s="1"/>
  <c r="F434"/>
  <c r="J434" s="1"/>
  <c r="G433"/>
  <c r="K433" s="1"/>
  <c r="F433"/>
  <c r="J433" s="1"/>
  <c r="G432"/>
  <c r="K432" s="1"/>
  <c r="F432"/>
  <c r="J432" s="1"/>
  <c r="G431"/>
  <c r="K431" s="1"/>
  <c r="F431"/>
  <c r="J431" s="1"/>
  <c r="G430"/>
  <c r="K430" s="1"/>
  <c r="F430"/>
  <c r="J430" s="1"/>
  <c r="G429"/>
  <c r="K429" s="1"/>
  <c r="F429"/>
  <c r="J429" s="1"/>
  <c r="G428"/>
  <c r="K428" s="1"/>
  <c r="F428"/>
  <c r="J428" s="1"/>
  <c r="G427"/>
  <c r="K427" s="1"/>
  <c r="F427"/>
  <c r="J427" s="1"/>
  <c r="G426"/>
  <c r="K426" s="1"/>
  <c r="F426"/>
  <c r="J426" s="1"/>
  <c r="G425"/>
  <c r="K425" s="1"/>
  <c r="F425"/>
  <c r="J425" s="1"/>
  <c r="G424"/>
  <c r="K424" s="1"/>
  <c r="F424"/>
  <c r="J424" s="1"/>
  <c r="G423"/>
  <c r="K423" s="1"/>
  <c r="F423"/>
  <c r="J423" s="1"/>
  <c r="G422"/>
  <c r="K422" s="1"/>
  <c r="F422"/>
  <c r="J422" s="1"/>
  <c r="G421"/>
  <c r="K421" s="1"/>
  <c r="F421"/>
  <c r="J421" s="1"/>
  <c r="G420"/>
  <c r="K420" s="1"/>
  <c r="F420"/>
  <c r="J420" s="1"/>
  <c r="G419"/>
  <c r="K419" s="1"/>
  <c r="F419"/>
  <c r="J419" s="1"/>
  <c r="G418"/>
  <c r="K418" s="1"/>
  <c r="F418"/>
  <c r="J418" s="1"/>
  <c r="G417"/>
  <c r="K417" s="1"/>
  <c r="F417"/>
  <c r="J417" s="1"/>
  <c r="G416"/>
  <c r="K416" s="1"/>
  <c r="F416"/>
  <c r="J416" s="1"/>
  <c r="G415"/>
  <c r="K415" s="1"/>
  <c r="F415"/>
  <c r="J415" s="1"/>
  <c r="G414"/>
  <c r="K414" s="1"/>
  <c r="F414"/>
  <c r="J414" s="1"/>
  <c r="G413"/>
  <c r="K413" s="1"/>
  <c r="F413"/>
  <c r="J413" s="1"/>
  <c r="G412"/>
  <c r="K412" s="1"/>
  <c r="F412"/>
  <c r="J412" s="1"/>
  <c r="G411"/>
  <c r="K411" s="1"/>
  <c r="F411"/>
  <c r="J411" s="1"/>
  <c r="G410"/>
  <c r="K410" s="1"/>
  <c r="F410"/>
  <c r="J410" s="1"/>
  <c r="G409"/>
  <c r="K409" s="1"/>
  <c r="F409"/>
  <c r="J409" s="1"/>
  <c r="G408"/>
  <c r="K408" s="1"/>
  <c r="F408"/>
  <c r="J408" s="1"/>
  <c r="G407"/>
  <c r="K407" s="1"/>
  <c r="F407"/>
  <c r="J407" s="1"/>
  <c r="G406"/>
  <c r="K406" s="1"/>
  <c r="F406"/>
  <c r="J406" s="1"/>
  <c r="G405"/>
  <c r="K405" s="1"/>
  <c r="F405"/>
  <c r="J405" s="1"/>
  <c r="G404"/>
  <c r="K404" s="1"/>
  <c r="F404"/>
  <c r="J404" s="1"/>
  <c r="G403"/>
  <c r="K403" s="1"/>
  <c r="F403"/>
  <c r="J403" s="1"/>
  <c r="G402"/>
  <c r="K402" s="1"/>
  <c r="F402"/>
  <c r="J402" s="1"/>
  <c r="G401"/>
  <c r="K401" s="1"/>
  <c r="F401"/>
  <c r="J401" s="1"/>
  <c r="G400"/>
  <c r="K400" s="1"/>
  <c r="F400"/>
  <c r="J400" s="1"/>
  <c r="G399"/>
  <c r="K399" s="1"/>
  <c r="F399"/>
  <c r="J399" s="1"/>
  <c r="G398"/>
  <c r="K398" s="1"/>
  <c r="F398"/>
  <c r="J398" s="1"/>
  <c r="G397"/>
  <c r="K397" s="1"/>
  <c r="F397"/>
  <c r="J397" s="1"/>
  <c r="G396"/>
  <c r="K396" s="1"/>
  <c r="F396"/>
  <c r="J396" s="1"/>
  <c r="G395"/>
  <c r="K395" s="1"/>
  <c r="F395"/>
  <c r="J395" s="1"/>
  <c r="G394"/>
  <c r="K394" s="1"/>
  <c r="F394"/>
  <c r="J394" s="1"/>
  <c r="G393"/>
  <c r="K393" s="1"/>
  <c r="F393"/>
  <c r="J393" s="1"/>
  <c r="G392"/>
  <c r="K392" s="1"/>
  <c r="F392"/>
  <c r="J392" s="1"/>
  <c r="G391"/>
  <c r="K391" s="1"/>
  <c r="F391"/>
  <c r="J391" s="1"/>
  <c r="G390"/>
  <c r="K390" s="1"/>
  <c r="F390"/>
  <c r="J390" s="1"/>
  <c r="G389"/>
  <c r="K389" s="1"/>
  <c r="F389"/>
  <c r="J389" s="1"/>
  <c r="H388"/>
  <c r="F388"/>
  <c r="F387"/>
  <c r="G387" s="1"/>
  <c r="H386"/>
  <c r="F386"/>
  <c r="G386" s="1"/>
  <c r="F385"/>
  <c r="G385" s="1"/>
  <c r="H384"/>
  <c r="F384"/>
  <c r="G384" s="1"/>
  <c r="F383"/>
  <c r="G383" s="1"/>
  <c r="H382"/>
  <c r="F382"/>
  <c r="G382" s="1"/>
  <c r="F381"/>
  <c r="G381" s="1"/>
  <c r="H380"/>
  <c r="F380"/>
  <c r="G380" s="1"/>
  <c r="F379"/>
  <c r="G379" s="1"/>
  <c r="H378"/>
  <c r="F378"/>
  <c r="G378" s="1"/>
  <c r="F377"/>
  <c r="G377" s="1"/>
  <c r="H376"/>
  <c r="F376"/>
  <c r="G376" s="1"/>
  <c r="F375"/>
  <c r="G375" s="1"/>
  <c r="H374"/>
  <c r="F374"/>
  <c r="G374" s="1"/>
  <c r="F373"/>
  <c r="G373" s="1"/>
  <c r="H372"/>
  <c r="F372"/>
  <c r="G372" s="1"/>
  <c r="F371"/>
  <c r="G371" s="1"/>
  <c r="H370"/>
  <c r="F370"/>
  <c r="G370" s="1"/>
  <c r="F369"/>
  <c r="G369" s="1"/>
  <c r="H368"/>
  <c r="F368"/>
  <c r="G368" s="1"/>
  <c r="F367"/>
  <c r="G367" s="1"/>
  <c r="H366"/>
  <c r="F366"/>
  <c r="G366" s="1"/>
  <c r="F365"/>
  <c r="G365" s="1"/>
  <c r="H364"/>
  <c r="F364"/>
  <c r="G364" s="1"/>
  <c r="F363"/>
  <c r="G363" s="1"/>
  <c r="H362"/>
  <c r="F362"/>
  <c r="G362" s="1"/>
  <c r="F361"/>
  <c r="G361" s="1"/>
  <c r="H360"/>
  <c r="F360"/>
  <c r="G360" s="1"/>
  <c r="F359"/>
  <c r="G359" s="1"/>
  <c r="H358"/>
  <c r="F358"/>
  <c r="G358" s="1"/>
  <c r="F357"/>
  <c r="G357" s="1"/>
  <c r="H356"/>
  <c r="F356"/>
  <c r="G356" s="1"/>
  <c r="F355"/>
  <c r="G355" s="1"/>
  <c r="H354"/>
  <c r="F354"/>
  <c r="G354" s="1"/>
  <c r="F353"/>
  <c r="G353" s="1"/>
  <c r="H352"/>
  <c r="F352"/>
  <c r="G352" s="1"/>
  <c r="F351"/>
  <c r="G351" s="1"/>
  <c r="H350"/>
  <c r="F350"/>
  <c r="G350" s="1"/>
  <c r="F349"/>
  <c r="G349" s="1"/>
  <c r="H348"/>
  <c r="F348"/>
  <c r="G348" s="1"/>
  <c r="F347"/>
  <c r="G347" s="1"/>
  <c r="H346"/>
  <c r="F346"/>
  <c r="G346" s="1"/>
  <c r="F345"/>
  <c r="G345" s="1"/>
  <c r="H344"/>
  <c r="F344"/>
  <c r="G344" s="1"/>
  <c r="F343"/>
  <c r="G343" s="1"/>
  <c r="H342"/>
  <c r="F342"/>
  <c r="G342" s="1"/>
  <c r="F341"/>
  <c r="G341" s="1"/>
  <c r="H340"/>
  <c r="F340"/>
  <c r="G340" s="1"/>
  <c r="F339"/>
  <c r="G339" s="1"/>
  <c r="H338"/>
  <c r="F338"/>
  <c r="G338" s="1"/>
  <c r="F337"/>
  <c r="G337" s="1"/>
  <c r="F336"/>
  <c r="J336" s="1"/>
  <c r="F335"/>
  <c r="G335" s="1"/>
  <c r="F334"/>
  <c r="G334" s="1"/>
  <c r="F333"/>
  <c r="G333" s="1"/>
  <c r="F332"/>
  <c r="G332" s="1"/>
  <c r="F331"/>
  <c r="G331" s="1"/>
  <c r="F330"/>
  <c r="G330" s="1"/>
  <c r="F329"/>
  <c r="G329" s="1"/>
  <c r="F328"/>
  <c r="G328" s="1"/>
  <c r="F327"/>
  <c r="G327" s="1"/>
  <c r="F326"/>
  <c r="G326" s="1"/>
  <c r="F325"/>
  <c r="G325" s="1"/>
  <c r="F324"/>
  <c r="G324" s="1"/>
  <c r="F323"/>
  <c r="G323" s="1"/>
  <c r="F322"/>
  <c r="G322" s="1"/>
  <c r="F321"/>
  <c r="G321" s="1"/>
  <c r="F320"/>
  <c r="G320" s="1"/>
  <c r="H291"/>
  <c r="F291"/>
  <c r="G291" s="1"/>
  <c r="F290"/>
  <c r="G290" s="1"/>
  <c r="H289"/>
  <c r="F289"/>
  <c r="G289" s="1"/>
  <c r="F288"/>
  <c r="G288" s="1"/>
  <c r="H287"/>
  <c r="F287"/>
  <c r="G287" s="1"/>
  <c r="F286"/>
  <c r="G286" s="1"/>
  <c r="H285"/>
  <c r="F285"/>
  <c r="G285" s="1"/>
  <c r="F284"/>
  <c r="G284" s="1"/>
  <c r="H283"/>
  <c r="F283"/>
  <c r="G283" s="1"/>
  <c r="F282"/>
  <c r="G282" s="1"/>
  <c r="H281"/>
  <c r="F281"/>
  <c r="G281" s="1"/>
  <c r="F280"/>
  <c r="G280" s="1"/>
  <c r="H279"/>
  <c r="F279"/>
  <c r="G279" s="1"/>
  <c r="F278"/>
  <c r="G278" s="1"/>
  <c r="H277"/>
  <c r="F277"/>
  <c r="G277" s="1"/>
  <c r="F276"/>
  <c r="G276" s="1"/>
  <c r="H275"/>
  <c r="F275"/>
  <c r="G275" s="1"/>
  <c r="F274"/>
  <c r="G274" s="1"/>
  <c r="H273"/>
  <c r="F273"/>
  <c r="G273" s="1"/>
  <c r="F272"/>
  <c r="G272" s="1"/>
  <c r="H271"/>
  <c r="F271"/>
  <c r="G271" s="1"/>
  <c r="F270"/>
  <c r="G270" s="1"/>
  <c r="H269"/>
  <c r="F269"/>
  <c r="G269" s="1"/>
  <c r="F268"/>
  <c r="G268" s="1"/>
  <c r="H267"/>
  <c r="F267"/>
  <c r="G267" s="1"/>
  <c r="F266"/>
  <c r="G266" s="1"/>
  <c r="H265"/>
  <c r="F265"/>
  <c r="G265" s="1"/>
  <c r="F264"/>
  <c r="G264" s="1"/>
  <c r="H263"/>
  <c r="F263"/>
  <c r="G263" s="1"/>
  <c r="F262"/>
  <c r="G262" s="1"/>
  <c r="H261"/>
  <c r="F261"/>
  <c r="G261" s="1"/>
  <c r="F260"/>
  <c r="G260" s="1"/>
  <c r="H259"/>
  <c r="F259"/>
  <c r="G259" s="1"/>
  <c r="F258"/>
  <c r="G258" s="1"/>
  <c r="H257"/>
  <c r="F257"/>
  <c r="G257" s="1"/>
  <c r="F256"/>
  <c r="G256" s="1"/>
  <c r="H255"/>
  <c r="F255"/>
  <c r="G255" s="1"/>
  <c r="F254"/>
  <c r="G254" s="1"/>
  <c r="H253"/>
  <c r="F253"/>
  <c r="G253" s="1"/>
  <c r="F252"/>
  <c r="G252" s="1"/>
  <c r="H251"/>
  <c r="F251"/>
  <c r="G251" s="1"/>
  <c r="F250"/>
  <c r="G250" s="1"/>
  <c r="H249"/>
  <c r="F249"/>
  <c r="G249" s="1"/>
  <c r="F248"/>
  <c r="G248" s="1"/>
  <c r="H247"/>
  <c r="F247"/>
  <c r="G247" s="1"/>
  <c r="F246"/>
  <c r="G246" s="1"/>
  <c r="H245"/>
  <c r="F245"/>
  <c r="G245" s="1"/>
  <c r="F244"/>
  <c r="G244" s="1"/>
  <c r="H243"/>
  <c r="F243"/>
  <c r="G243" s="1"/>
  <c r="F242"/>
  <c r="G242" s="1"/>
  <c r="H241"/>
  <c r="F241"/>
  <c r="G241" s="1"/>
  <c r="F240"/>
  <c r="G240" s="1"/>
  <c r="H239"/>
  <c r="F239"/>
  <c r="G239" s="1"/>
  <c r="F238"/>
  <c r="G238" s="1"/>
  <c r="H237"/>
  <c r="F237"/>
  <c r="G237" s="1"/>
  <c r="F236"/>
  <c r="G236" s="1"/>
  <c r="H235"/>
  <c r="F235"/>
  <c r="G235" s="1"/>
  <c r="F234"/>
  <c r="G234" s="1"/>
  <c r="H233"/>
  <c r="F233"/>
  <c r="G233" s="1"/>
  <c r="F232"/>
  <c r="G232" s="1"/>
  <c r="H231"/>
  <c r="F231"/>
  <c r="G231" s="1"/>
  <c r="F230"/>
  <c r="G230" s="1"/>
  <c r="H229"/>
  <c r="F229"/>
  <c r="G229" s="1"/>
  <c r="F228"/>
  <c r="G228" s="1"/>
  <c r="H227"/>
  <c r="F227"/>
  <c r="G227" s="1"/>
  <c r="F226"/>
  <c r="G226" s="1"/>
  <c r="H225"/>
  <c r="F225"/>
  <c r="G225" s="1"/>
  <c r="F224"/>
  <c r="G224" s="1"/>
  <c r="H223"/>
  <c r="F223"/>
  <c r="G223" s="1"/>
  <c r="F222"/>
  <c r="G222" s="1"/>
  <c r="H221"/>
  <c r="F221"/>
  <c r="G221" s="1"/>
  <c r="F220"/>
  <c r="G220" s="1"/>
  <c r="H219"/>
  <c r="F219"/>
  <c r="G219" s="1"/>
  <c r="F218"/>
  <c r="G218" s="1"/>
  <c r="H217"/>
  <c r="F217"/>
  <c r="G217" s="1"/>
  <c r="F216"/>
  <c r="G216" s="1"/>
  <c r="H215"/>
  <c r="F215"/>
  <c r="G215" s="1"/>
  <c r="F214"/>
  <c r="G214" s="1"/>
  <c r="H213"/>
  <c r="F213"/>
  <c r="G213" s="1"/>
  <c r="F212"/>
  <c r="G212" s="1"/>
  <c r="H211"/>
  <c r="F211"/>
  <c r="G211" s="1"/>
  <c r="F210"/>
  <c r="G210" s="1"/>
  <c r="H209"/>
  <c r="F209"/>
  <c r="G209" s="1"/>
  <c r="F208"/>
  <c r="G208" s="1"/>
  <c r="H207"/>
  <c r="F207"/>
  <c r="G207" s="1"/>
  <c r="F206"/>
  <c r="G206" s="1"/>
  <c r="F205"/>
  <c r="G205" s="1"/>
  <c r="F204"/>
  <c r="G204" s="1"/>
  <c r="F203"/>
  <c r="G203" s="1"/>
  <c r="F202"/>
  <c r="G202" s="1"/>
  <c r="F201"/>
  <c r="G201" s="1"/>
  <c r="F200"/>
  <c r="G200" s="1"/>
  <c r="F199"/>
  <c r="G199" s="1"/>
  <c r="F198"/>
  <c r="G198" s="1"/>
  <c r="F197"/>
  <c r="G197" s="1"/>
  <c r="F196"/>
  <c r="G196" s="1"/>
  <c r="F195"/>
  <c r="G195" s="1"/>
  <c r="F194"/>
  <c r="G194" s="1"/>
  <c r="F193"/>
  <c r="G193" s="1"/>
  <c r="F192"/>
  <c r="G192" s="1"/>
  <c r="F191"/>
  <c r="G191" s="1"/>
  <c r="F190"/>
  <c r="G190" s="1"/>
  <c r="F189"/>
  <c r="G189" s="1"/>
  <c r="F188"/>
  <c r="G188" s="1"/>
  <c r="F187"/>
  <c r="G187" s="1"/>
  <c r="F186"/>
  <c r="G186" s="1"/>
  <c r="F185"/>
  <c r="G185" s="1"/>
  <c r="F184"/>
  <c r="G184" s="1"/>
  <c r="F183"/>
  <c r="G183" s="1"/>
  <c r="F182"/>
  <c r="G182" s="1"/>
  <c r="F181"/>
  <c r="G181" s="1"/>
  <c r="F180"/>
  <c r="G180" s="1"/>
  <c r="F179"/>
  <c r="G179" s="1"/>
  <c r="F178"/>
  <c r="G178" s="1"/>
  <c r="F177"/>
  <c r="G177" s="1"/>
  <c r="F176"/>
  <c r="G176" s="1"/>
  <c r="F175"/>
  <c r="G175" s="1"/>
  <c r="F174"/>
  <c r="G174" s="1"/>
  <c r="C582"/>
  <c r="C583"/>
  <c r="C436"/>
  <c r="C437"/>
  <c r="C290"/>
  <c r="C291"/>
  <c r="C144"/>
  <c r="F585" i="5"/>
  <c r="J585" s="1"/>
  <c r="F584"/>
  <c r="J584" s="1"/>
  <c r="F583"/>
  <c r="J583" s="1"/>
  <c r="F582"/>
  <c r="J582" s="1"/>
  <c r="F581"/>
  <c r="J581" s="1"/>
  <c r="F580"/>
  <c r="J580" s="1"/>
  <c r="F579"/>
  <c r="J579" s="1"/>
  <c r="F578"/>
  <c r="J578" s="1"/>
  <c r="F577"/>
  <c r="J577" s="1"/>
  <c r="F576"/>
  <c r="J576" s="1"/>
  <c r="F575"/>
  <c r="J575" s="1"/>
  <c r="F574"/>
  <c r="J574" s="1"/>
  <c r="F573"/>
  <c r="J573" s="1"/>
  <c r="F572"/>
  <c r="J572" s="1"/>
  <c r="F571"/>
  <c r="J571" s="1"/>
  <c r="F570"/>
  <c r="J570" s="1"/>
  <c r="F569"/>
  <c r="J569" s="1"/>
  <c r="F568"/>
  <c r="J568" s="1"/>
  <c r="F567"/>
  <c r="J567" s="1"/>
  <c r="F566"/>
  <c r="J566" s="1"/>
  <c r="F565"/>
  <c r="J565" s="1"/>
  <c r="F564"/>
  <c r="J564" s="1"/>
  <c r="F563"/>
  <c r="G563" s="1"/>
  <c r="H562"/>
  <c r="F562"/>
  <c r="G562" s="1"/>
  <c r="F561"/>
  <c r="G561" s="1"/>
  <c r="H560"/>
  <c r="F560"/>
  <c r="G560" s="1"/>
  <c r="F559"/>
  <c r="G559" s="1"/>
  <c r="H558"/>
  <c r="F558"/>
  <c r="G558" s="1"/>
  <c r="F557"/>
  <c r="G557" s="1"/>
  <c r="H556"/>
  <c r="F556"/>
  <c r="G556" s="1"/>
  <c r="F555"/>
  <c r="G555" s="1"/>
  <c r="H554"/>
  <c r="F554"/>
  <c r="G554" s="1"/>
  <c r="F553"/>
  <c r="G553" s="1"/>
  <c r="H552"/>
  <c r="F552"/>
  <c r="G552" s="1"/>
  <c r="F551"/>
  <c r="G551" s="1"/>
  <c r="H550"/>
  <c r="F550"/>
  <c r="G550" s="1"/>
  <c r="F549"/>
  <c r="G549" s="1"/>
  <c r="H548"/>
  <c r="F548"/>
  <c r="G548" s="1"/>
  <c r="F547"/>
  <c r="G547" s="1"/>
  <c r="H546"/>
  <c r="F546"/>
  <c r="G546" s="1"/>
  <c r="F545"/>
  <c r="G545" s="1"/>
  <c r="H544"/>
  <c r="F544"/>
  <c r="G544" s="1"/>
  <c r="F543"/>
  <c r="G543" s="1"/>
  <c r="H542"/>
  <c r="F542"/>
  <c r="G542" s="1"/>
  <c r="F541"/>
  <c r="G541" s="1"/>
  <c r="H540"/>
  <c r="F540"/>
  <c r="G540" s="1"/>
  <c r="F539"/>
  <c r="G539" s="1"/>
  <c r="H538"/>
  <c r="F538"/>
  <c r="G538" s="1"/>
  <c r="F537"/>
  <c r="G537" s="1"/>
  <c r="H536"/>
  <c r="F536"/>
  <c r="G536" s="1"/>
  <c r="F535"/>
  <c r="G535" s="1"/>
  <c r="H534"/>
  <c r="F534"/>
  <c r="G534" s="1"/>
  <c r="F533"/>
  <c r="G533" s="1"/>
  <c r="H532"/>
  <c r="F532"/>
  <c r="G532" s="1"/>
  <c r="F531"/>
  <c r="G531" s="1"/>
  <c r="F530"/>
  <c r="G530" s="1"/>
  <c r="F529"/>
  <c r="G529" s="1"/>
  <c r="F528"/>
  <c r="G528" s="1"/>
  <c r="F527"/>
  <c r="G527" s="1"/>
  <c r="F526"/>
  <c r="G526" s="1"/>
  <c r="F525"/>
  <c r="G525" s="1"/>
  <c r="F524"/>
  <c r="G524" s="1"/>
  <c r="F523"/>
  <c r="G523" s="1"/>
  <c r="F522"/>
  <c r="G522" s="1"/>
  <c r="F521"/>
  <c r="G521" s="1"/>
  <c r="F520"/>
  <c r="G520" s="1"/>
  <c r="F519"/>
  <c r="G519" s="1"/>
  <c r="F518"/>
  <c r="G518" s="1"/>
  <c r="F517"/>
  <c r="G517" s="1"/>
  <c r="F516"/>
  <c r="G516" s="1"/>
  <c r="F515"/>
  <c r="G515" s="1"/>
  <c r="H514"/>
  <c r="F514"/>
  <c r="G514" s="1"/>
  <c r="F513"/>
  <c r="G513" s="1"/>
  <c r="H512"/>
  <c r="F512"/>
  <c r="G512" s="1"/>
  <c r="F511"/>
  <c r="G511" s="1"/>
  <c r="H510"/>
  <c r="F510"/>
  <c r="G510" s="1"/>
  <c r="F509"/>
  <c r="G509" s="1"/>
  <c r="H508"/>
  <c r="F508"/>
  <c r="G508" s="1"/>
  <c r="F507"/>
  <c r="G507" s="1"/>
  <c r="H506"/>
  <c r="F506"/>
  <c r="G506" s="1"/>
  <c r="F505"/>
  <c r="G505" s="1"/>
  <c r="H504"/>
  <c r="F504"/>
  <c r="G504" s="1"/>
  <c r="F503"/>
  <c r="G503" s="1"/>
  <c r="H502"/>
  <c r="F502"/>
  <c r="G502" s="1"/>
  <c r="F501"/>
  <c r="G501" s="1"/>
  <c r="G500"/>
  <c r="K500" s="1"/>
  <c r="F500"/>
  <c r="J500" s="1"/>
  <c r="F499"/>
  <c r="J499" s="1"/>
  <c r="F498"/>
  <c r="J498" s="1"/>
  <c r="F497"/>
  <c r="J497" s="1"/>
  <c r="F496"/>
  <c r="J496" s="1"/>
  <c r="F495"/>
  <c r="J495" s="1"/>
  <c r="F494"/>
  <c r="J494" s="1"/>
  <c r="F493"/>
  <c r="J493" s="1"/>
  <c r="F492"/>
  <c r="J492" s="1"/>
  <c r="F491"/>
  <c r="J491" s="1"/>
  <c r="F490"/>
  <c r="J490" s="1"/>
  <c r="F489"/>
  <c r="J489" s="1"/>
  <c r="F488"/>
  <c r="J488" s="1"/>
  <c r="F487"/>
  <c r="J487" s="1"/>
  <c r="F486"/>
  <c r="J486" s="1"/>
  <c r="F485"/>
  <c r="J485" s="1"/>
  <c r="F484"/>
  <c r="J484" s="1"/>
  <c r="F483"/>
  <c r="J483" s="1"/>
  <c r="F482"/>
  <c r="J482" s="1"/>
  <c r="F481"/>
  <c r="J481" s="1"/>
  <c r="F480"/>
  <c r="J480" s="1"/>
  <c r="F479"/>
  <c r="J479" s="1"/>
  <c r="F478"/>
  <c r="J478" s="1"/>
  <c r="F477"/>
  <c r="J477" s="1"/>
  <c r="F476"/>
  <c r="J476" s="1"/>
  <c r="F475"/>
  <c r="J475" s="1"/>
  <c r="F474"/>
  <c r="J474" s="1"/>
  <c r="F473"/>
  <c r="H473" s="1"/>
  <c r="F472"/>
  <c r="G472" s="1"/>
  <c r="F471"/>
  <c r="J471" s="1"/>
  <c r="F470"/>
  <c r="G470" s="1"/>
  <c r="F469"/>
  <c r="G469" s="1"/>
  <c r="F468"/>
  <c r="J468" s="1"/>
  <c r="F439"/>
  <c r="J439" s="1"/>
  <c r="F438"/>
  <c r="J438" s="1"/>
  <c r="F437"/>
  <c r="J437" s="1"/>
  <c r="F436"/>
  <c r="J436" s="1"/>
  <c r="F435"/>
  <c r="J435" s="1"/>
  <c r="F434"/>
  <c r="J434" s="1"/>
  <c r="F433"/>
  <c r="J433" s="1"/>
  <c r="F432"/>
  <c r="J432" s="1"/>
  <c r="F431"/>
  <c r="J431" s="1"/>
  <c r="F430"/>
  <c r="J430" s="1"/>
  <c r="F429"/>
  <c r="J429" s="1"/>
  <c r="F428"/>
  <c r="J428" s="1"/>
  <c r="F427"/>
  <c r="J427" s="1"/>
  <c r="F426"/>
  <c r="J426" s="1"/>
  <c r="F425"/>
  <c r="J425" s="1"/>
  <c r="F424"/>
  <c r="J424" s="1"/>
  <c r="F423"/>
  <c r="J423" s="1"/>
  <c r="F422"/>
  <c r="J422" s="1"/>
  <c r="F421"/>
  <c r="J421" s="1"/>
  <c r="F420"/>
  <c r="J420" s="1"/>
  <c r="F419"/>
  <c r="J419" s="1"/>
  <c r="F418"/>
  <c r="J418" s="1"/>
  <c r="F417"/>
  <c r="G417" s="1"/>
  <c r="H416"/>
  <c r="F416"/>
  <c r="G416" s="1"/>
  <c r="F415"/>
  <c r="G415" s="1"/>
  <c r="H414"/>
  <c r="F414"/>
  <c r="G414" s="1"/>
  <c r="F413"/>
  <c r="G413" s="1"/>
  <c r="H412"/>
  <c r="F412"/>
  <c r="G412" s="1"/>
  <c r="F411"/>
  <c r="G411" s="1"/>
  <c r="H410"/>
  <c r="F410"/>
  <c r="G410" s="1"/>
  <c r="F409"/>
  <c r="G409" s="1"/>
  <c r="H408"/>
  <c r="F408"/>
  <c r="G408" s="1"/>
  <c r="F407"/>
  <c r="G407" s="1"/>
  <c r="H406"/>
  <c r="F406"/>
  <c r="G406" s="1"/>
  <c r="F405"/>
  <c r="G405" s="1"/>
  <c r="H404"/>
  <c r="F404"/>
  <c r="G404" s="1"/>
  <c r="F403"/>
  <c r="G403" s="1"/>
  <c r="H402"/>
  <c r="F402"/>
  <c r="G402" s="1"/>
  <c r="F401"/>
  <c r="G401" s="1"/>
  <c r="H400"/>
  <c r="F400"/>
  <c r="G400" s="1"/>
  <c r="F399"/>
  <c r="G399" s="1"/>
  <c r="H398"/>
  <c r="F398"/>
  <c r="G398" s="1"/>
  <c r="F397"/>
  <c r="G397" s="1"/>
  <c r="H396"/>
  <c r="F396"/>
  <c r="G396" s="1"/>
  <c r="F395"/>
  <c r="G395" s="1"/>
  <c r="H394"/>
  <c r="F394"/>
  <c r="G394" s="1"/>
  <c r="F393"/>
  <c r="G393" s="1"/>
  <c r="H392"/>
  <c r="F392"/>
  <c r="G392" s="1"/>
  <c r="F391"/>
  <c r="G391" s="1"/>
  <c r="H390"/>
  <c r="F390"/>
  <c r="G390" s="1"/>
  <c r="F389"/>
  <c r="G389" s="1"/>
  <c r="H388"/>
  <c r="F388"/>
  <c r="G388" s="1"/>
  <c r="F387"/>
  <c r="G387" s="1"/>
  <c r="H386"/>
  <c r="F386"/>
  <c r="G386" s="1"/>
  <c r="F385"/>
  <c r="G385" s="1"/>
  <c r="H384"/>
  <c r="F384"/>
  <c r="G384" s="1"/>
  <c r="F383"/>
  <c r="G383" s="1"/>
  <c r="H382"/>
  <c r="F382"/>
  <c r="G382" s="1"/>
  <c r="F381"/>
  <c r="G381" s="1"/>
  <c r="H380"/>
  <c r="F380"/>
  <c r="G380" s="1"/>
  <c r="F379"/>
  <c r="G379" s="1"/>
  <c r="H378"/>
  <c r="F378"/>
  <c r="G378" s="1"/>
  <c r="F377"/>
  <c r="G377" s="1"/>
  <c r="H376"/>
  <c r="F376"/>
  <c r="G376" s="1"/>
  <c r="F375"/>
  <c r="G375" s="1"/>
  <c r="H374"/>
  <c r="F374"/>
  <c r="G374" s="1"/>
  <c r="F373"/>
  <c r="G373" s="1"/>
  <c r="F372"/>
  <c r="G372" s="1"/>
  <c r="F371"/>
  <c r="G371" s="1"/>
  <c r="H370"/>
  <c r="F370"/>
  <c r="G370" s="1"/>
  <c r="F369"/>
  <c r="G369" s="1"/>
  <c r="F368"/>
  <c r="G368" s="1"/>
  <c r="F367"/>
  <c r="G367" s="1"/>
  <c r="F366"/>
  <c r="G366" s="1"/>
  <c r="F365"/>
  <c r="G365" s="1"/>
  <c r="F364"/>
  <c r="G364" s="1"/>
  <c r="F363"/>
  <c r="G363" s="1"/>
  <c r="F362"/>
  <c r="G362" s="1"/>
  <c r="F361"/>
  <c r="G361" s="1"/>
  <c r="F360"/>
  <c r="G360" s="1"/>
  <c r="F359"/>
  <c r="G359" s="1"/>
  <c r="F358"/>
  <c r="G358" s="1"/>
  <c r="F357"/>
  <c r="G357" s="1"/>
  <c r="F356"/>
  <c r="G356" s="1"/>
  <c r="F355"/>
  <c r="G355" s="1"/>
  <c r="F354"/>
  <c r="J354" s="1"/>
  <c r="F353"/>
  <c r="J353" s="1"/>
  <c r="F352"/>
  <c r="J352" s="1"/>
  <c r="F351"/>
  <c r="J351" s="1"/>
  <c r="F350"/>
  <c r="J350" s="1"/>
  <c r="F349"/>
  <c r="J349" s="1"/>
  <c r="F348"/>
  <c r="J348" s="1"/>
  <c r="F347"/>
  <c r="J347" s="1"/>
  <c r="F346"/>
  <c r="J346" s="1"/>
  <c r="F345"/>
  <c r="J345" s="1"/>
  <c r="F344"/>
  <c r="J344" s="1"/>
  <c r="F343"/>
  <c r="J343" s="1"/>
  <c r="F342"/>
  <c r="J342" s="1"/>
  <c r="F341"/>
  <c r="J341" s="1"/>
  <c r="F340"/>
  <c r="J340" s="1"/>
  <c r="F339"/>
  <c r="J339" s="1"/>
  <c r="F338"/>
  <c r="J338" s="1"/>
  <c r="F337"/>
  <c r="J337" s="1"/>
  <c r="F336"/>
  <c r="J336" s="1"/>
  <c r="F335"/>
  <c r="J335" s="1"/>
  <c r="F334"/>
  <c r="J334" s="1"/>
  <c r="F333"/>
  <c r="J333" s="1"/>
  <c r="F332"/>
  <c r="J332" s="1"/>
  <c r="F331"/>
  <c r="H331" s="1"/>
  <c r="F330"/>
  <c r="G330" s="1"/>
  <c r="F329"/>
  <c r="J329" s="1"/>
  <c r="F328"/>
  <c r="G328" s="1"/>
  <c r="F327"/>
  <c r="J327" s="1"/>
  <c r="F326"/>
  <c r="G326" s="1"/>
  <c r="F325"/>
  <c r="J325" s="1"/>
  <c r="F324"/>
  <c r="G324" s="1"/>
  <c r="F323"/>
  <c r="J323" s="1"/>
  <c r="F322"/>
  <c r="G322" s="1"/>
  <c r="H292"/>
  <c r="F292"/>
  <c r="G292" s="1"/>
  <c r="F291"/>
  <c r="G291" s="1"/>
  <c r="H290"/>
  <c r="F290"/>
  <c r="G290" s="1"/>
  <c r="F289"/>
  <c r="G289" s="1"/>
  <c r="H288"/>
  <c r="F288"/>
  <c r="G288" s="1"/>
  <c r="F287"/>
  <c r="G287" s="1"/>
  <c r="H286"/>
  <c r="F286"/>
  <c r="G286" s="1"/>
  <c r="F285"/>
  <c r="G285" s="1"/>
  <c r="H284"/>
  <c r="F284"/>
  <c r="G284" s="1"/>
  <c r="F283"/>
  <c r="G283" s="1"/>
  <c r="H282"/>
  <c r="F282"/>
  <c r="G282" s="1"/>
  <c r="F281"/>
  <c r="G281" s="1"/>
  <c r="H280"/>
  <c r="F280"/>
  <c r="G280" s="1"/>
  <c r="F279"/>
  <c r="G279" s="1"/>
  <c r="H278"/>
  <c r="F278"/>
  <c r="G278" s="1"/>
  <c r="F277"/>
  <c r="G277" s="1"/>
  <c r="H276"/>
  <c r="F276"/>
  <c r="G276" s="1"/>
  <c r="F275"/>
  <c r="G275" s="1"/>
  <c r="H274"/>
  <c r="F274"/>
  <c r="G274" s="1"/>
  <c r="F273"/>
  <c r="G273" s="1"/>
  <c r="H272"/>
  <c r="F272"/>
  <c r="G272" s="1"/>
  <c r="F271"/>
  <c r="G271" s="1"/>
  <c r="H270"/>
  <c r="F270"/>
  <c r="G270" s="1"/>
  <c r="F269"/>
  <c r="G269" s="1"/>
  <c r="H268"/>
  <c r="F268"/>
  <c r="G268" s="1"/>
  <c r="F267"/>
  <c r="G267" s="1"/>
  <c r="H266"/>
  <c r="F266"/>
  <c r="G266" s="1"/>
  <c r="F265"/>
  <c r="G265" s="1"/>
  <c r="H264"/>
  <c r="F264"/>
  <c r="G264" s="1"/>
  <c r="F263"/>
  <c r="G263" s="1"/>
  <c r="H262"/>
  <c r="F262"/>
  <c r="G262" s="1"/>
  <c r="F261"/>
  <c r="G261" s="1"/>
  <c r="H260"/>
  <c r="F260"/>
  <c r="G260" s="1"/>
  <c r="F259"/>
  <c r="G259" s="1"/>
  <c r="H258"/>
  <c r="F258"/>
  <c r="G258" s="1"/>
  <c r="F257"/>
  <c r="G257" s="1"/>
  <c r="H256"/>
  <c r="F256"/>
  <c r="G256" s="1"/>
  <c r="F255"/>
  <c r="G255" s="1"/>
  <c r="H254"/>
  <c r="F254"/>
  <c r="G254" s="1"/>
  <c r="F253"/>
  <c r="G253" s="1"/>
  <c r="H252"/>
  <c r="F252"/>
  <c r="G252" s="1"/>
  <c r="F251"/>
  <c r="G251" s="1"/>
  <c r="H250"/>
  <c r="F250"/>
  <c r="G250" s="1"/>
  <c r="F249"/>
  <c r="G249" s="1"/>
  <c r="H248"/>
  <c r="F248"/>
  <c r="G248" s="1"/>
  <c r="F247"/>
  <c r="G247" s="1"/>
  <c r="H246"/>
  <c r="F246"/>
  <c r="G246" s="1"/>
  <c r="F245"/>
  <c r="G245" s="1"/>
  <c r="H244"/>
  <c r="F244"/>
  <c r="G244" s="1"/>
  <c r="F243"/>
  <c r="G243" s="1"/>
  <c r="H242"/>
  <c r="F242"/>
  <c r="G242" s="1"/>
  <c r="F241"/>
  <c r="G241" s="1"/>
  <c r="H240"/>
  <c r="F240"/>
  <c r="G240" s="1"/>
  <c r="F239"/>
  <c r="G239" s="1"/>
  <c r="H238"/>
  <c r="F238"/>
  <c r="G238" s="1"/>
  <c r="F237"/>
  <c r="G237" s="1"/>
  <c r="H236"/>
  <c r="F236"/>
  <c r="G236" s="1"/>
  <c r="F235"/>
  <c r="G235" s="1"/>
  <c r="H234"/>
  <c r="F234"/>
  <c r="G234" s="1"/>
  <c r="F233"/>
  <c r="G233" s="1"/>
  <c r="H232"/>
  <c r="F232"/>
  <c r="G232" s="1"/>
  <c r="F231"/>
  <c r="G231" s="1"/>
  <c r="H230"/>
  <c r="F230"/>
  <c r="G230" s="1"/>
  <c r="F229"/>
  <c r="G229" s="1"/>
  <c r="H228"/>
  <c r="F228"/>
  <c r="G228" s="1"/>
  <c r="F227"/>
  <c r="G227" s="1"/>
  <c r="H226"/>
  <c r="F226"/>
  <c r="G226" s="1"/>
  <c r="F225"/>
  <c r="G225" s="1"/>
  <c r="H224"/>
  <c r="F224"/>
  <c r="G224" s="1"/>
  <c r="F223"/>
  <c r="G223" s="1"/>
  <c r="H222"/>
  <c r="F222"/>
  <c r="G222" s="1"/>
  <c r="F221"/>
  <c r="G221" s="1"/>
  <c r="H220"/>
  <c r="F220"/>
  <c r="G220" s="1"/>
  <c r="F219"/>
  <c r="G219" s="1"/>
  <c r="H218"/>
  <c r="F218"/>
  <c r="G218" s="1"/>
  <c r="F217"/>
  <c r="G217" s="1"/>
  <c r="H216"/>
  <c r="F216"/>
  <c r="G216" s="1"/>
  <c r="F215"/>
  <c r="G215" s="1"/>
  <c r="H214"/>
  <c r="F214"/>
  <c r="G214" s="1"/>
  <c r="F213"/>
  <c r="G213" s="1"/>
  <c r="H212"/>
  <c r="F212"/>
  <c r="G212" s="1"/>
  <c r="F211"/>
  <c r="G211" s="1"/>
  <c r="H210"/>
  <c r="F210"/>
  <c r="G210" s="1"/>
  <c r="F209"/>
  <c r="G209" s="1"/>
  <c r="H208"/>
  <c r="F208"/>
  <c r="G208" s="1"/>
  <c r="F207"/>
  <c r="G207" s="1"/>
  <c r="F206"/>
  <c r="G206" s="1"/>
  <c r="F205"/>
  <c r="G205" s="1"/>
  <c r="F204"/>
  <c r="G204" s="1"/>
  <c r="F203"/>
  <c r="G203" s="1"/>
  <c r="F202"/>
  <c r="G202" s="1"/>
  <c r="F201"/>
  <c r="G201" s="1"/>
  <c r="F200"/>
  <c r="G200" s="1"/>
  <c r="F199"/>
  <c r="G199" s="1"/>
  <c r="F198"/>
  <c r="G198" s="1"/>
  <c r="F197"/>
  <c r="G197" s="1"/>
  <c r="F196"/>
  <c r="G196" s="1"/>
  <c r="F195"/>
  <c r="G195" s="1"/>
  <c r="F194"/>
  <c r="G194" s="1"/>
  <c r="F193"/>
  <c r="G193" s="1"/>
  <c r="F192"/>
  <c r="G192" s="1"/>
  <c r="F191"/>
  <c r="G191" s="1"/>
  <c r="F190"/>
  <c r="G190" s="1"/>
  <c r="F189"/>
  <c r="G189" s="1"/>
  <c r="F188"/>
  <c r="G188" s="1"/>
  <c r="F187"/>
  <c r="G187" s="1"/>
  <c r="F186"/>
  <c r="G186" s="1"/>
  <c r="F185"/>
  <c r="G185" s="1"/>
  <c r="F184"/>
  <c r="G184" s="1"/>
  <c r="F183"/>
  <c r="G183" s="1"/>
  <c r="F182"/>
  <c r="G182" s="1"/>
  <c r="F181"/>
  <c r="G181" s="1"/>
  <c r="F180"/>
  <c r="G180" s="1"/>
  <c r="F179"/>
  <c r="G179" s="1"/>
  <c r="F178"/>
  <c r="G178" s="1"/>
  <c r="F177"/>
  <c r="G177" s="1"/>
  <c r="F176"/>
  <c r="G176" s="1"/>
  <c r="F175"/>
  <c r="G175" s="1"/>
  <c r="C585"/>
  <c r="D585" s="1"/>
  <c r="D584"/>
  <c r="E584" s="1"/>
  <c r="C584"/>
  <c r="C438"/>
  <c r="D438" s="1"/>
  <c r="C439"/>
  <c r="D439"/>
  <c r="C437"/>
  <c r="C291"/>
  <c r="D291" s="1"/>
  <c r="C292"/>
  <c r="D292"/>
  <c r="C144"/>
  <c r="C145"/>
  <c r="F91" i="10" l="1"/>
  <c r="G91" s="1"/>
  <c r="E92"/>
  <c r="F93"/>
  <c r="G93" s="1"/>
  <c r="E91"/>
  <c r="F92"/>
  <c r="G92" s="1"/>
  <c r="E93"/>
  <c r="F312" i="9"/>
  <c r="G312" s="1"/>
  <c r="E312"/>
  <c r="E342"/>
  <c r="F342"/>
  <c r="G342" s="1"/>
  <c r="E344"/>
  <c r="F344"/>
  <c r="G344" s="1"/>
  <c r="E346"/>
  <c r="F346"/>
  <c r="G346" s="1"/>
  <c r="E348"/>
  <c r="F348"/>
  <c r="G348" s="1"/>
  <c r="E350"/>
  <c r="F350"/>
  <c r="G350" s="1"/>
  <c r="E352"/>
  <c r="F352"/>
  <c r="G352" s="1"/>
  <c r="E354"/>
  <c r="F354"/>
  <c r="G354" s="1"/>
  <c r="D313"/>
  <c r="D317"/>
  <c r="F341"/>
  <c r="G341" s="1"/>
  <c r="E341"/>
  <c r="F343"/>
  <c r="G343" s="1"/>
  <c r="E343"/>
  <c r="F345"/>
  <c r="G345" s="1"/>
  <c r="E345"/>
  <c r="F347"/>
  <c r="G347" s="1"/>
  <c r="E347"/>
  <c r="F349"/>
  <c r="G349" s="1"/>
  <c r="E349"/>
  <c r="F351"/>
  <c r="G351" s="1"/>
  <c r="E351"/>
  <c r="F353"/>
  <c r="G353" s="1"/>
  <c r="E353"/>
  <c r="F355"/>
  <c r="G355" s="1"/>
  <c r="E355"/>
  <c r="D316"/>
  <c r="D318"/>
  <c r="D356"/>
  <c r="D358"/>
  <c r="E376" s="1"/>
  <c r="D315"/>
  <c r="D321"/>
  <c r="E338" s="1"/>
  <c r="F242"/>
  <c r="G242" s="1"/>
  <c r="E242"/>
  <c r="E243"/>
  <c r="F243"/>
  <c r="G243" s="1"/>
  <c r="E245"/>
  <c r="F245"/>
  <c r="G245" s="1"/>
  <c r="E247"/>
  <c r="F247"/>
  <c r="G247" s="1"/>
  <c r="E269"/>
  <c r="F269"/>
  <c r="G269" s="1"/>
  <c r="E271"/>
  <c r="F271"/>
  <c r="G271" s="1"/>
  <c r="E273"/>
  <c r="F273"/>
  <c r="G273" s="1"/>
  <c r="E275"/>
  <c r="F275"/>
  <c r="G275" s="1"/>
  <c r="E277"/>
  <c r="F277"/>
  <c r="G277" s="1"/>
  <c r="E279"/>
  <c r="F279"/>
  <c r="G279" s="1"/>
  <c r="E281"/>
  <c r="F281"/>
  <c r="G281" s="1"/>
  <c r="D218"/>
  <c r="D220"/>
  <c r="D222"/>
  <c r="F244"/>
  <c r="G244" s="1"/>
  <c r="E244"/>
  <c r="F246"/>
  <c r="G246" s="1"/>
  <c r="E246"/>
  <c r="F248"/>
  <c r="G248" s="1"/>
  <c r="E248"/>
  <c r="F270"/>
  <c r="G270" s="1"/>
  <c r="E270"/>
  <c r="F272"/>
  <c r="G272" s="1"/>
  <c r="E272"/>
  <c r="F274"/>
  <c r="G274" s="1"/>
  <c r="E274"/>
  <c r="F276"/>
  <c r="G276" s="1"/>
  <c r="E276"/>
  <c r="F278"/>
  <c r="G278" s="1"/>
  <c r="E278"/>
  <c r="F280"/>
  <c r="G280" s="1"/>
  <c r="E280"/>
  <c r="F282"/>
  <c r="G282" s="1"/>
  <c r="E282"/>
  <c r="D217"/>
  <c r="F217" s="1"/>
  <c r="G217" s="1"/>
  <c r="D219"/>
  <c r="D249"/>
  <c r="E249" s="1"/>
  <c r="E151"/>
  <c r="F151"/>
  <c r="G151" s="1"/>
  <c r="E153"/>
  <c r="F153"/>
  <c r="G153" s="1"/>
  <c r="E155"/>
  <c r="F155"/>
  <c r="G155" s="1"/>
  <c r="E157"/>
  <c r="F157"/>
  <c r="G157" s="1"/>
  <c r="E159"/>
  <c r="F159"/>
  <c r="G159" s="1"/>
  <c r="E161"/>
  <c r="F161"/>
  <c r="G161" s="1"/>
  <c r="E163"/>
  <c r="F163"/>
  <c r="G163" s="1"/>
  <c r="E165"/>
  <c r="F165"/>
  <c r="G165" s="1"/>
  <c r="E167"/>
  <c r="F167"/>
  <c r="G167" s="1"/>
  <c r="E169"/>
  <c r="F169"/>
  <c r="G169" s="1"/>
  <c r="E171"/>
  <c r="F171"/>
  <c r="G171" s="1"/>
  <c r="E173"/>
  <c r="F173"/>
  <c r="G173" s="1"/>
  <c r="E175"/>
  <c r="F175"/>
  <c r="G175" s="1"/>
  <c r="E177"/>
  <c r="F177"/>
  <c r="G177" s="1"/>
  <c r="E179"/>
  <c r="F179"/>
  <c r="G179" s="1"/>
  <c r="E181"/>
  <c r="F181"/>
  <c r="G181" s="1"/>
  <c r="E183"/>
  <c r="F183"/>
  <c r="G183" s="1"/>
  <c r="E185"/>
  <c r="F185"/>
  <c r="G185" s="1"/>
  <c r="E187"/>
  <c r="F187"/>
  <c r="G187" s="1"/>
  <c r="D120"/>
  <c r="D123"/>
  <c r="E141" s="1"/>
  <c r="D125"/>
  <c r="D126"/>
  <c r="D128"/>
  <c r="D130"/>
  <c r="F146" s="1"/>
  <c r="G146" s="1"/>
  <c r="E146"/>
  <c r="E148"/>
  <c r="F150"/>
  <c r="G150" s="1"/>
  <c r="E150"/>
  <c r="F152"/>
  <c r="G152" s="1"/>
  <c r="E152"/>
  <c r="F154"/>
  <c r="G154" s="1"/>
  <c r="E154"/>
  <c r="F156"/>
  <c r="G156" s="1"/>
  <c r="E156"/>
  <c r="F158"/>
  <c r="G158" s="1"/>
  <c r="E158"/>
  <c r="F160"/>
  <c r="G160" s="1"/>
  <c r="E160"/>
  <c r="F162"/>
  <c r="G162" s="1"/>
  <c r="E162"/>
  <c r="F164"/>
  <c r="G164" s="1"/>
  <c r="E164"/>
  <c r="F166"/>
  <c r="G166" s="1"/>
  <c r="E166"/>
  <c r="F168"/>
  <c r="G168" s="1"/>
  <c r="E168"/>
  <c r="F170"/>
  <c r="G170" s="1"/>
  <c r="E170"/>
  <c r="F172"/>
  <c r="G172" s="1"/>
  <c r="E172"/>
  <c r="F174"/>
  <c r="G174" s="1"/>
  <c r="E174"/>
  <c r="F176"/>
  <c r="G176" s="1"/>
  <c r="E176"/>
  <c r="F178"/>
  <c r="G178" s="1"/>
  <c r="E178"/>
  <c r="F180"/>
  <c r="G180" s="1"/>
  <c r="E180"/>
  <c r="F182"/>
  <c r="G182" s="1"/>
  <c r="E182"/>
  <c r="F184"/>
  <c r="G184" s="1"/>
  <c r="E184"/>
  <c r="F186"/>
  <c r="G186" s="1"/>
  <c r="E186"/>
  <c r="F188"/>
  <c r="G188" s="1"/>
  <c r="E188"/>
  <c r="F91"/>
  <c r="G91" s="1"/>
  <c r="E92"/>
  <c r="F93"/>
  <c r="G93" s="1"/>
  <c r="E91"/>
  <c r="F92"/>
  <c r="G92" s="1"/>
  <c r="E93"/>
  <c r="D316" i="8"/>
  <c r="D318"/>
  <c r="D320"/>
  <c r="D322"/>
  <c r="D324"/>
  <c r="D326"/>
  <c r="D328"/>
  <c r="D330"/>
  <c r="D332"/>
  <c r="D334"/>
  <c r="D350"/>
  <c r="D352"/>
  <c r="D354"/>
  <c r="D356"/>
  <c r="D358"/>
  <c r="D360"/>
  <c r="D362"/>
  <c r="D364"/>
  <c r="D366"/>
  <c r="D368"/>
  <c r="D370"/>
  <c r="D372"/>
  <c r="D376"/>
  <c r="D380"/>
  <c r="D384"/>
  <c r="D402"/>
  <c r="D404"/>
  <c r="D406"/>
  <c r="D408"/>
  <c r="D317"/>
  <c r="D319"/>
  <c r="D321"/>
  <c r="D323"/>
  <c r="D325"/>
  <c r="D327"/>
  <c r="D329"/>
  <c r="D333"/>
  <c r="D337"/>
  <c r="D341"/>
  <c r="D343"/>
  <c r="D375"/>
  <c r="D377"/>
  <c r="D379"/>
  <c r="D381"/>
  <c r="D383"/>
  <c r="D385"/>
  <c r="D387"/>
  <c r="D389"/>
  <c r="D391"/>
  <c r="D393"/>
  <c r="D395"/>
  <c r="D397"/>
  <c r="D399"/>
  <c r="D331"/>
  <c r="D336"/>
  <c r="D338"/>
  <c r="D345"/>
  <c r="D347"/>
  <c r="D349"/>
  <c r="E367" s="1"/>
  <c r="D359"/>
  <c r="F372" s="1"/>
  <c r="G372" s="1"/>
  <c r="D401"/>
  <c r="D403"/>
  <c r="D374"/>
  <c r="E379" s="1"/>
  <c r="D388"/>
  <c r="F394" s="1"/>
  <c r="G394" s="1"/>
  <c r="D396"/>
  <c r="F396" s="1"/>
  <c r="G396" s="1"/>
  <c r="D214"/>
  <c r="D216"/>
  <c r="D218"/>
  <c r="D220"/>
  <c r="D222"/>
  <c r="D224"/>
  <c r="D226"/>
  <c r="D228"/>
  <c r="D230"/>
  <c r="D232"/>
  <c r="D234"/>
  <c r="D236"/>
  <c r="D238"/>
  <c r="D258"/>
  <c r="D260"/>
  <c r="D262"/>
  <c r="D264"/>
  <c r="D266"/>
  <c r="D268"/>
  <c r="D270"/>
  <c r="D272"/>
  <c r="D274"/>
  <c r="D276"/>
  <c r="D278"/>
  <c r="D280"/>
  <c r="D282"/>
  <c r="D284"/>
  <c r="D286"/>
  <c r="D288"/>
  <c r="D290"/>
  <c r="D292"/>
  <c r="D294"/>
  <c r="D296"/>
  <c r="D298"/>
  <c r="D300"/>
  <c r="D302"/>
  <c r="D304"/>
  <c r="D306"/>
  <c r="D215"/>
  <c r="D217"/>
  <c r="D219"/>
  <c r="D221"/>
  <c r="D223"/>
  <c r="D225"/>
  <c r="D227"/>
  <c r="D231"/>
  <c r="D249"/>
  <c r="D251"/>
  <c r="D253"/>
  <c r="D287"/>
  <c r="D291"/>
  <c r="D293"/>
  <c r="D295"/>
  <c r="D297"/>
  <c r="D229"/>
  <c r="D235"/>
  <c r="D240"/>
  <c r="D242"/>
  <c r="D243"/>
  <c r="D245"/>
  <c r="D247"/>
  <c r="D255"/>
  <c r="D257"/>
  <c r="D277"/>
  <c r="D279"/>
  <c r="D285"/>
  <c r="D299"/>
  <c r="D301"/>
  <c r="D112"/>
  <c r="D114"/>
  <c r="D116"/>
  <c r="D118"/>
  <c r="D120"/>
  <c r="D122"/>
  <c r="D124"/>
  <c r="D126"/>
  <c r="D154"/>
  <c r="D178"/>
  <c r="D180"/>
  <c r="D182"/>
  <c r="D186"/>
  <c r="D190"/>
  <c r="D192"/>
  <c r="D194"/>
  <c r="D196"/>
  <c r="D198"/>
  <c r="D200"/>
  <c r="D202"/>
  <c r="D204"/>
  <c r="D113"/>
  <c r="D115"/>
  <c r="D117"/>
  <c r="D119"/>
  <c r="D121"/>
  <c r="D123"/>
  <c r="D125"/>
  <c r="D127"/>
  <c r="D129"/>
  <c r="D131"/>
  <c r="D133"/>
  <c r="D135"/>
  <c r="D137"/>
  <c r="D139"/>
  <c r="D147"/>
  <c r="D149"/>
  <c r="D151"/>
  <c r="D155"/>
  <c r="D159"/>
  <c r="D161"/>
  <c r="D163"/>
  <c r="D165"/>
  <c r="D167"/>
  <c r="D169"/>
  <c r="D171"/>
  <c r="D173"/>
  <c r="D175"/>
  <c r="D177"/>
  <c r="D179"/>
  <c r="D181"/>
  <c r="D183"/>
  <c r="D185"/>
  <c r="D187"/>
  <c r="D128"/>
  <c r="D130"/>
  <c r="D141"/>
  <c r="D143"/>
  <c r="D145"/>
  <c r="D153"/>
  <c r="D189"/>
  <c r="D191"/>
  <c r="D199"/>
  <c r="D156"/>
  <c r="D158"/>
  <c r="D172"/>
  <c r="D184"/>
  <c r="D9"/>
  <c r="D11"/>
  <c r="D13"/>
  <c r="D15"/>
  <c r="D17"/>
  <c r="D19"/>
  <c r="D21"/>
  <c r="D23"/>
  <c r="D25"/>
  <c r="D27"/>
  <c r="D29"/>
  <c r="D35"/>
  <c r="D45"/>
  <c r="D49"/>
  <c r="D67"/>
  <c r="D69"/>
  <c r="D71"/>
  <c r="D73"/>
  <c r="D75"/>
  <c r="D77"/>
  <c r="D79"/>
  <c r="D81"/>
  <c r="D83"/>
  <c r="D85"/>
  <c r="D87"/>
  <c r="D89"/>
  <c r="D91"/>
  <c r="D93"/>
  <c r="D95"/>
  <c r="D97"/>
  <c r="D99"/>
  <c r="D101"/>
  <c r="D10"/>
  <c r="D12"/>
  <c r="D14"/>
  <c r="D16"/>
  <c r="D18"/>
  <c r="D20"/>
  <c r="D22"/>
  <c r="D24"/>
  <c r="D26"/>
  <c r="D28"/>
  <c r="D30"/>
  <c r="D32"/>
  <c r="D34"/>
  <c r="D36"/>
  <c r="D38"/>
  <c r="D44"/>
  <c r="D48"/>
  <c r="D52"/>
  <c r="D54"/>
  <c r="D56"/>
  <c r="D58"/>
  <c r="D60"/>
  <c r="D62"/>
  <c r="D64"/>
  <c r="D66"/>
  <c r="D68"/>
  <c r="D82"/>
  <c r="D86"/>
  <c r="D88"/>
  <c r="D31"/>
  <c r="D33"/>
  <c r="D40"/>
  <c r="D42"/>
  <c r="D46"/>
  <c r="D70"/>
  <c r="D72"/>
  <c r="D80"/>
  <c r="D90"/>
  <c r="D92"/>
  <c r="D39"/>
  <c r="D51"/>
  <c r="D53"/>
  <c r="F92" i="7"/>
  <c r="G92" s="1"/>
  <c r="E93"/>
  <c r="F94"/>
  <c r="G94" s="1"/>
  <c r="E95"/>
  <c r="F96"/>
  <c r="G96" s="1"/>
  <c r="E97"/>
  <c r="F98"/>
  <c r="G98" s="1"/>
  <c r="E99"/>
  <c r="F100"/>
  <c r="G100" s="1"/>
  <c r="E101"/>
  <c r="E92"/>
  <c r="F93"/>
  <c r="G93" s="1"/>
  <c r="E94"/>
  <c r="F95"/>
  <c r="G95" s="1"/>
  <c r="E96"/>
  <c r="F97"/>
  <c r="G97" s="1"/>
  <c r="E98"/>
  <c r="F99"/>
  <c r="G99" s="1"/>
  <c r="E100"/>
  <c r="F101"/>
  <c r="G101" s="1"/>
  <c r="K499" i="6"/>
  <c r="I499"/>
  <c r="K501"/>
  <c r="I501"/>
  <c r="K503"/>
  <c r="I503"/>
  <c r="K505"/>
  <c r="I505"/>
  <c r="K507"/>
  <c r="I507"/>
  <c r="K509"/>
  <c r="I509"/>
  <c r="K511"/>
  <c r="I511"/>
  <c r="K513"/>
  <c r="I513"/>
  <c r="K515"/>
  <c r="I515"/>
  <c r="K517"/>
  <c r="I517"/>
  <c r="K519"/>
  <c r="I519"/>
  <c r="K521"/>
  <c r="I521"/>
  <c r="K523"/>
  <c r="I523"/>
  <c r="K525"/>
  <c r="I525"/>
  <c r="K527"/>
  <c r="I527"/>
  <c r="K529"/>
  <c r="I529"/>
  <c r="K531"/>
  <c r="I531"/>
  <c r="K533"/>
  <c r="I533"/>
  <c r="K535"/>
  <c r="I535"/>
  <c r="K537"/>
  <c r="I537"/>
  <c r="K539"/>
  <c r="I539"/>
  <c r="K541"/>
  <c r="I541"/>
  <c r="K543"/>
  <c r="I543"/>
  <c r="K545"/>
  <c r="I545"/>
  <c r="K547"/>
  <c r="I547"/>
  <c r="K549"/>
  <c r="I549"/>
  <c r="K551"/>
  <c r="I551"/>
  <c r="K553"/>
  <c r="I553"/>
  <c r="K555"/>
  <c r="I555"/>
  <c r="K557"/>
  <c r="I557"/>
  <c r="K559"/>
  <c r="I559"/>
  <c r="G466"/>
  <c r="G467"/>
  <c r="G468"/>
  <c r="G469"/>
  <c r="G470"/>
  <c r="G471"/>
  <c r="G472"/>
  <c r="G473"/>
  <c r="G474"/>
  <c r="G475"/>
  <c r="G476"/>
  <c r="G477"/>
  <c r="G478"/>
  <c r="G479"/>
  <c r="G480"/>
  <c r="G481"/>
  <c r="G482"/>
  <c r="G483"/>
  <c r="G484"/>
  <c r="G485"/>
  <c r="G486"/>
  <c r="G487"/>
  <c r="G488"/>
  <c r="G489"/>
  <c r="G490"/>
  <c r="G491"/>
  <c r="G492"/>
  <c r="G493"/>
  <c r="G494"/>
  <c r="G495"/>
  <c r="G496"/>
  <c r="G497"/>
  <c r="I498"/>
  <c r="J499"/>
  <c r="J501"/>
  <c r="J503"/>
  <c r="J505"/>
  <c r="J507"/>
  <c r="H508"/>
  <c r="J509"/>
  <c r="J511"/>
  <c r="J513"/>
  <c r="J515"/>
  <c r="J517"/>
  <c r="J519"/>
  <c r="J521"/>
  <c r="J523"/>
  <c r="J525"/>
  <c r="J527"/>
  <c r="H528"/>
  <c r="J529"/>
  <c r="J531"/>
  <c r="J533"/>
  <c r="J535"/>
  <c r="J537"/>
  <c r="J539"/>
  <c r="J541"/>
  <c r="J543"/>
  <c r="J545"/>
  <c r="J547"/>
  <c r="J549"/>
  <c r="J551"/>
  <c r="J553"/>
  <c r="J555"/>
  <c r="J557"/>
  <c r="J559"/>
  <c r="K500"/>
  <c r="I500"/>
  <c r="K502"/>
  <c r="I502"/>
  <c r="K504"/>
  <c r="I504"/>
  <c r="K506"/>
  <c r="I506"/>
  <c r="K508"/>
  <c r="I508"/>
  <c r="K510"/>
  <c r="I510"/>
  <c r="K512"/>
  <c r="I512"/>
  <c r="K514"/>
  <c r="I514"/>
  <c r="K516"/>
  <c r="I516"/>
  <c r="K518"/>
  <c r="I518"/>
  <c r="K520"/>
  <c r="I520"/>
  <c r="K522"/>
  <c r="I522"/>
  <c r="K524"/>
  <c r="I524"/>
  <c r="K526"/>
  <c r="I526"/>
  <c r="K528"/>
  <c r="I528"/>
  <c r="K530"/>
  <c r="I530"/>
  <c r="K532"/>
  <c r="I532"/>
  <c r="K534"/>
  <c r="I534"/>
  <c r="K536"/>
  <c r="I536"/>
  <c r="K538"/>
  <c r="I538"/>
  <c r="K540"/>
  <c r="I540"/>
  <c r="K542"/>
  <c r="I542"/>
  <c r="K544"/>
  <c r="I544"/>
  <c r="K546"/>
  <c r="I546"/>
  <c r="K548"/>
  <c r="I548"/>
  <c r="K550"/>
  <c r="I550"/>
  <c r="K552"/>
  <c r="I552"/>
  <c r="K554"/>
  <c r="I554"/>
  <c r="K556"/>
  <c r="I556"/>
  <c r="K558"/>
  <c r="I558"/>
  <c r="H466"/>
  <c r="H467"/>
  <c r="H468"/>
  <c r="H469"/>
  <c r="H470"/>
  <c r="H471"/>
  <c r="H472"/>
  <c r="H473"/>
  <c r="H474"/>
  <c r="H475"/>
  <c r="H476"/>
  <c r="H477"/>
  <c r="H478"/>
  <c r="H479"/>
  <c r="H480"/>
  <c r="H481"/>
  <c r="H482"/>
  <c r="H483"/>
  <c r="H484"/>
  <c r="H485"/>
  <c r="H486"/>
  <c r="H487"/>
  <c r="H488"/>
  <c r="H489"/>
  <c r="H490"/>
  <c r="H491"/>
  <c r="H492"/>
  <c r="H493"/>
  <c r="H494"/>
  <c r="H495"/>
  <c r="H496"/>
  <c r="H497"/>
  <c r="H498"/>
  <c r="H499"/>
  <c r="J500"/>
  <c r="H501"/>
  <c r="J502"/>
  <c r="H503"/>
  <c r="J504"/>
  <c r="H505"/>
  <c r="J506"/>
  <c r="H507"/>
  <c r="J508"/>
  <c r="H509"/>
  <c r="J510"/>
  <c r="H511"/>
  <c r="J512"/>
  <c r="H513"/>
  <c r="J514"/>
  <c r="H515"/>
  <c r="J516"/>
  <c r="H517"/>
  <c r="J518"/>
  <c r="H519"/>
  <c r="J520"/>
  <c r="H521"/>
  <c r="J522"/>
  <c r="H523"/>
  <c r="J524"/>
  <c r="H525"/>
  <c r="J526"/>
  <c r="H527"/>
  <c r="J528"/>
  <c r="H529"/>
  <c r="J530"/>
  <c r="H531"/>
  <c r="J532"/>
  <c r="H533"/>
  <c r="J534"/>
  <c r="H535"/>
  <c r="J536"/>
  <c r="H537"/>
  <c r="J538"/>
  <c r="H539"/>
  <c r="J540"/>
  <c r="H541"/>
  <c r="J542"/>
  <c r="H543"/>
  <c r="J544"/>
  <c r="H545"/>
  <c r="J546"/>
  <c r="H547"/>
  <c r="J548"/>
  <c r="H549"/>
  <c r="J550"/>
  <c r="H551"/>
  <c r="J552"/>
  <c r="H553"/>
  <c r="J554"/>
  <c r="H555"/>
  <c r="J556"/>
  <c r="H557"/>
  <c r="J558"/>
  <c r="H559"/>
  <c r="G560"/>
  <c r="G561"/>
  <c r="G562"/>
  <c r="G563"/>
  <c r="G564"/>
  <c r="G565"/>
  <c r="G566"/>
  <c r="G567"/>
  <c r="G568"/>
  <c r="G569"/>
  <c r="G570"/>
  <c r="G571"/>
  <c r="G572"/>
  <c r="G573"/>
  <c r="G574"/>
  <c r="G575"/>
  <c r="G576"/>
  <c r="G577"/>
  <c r="G578"/>
  <c r="G579"/>
  <c r="G580"/>
  <c r="G581"/>
  <c r="G582"/>
  <c r="G583"/>
  <c r="H560"/>
  <c r="H561"/>
  <c r="H562"/>
  <c r="H563"/>
  <c r="H564"/>
  <c r="H565"/>
  <c r="H566"/>
  <c r="H567"/>
  <c r="H568"/>
  <c r="H569"/>
  <c r="H570"/>
  <c r="H571"/>
  <c r="H572"/>
  <c r="H573"/>
  <c r="H574"/>
  <c r="H575"/>
  <c r="H576"/>
  <c r="H577"/>
  <c r="H578"/>
  <c r="H579"/>
  <c r="H580"/>
  <c r="H581"/>
  <c r="H582"/>
  <c r="H583"/>
  <c r="K320"/>
  <c r="I320"/>
  <c r="K322"/>
  <c r="I322"/>
  <c r="K324"/>
  <c r="I324"/>
  <c r="K326"/>
  <c r="I326"/>
  <c r="K328"/>
  <c r="I328"/>
  <c r="K330"/>
  <c r="I330"/>
  <c r="K332"/>
  <c r="I332"/>
  <c r="K334"/>
  <c r="I334"/>
  <c r="K321"/>
  <c r="I321"/>
  <c r="K323"/>
  <c r="I323"/>
  <c r="K325"/>
  <c r="I325"/>
  <c r="K327"/>
  <c r="I327"/>
  <c r="K329"/>
  <c r="I329"/>
  <c r="K331"/>
  <c r="I331"/>
  <c r="K333"/>
  <c r="I333"/>
  <c r="K335"/>
  <c r="I335"/>
  <c r="K337"/>
  <c r="I337"/>
  <c r="K339"/>
  <c r="I339"/>
  <c r="K341"/>
  <c r="I341"/>
  <c r="K343"/>
  <c r="I343"/>
  <c r="K345"/>
  <c r="I345"/>
  <c r="K347"/>
  <c r="I347"/>
  <c r="K349"/>
  <c r="I349"/>
  <c r="K351"/>
  <c r="I351"/>
  <c r="K353"/>
  <c r="I353"/>
  <c r="K355"/>
  <c r="I355"/>
  <c r="K357"/>
  <c r="I357"/>
  <c r="K359"/>
  <c r="I359"/>
  <c r="K361"/>
  <c r="I361"/>
  <c r="K363"/>
  <c r="I363"/>
  <c r="K365"/>
  <c r="I365"/>
  <c r="K367"/>
  <c r="I367"/>
  <c r="K369"/>
  <c r="I369"/>
  <c r="K371"/>
  <c r="I371"/>
  <c r="K373"/>
  <c r="I373"/>
  <c r="K375"/>
  <c r="I375"/>
  <c r="K377"/>
  <c r="I377"/>
  <c r="K379"/>
  <c r="I379"/>
  <c r="K381"/>
  <c r="I381"/>
  <c r="K383"/>
  <c r="I383"/>
  <c r="K385"/>
  <c r="I385"/>
  <c r="K387"/>
  <c r="I387"/>
  <c r="K338"/>
  <c r="I338"/>
  <c r="K340"/>
  <c r="I340"/>
  <c r="K342"/>
  <c r="I342"/>
  <c r="K344"/>
  <c r="I344"/>
  <c r="K346"/>
  <c r="I346"/>
  <c r="K348"/>
  <c r="I348"/>
  <c r="K350"/>
  <c r="I350"/>
  <c r="K352"/>
  <c r="I352"/>
  <c r="K354"/>
  <c r="I354"/>
  <c r="K356"/>
  <c r="I356"/>
  <c r="K358"/>
  <c r="I358"/>
  <c r="K360"/>
  <c r="I360"/>
  <c r="K362"/>
  <c r="I362"/>
  <c r="K364"/>
  <c r="I364"/>
  <c r="K366"/>
  <c r="I366"/>
  <c r="K368"/>
  <c r="I368"/>
  <c r="K370"/>
  <c r="I370"/>
  <c r="K372"/>
  <c r="I372"/>
  <c r="K374"/>
  <c r="I374"/>
  <c r="K376"/>
  <c r="I376"/>
  <c r="K378"/>
  <c r="I378"/>
  <c r="K380"/>
  <c r="I380"/>
  <c r="K382"/>
  <c r="I382"/>
  <c r="K384"/>
  <c r="I384"/>
  <c r="K386"/>
  <c r="I386"/>
  <c r="J388"/>
  <c r="G388"/>
  <c r="H320"/>
  <c r="J320"/>
  <c r="H321"/>
  <c r="J321"/>
  <c r="H322"/>
  <c r="J322"/>
  <c r="H323"/>
  <c r="J323"/>
  <c r="H324"/>
  <c r="J324"/>
  <c r="H325"/>
  <c r="J325"/>
  <c r="H326"/>
  <c r="J326"/>
  <c r="H327"/>
  <c r="J327"/>
  <c r="H328"/>
  <c r="J328"/>
  <c r="H329"/>
  <c r="J329"/>
  <c r="H330"/>
  <c r="J330"/>
  <c r="H331"/>
  <c r="J331"/>
  <c r="H332"/>
  <c r="J332"/>
  <c r="H333"/>
  <c r="J333"/>
  <c r="H334"/>
  <c r="J334"/>
  <c r="H335"/>
  <c r="J335"/>
  <c r="H336"/>
  <c r="J337"/>
  <c r="J339"/>
  <c r="J341"/>
  <c r="J343"/>
  <c r="J345"/>
  <c r="J347"/>
  <c r="J349"/>
  <c r="J351"/>
  <c r="J353"/>
  <c r="J355"/>
  <c r="J357"/>
  <c r="J359"/>
  <c r="J361"/>
  <c r="J363"/>
  <c r="J365"/>
  <c r="J367"/>
  <c r="J369"/>
  <c r="J371"/>
  <c r="J373"/>
  <c r="J375"/>
  <c r="J377"/>
  <c r="J379"/>
  <c r="J381"/>
  <c r="J383"/>
  <c r="J385"/>
  <c r="J387"/>
  <c r="G336"/>
  <c r="H337"/>
  <c r="J338"/>
  <c r="H339"/>
  <c r="J340"/>
  <c r="H341"/>
  <c r="J342"/>
  <c r="H343"/>
  <c r="J344"/>
  <c r="H345"/>
  <c r="J346"/>
  <c r="H347"/>
  <c r="J348"/>
  <c r="H349"/>
  <c r="J350"/>
  <c r="H351"/>
  <c r="J352"/>
  <c r="H353"/>
  <c r="J354"/>
  <c r="H355"/>
  <c r="J356"/>
  <c r="H357"/>
  <c r="J358"/>
  <c r="H359"/>
  <c r="J360"/>
  <c r="H361"/>
  <c r="J362"/>
  <c r="H363"/>
  <c r="J364"/>
  <c r="H365"/>
  <c r="J366"/>
  <c r="H367"/>
  <c r="J368"/>
  <c r="H369"/>
  <c r="J370"/>
  <c r="H371"/>
  <c r="J372"/>
  <c r="H373"/>
  <c r="J374"/>
  <c r="H375"/>
  <c r="J376"/>
  <c r="H377"/>
  <c r="J378"/>
  <c r="H379"/>
  <c r="J380"/>
  <c r="H381"/>
  <c r="J382"/>
  <c r="H383"/>
  <c r="J384"/>
  <c r="H385"/>
  <c r="J386"/>
  <c r="H387"/>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K175"/>
  <c r="I175"/>
  <c r="K177"/>
  <c r="I177"/>
  <c r="K179"/>
  <c r="I179"/>
  <c r="K181"/>
  <c r="I181"/>
  <c r="K183"/>
  <c r="I183"/>
  <c r="K185"/>
  <c r="I185"/>
  <c r="K187"/>
  <c r="I187"/>
  <c r="K189"/>
  <c r="I189"/>
  <c r="K191"/>
  <c r="I191"/>
  <c r="K193"/>
  <c r="I193"/>
  <c r="K195"/>
  <c r="I195"/>
  <c r="K197"/>
  <c r="I197"/>
  <c r="K199"/>
  <c r="I199"/>
  <c r="K201"/>
  <c r="I201"/>
  <c r="K203"/>
  <c r="I203"/>
  <c r="K205"/>
  <c r="I205"/>
  <c r="K174"/>
  <c r="I174"/>
  <c r="K176"/>
  <c r="I176"/>
  <c r="K178"/>
  <c r="I178"/>
  <c r="K180"/>
  <c r="I180"/>
  <c r="K182"/>
  <c r="I182"/>
  <c r="K184"/>
  <c r="I184"/>
  <c r="K186"/>
  <c r="I186"/>
  <c r="K188"/>
  <c r="I188"/>
  <c r="K190"/>
  <c r="I190"/>
  <c r="K192"/>
  <c r="I192"/>
  <c r="K194"/>
  <c r="I194"/>
  <c r="K196"/>
  <c r="I196"/>
  <c r="K198"/>
  <c r="I198"/>
  <c r="K200"/>
  <c r="I200"/>
  <c r="K202"/>
  <c r="I202"/>
  <c r="K204"/>
  <c r="I204"/>
  <c r="K206"/>
  <c r="I206"/>
  <c r="K208"/>
  <c r="I208"/>
  <c r="K210"/>
  <c r="I210"/>
  <c r="K212"/>
  <c r="I212"/>
  <c r="K214"/>
  <c r="I214"/>
  <c r="K216"/>
  <c r="I216"/>
  <c r="K218"/>
  <c r="I218"/>
  <c r="K220"/>
  <c r="I220"/>
  <c r="K222"/>
  <c r="I222"/>
  <c r="K224"/>
  <c r="I224"/>
  <c r="K226"/>
  <c r="I226"/>
  <c r="K228"/>
  <c r="I228"/>
  <c r="K230"/>
  <c r="I230"/>
  <c r="K232"/>
  <c r="I232"/>
  <c r="K234"/>
  <c r="I234"/>
  <c r="K236"/>
  <c r="I236"/>
  <c r="K238"/>
  <c r="I238"/>
  <c r="K240"/>
  <c r="I240"/>
  <c r="K242"/>
  <c r="I242"/>
  <c r="K244"/>
  <c r="I244"/>
  <c r="K246"/>
  <c r="I246"/>
  <c r="K248"/>
  <c r="I248"/>
  <c r="K250"/>
  <c r="I250"/>
  <c r="K252"/>
  <c r="I252"/>
  <c r="K254"/>
  <c r="I254"/>
  <c r="K256"/>
  <c r="I256"/>
  <c r="K258"/>
  <c r="I258"/>
  <c r="K260"/>
  <c r="I260"/>
  <c r="K262"/>
  <c r="I262"/>
  <c r="K264"/>
  <c r="I264"/>
  <c r="K266"/>
  <c r="I266"/>
  <c r="K268"/>
  <c r="I268"/>
  <c r="K270"/>
  <c r="I270"/>
  <c r="K272"/>
  <c r="I272"/>
  <c r="K274"/>
  <c r="I274"/>
  <c r="K276"/>
  <c r="I276"/>
  <c r="K278"/>
  <c r="I278"/>
  <c r="K280"/>
  <c r="I280"/>
  <c r="K282"/>
  <c r="I282"/>
  <c r="K284"/>
  <c r="I284"/>
  <c r="K286"/>
  <c r="I286"/>
  <c r="K288"/>
  <c r="I288"/>
  <c r="K290"/>
  <c r="I290"/>
  <c r="K207"/>
  <c r="I207"/>
  <c r="K209"/>
  <c r="I209"/>
  <c r="K211"/>
  <c r="I211"/>
  <c r="K213"/>
  <c r="I213"/>
  <c r="K215"/>
  <c r="I215"/>
  <c r="K217"/>
  <c r="I217"/>
  <c r="K219"/>
  <c r="I219"/>
  <c r="K221"/>
  <c r="I221"/>
  <c r="K223"/>
  <c r="I223"/>
  <c r="K225"/>
  <c r="I225"/>
  <c r="K227"/>
  <c r="I227"/>
  <c r="K229"/>
  <c r="I229"/>
  <c r="K231"/>
  <c r="I231"/>
  <c r="K233"/>
  <c r="I233"/>
  <c r="K235"/>
  <c r="I235"/>
  <c r="K237"/>
  <c r="I237"/>
  <c r="K239"/>
  <c r="I239"/>
  <c r="K241"/>
  <c r="I241"/>
  <c r="K243"/>
  <c r="I243"/>
  <c r="K245"/>
  <c r="I245"/>
  <c r="K247"/>
  <c r="I247"/>
  <c r="K249"/>
  <c r="I249"/>
  <c r="K251"/>
  <c r="I251"/>
  <c r="K253"/>
  <c r="I253"/>
  <c r="K255"/>
  <c r="I255"/>
  <c r="K257"/>
  <c r="I257"/>
  <c r="K259"/>
  <c r="I259"/>
  <c r="K261"/>
  <c r="I261"/>
  <c r="K263"/>
  <c r="I263"/>
  <c r="K265"/>
  <c r="I265"/>
  <c r="K267"/>
  <c r="I267"/>
  <c r="K269"/>
  <c r="I269"/>
  <c r="K271"/>
  <c r="I271"/>
  <c r="K273"/>
  <c r="I273"/>
  <c r="K275"/>
  <c r="I275"/>
  <c r="K277"/>
  <c r="I277"/>
  <c r="K279"/>
  <c r="I279"/>
  <c r="K281"/>
  <c r="I281"/>
  <c r="K283"/>
  <c r="I283"/>
  <c r="K285"/>
  <c r="I285"/>
  <c r="K287"/>
  <c r="I287"/>
  <c r="K289"/>
  <c r="I289"/>
  <c r="K291"/>
  <c r="I291"/>
  <c r="H174"/>
  <c r="J174"/>
  <c r="H175"/>
  <c r="J175"/>
  <c r="H176"/>
  <c r="J176"/>
  <c r="H177"/>
  <c r="J177"/>
  <c r="H178"/>
  <c r="J178"/>
  <c r="H179"/>
  <c r="J179"/>
  <c r="H180"/>
  <c r="J180"/>
  <c r="H181"/>
  <c r="J181"/>
  <c r="H182"/>
  <c r="J182"/>
  <c r="H183"/>
  <c r="J183"/>
  <c r="H184"/>
  <c r="J184"/>
  <c r="H185"/>
  <c r="J185"/>
  <c r="H186"/>
  <c r="J186"/>
  <c r="H187"/>
  <c r="J187"/>
  <c r="H188"/>
  <c r="J188"/>
  <c r="H189"/>
  <c r="J189"/>
  <c r="H190"/>
  <c r="J190"/>
  <c r="H191"/>
  <c r="J191"/>
  <c r="H192"/>
  <c r="J192"/>
  <c r="H193"/>
  <c r="J193"/>
  <c r="H194"/>
  <c r="J194"/>
  <c r="H195"/>
  <c r="J195"/>
  <c r="H196"/>
  <c r="J196"/>
  <c r="H197"/>
  <c r="J197"/>
  <c r="H198"/>
  <c r="J198"/>
  <c r="H199"/>
  <c r="J199"/>
  <c r="H200"/>
  <c r="J200"/>
  <c r="H201"/>
  <c r="J201"/>
  <c r="H202"/>
  <c r="J202"/>
  <c r="H203"/>
  <c r="J203"/>
  <c r="H204"/>
  <c r="J204"/>
  <c r="H205"/>
  <c r="J205"/>
  <c r="H206"/>
  <c r="J206"/>
  <c r="J208"/>
  <c r="J210"/>
  <c r="J212"/>
  <c r="J214"/>
  <c r="J216"/>
  <c r="J218"/>
  <c r="J220"/>
  <c r="J222"/>
  <c r="J224"/>
  <c r="J226"/>
  <c r="J228"/>
  <c r="J230"/>
  <c r="J232"/>
  <c r="J234"/>
  <c r="J236"/>
  <c r="J238"/>
  <c r="J240"/>
  <c r="J242"/>
  <c r="J244"/>
  <c r="J246"/>
  <c r="J248"/>
  <c r="J250"/>
  <c r="J252"/>
  <c r="J254"/>
  <c r="J256"/>
  <c r="J258"/>
  <c r="J260"/>
  <c r="J262"/>
  <c r="J264"/>
  <c r="J266"/>
  <c r="J268"/>
  <c r="J270"/>
  <c r="J272"/>
  <c r="J274"/>
  <c r="J276"/>
  <c r="J278"/>
  <c r="J280"/>
  <c r="J282"/>
  <c r="J284"/>
  <c r="J286"/>
  <c r="J288"/>
  <c r="J290"/>
  <c r="J207"/>
  <c r="H208"/>
  <c r="J209"/>
  <c r="H210"/>
  <c r="J211"/>
  <c r="H212"/>
  <c r="J213"/>
  <c r="H214"/>
  <c r="J215"/>
  <c r="H216"/>
  <c r="J217"/>
  <c r="H218"/>
  <c r="J219"/>
  <c r="H220"/>
  <c r="J221"/>
  <c r="H222"/>
  <c r="J223"/>
  <c r="H224"/>
  <c r="J225"/>
  <c r="H226"/>
  <c r="J227"/>
  <c r="H228"/>
  <c r="J229"/>
  <c r="H230"/>
  <c r="J231"/>
  <c r="H232"/>
  <c r="J233"/>
  <c r="H234"/>
  <c r="J235"/>
  <c r="H236"/>
  <c r="J237"/>
  <c r="H238"/>
  <c r="J239"/>
  <c r="H240"/>
  <c r="J241"/>
  <c r="H242"/>
  <c r="J243"/>
  <c r="H244"/>
  <c r="J245"/>
  <c r="H246"/>
  <c r="J247"/>
  <c r="H248"/>
  <c r="J249"/>
  <c r="H250"/>
  <c r="J251"/>
  <c r="H252"/>
  <c r="J253"/>
  <c r="H254"/>
  <c r="J255"/>
  <c r="H256"/>
  <c r="J257"/>
  <c r="H258"/>
  <c r="J259"/>
  <c r="H260"/>
  <c r="J261"/>
  <c r="H262"/>
  <c r="J263"/>
  <c r="H264"/>
  <c r="J265"/>
  <c r="H266"/>
  <c r="J267"/>
  <c r="H268"/>
  <c r="J269"/>
  <c r="H270"/>
  <c r="J271"/>
  <c r="H272"/>
  <c r="J273"/>
  <c r="H274"/>
  <c r="J275"/>
  <c r="H276"/>
  <c r="J277"/>
  <c r="H278"/>
  <c r="J279"/>
  <c r="H280"/>
  <c r="J281"/>
  <c r="H282"/>
  <c r="J283"/>
  <c r="H284"/>
  <c r="J285"/>
  <c r="H286"/>
  <c r="J287"/>
  <c r="H288"/>
  <c r="J289"/>
  <c r="H290"/>
  <c r="J291"/>
  <c r="K469" i="5"/>
  <c r="I469"/>
  <c r="K470"/>
  <c r="I470"/>
  <c r="K472"/>
  <c r="I472"/>
  <c r="K501"/>
  <c r="I501"/>
  <c r="K503"/>
  <c r="I503"/>
  <c r="K505"/>
  <c r="I505"/>
  <c r="K507"/>
  <c r="I507"/>
  <c r="K509"/>
  <c r="I509"/>
  <c r="K511"/>
  <c r="I511"/>
  <c r="K513"/>
  <c r="I513"/>
  <c r="K515"/>
  <c r="I515"/>
  <c r="K517"/>
  <c r="I517"/>
  <c r="K519"/>
  <c r="I519"/>
  <c r="K521"/>
  <c r="I521"/>
  <c r="K523"/>
  <c r="I523"/>
  <c r="K525"/>
  <c r="I525"/>
  <c r="K527"/>
  <c r="I527"/>
  <c r="K529"/>
  <c r="I529"/>
  <c r="K531"/>
  <c r="I531"/>
  <c r="K533"/>
  <c r="I533"/>
  <c r="K535"/>
  <c r="I535"/>
  <c r="K537"/>
  <c r="I537"/>
  <c r="K539"/>
  <c r="I539"/>
  <c r="K541"/>
  <c r="I541"/>
  <c r="K543"/>
  <c r="I543"/>
  <c r="K545"/>
  <c r="I545"/>
  <c r="K547"/>
  <c r="I547"/>
  <c r="K549"/>
  <c r="I549"/>
  <c r="K551"/>
  <c r="I551"/>
  <c r="K553"/>
  <c r="I553"/>
  <c r="K555"/>
  <c r="I555"/>
  <c r="K557"/>
  <c r="I557"/>
  <c r="K559"/>
  <c r="I559"/>
  <c r="K561"/>
  <c r="I561"/>
  <c r="K563"/>
  <c r="I563"/>
  <c r="H469"/>
  <c r="J469"/>
  <c r="H470"/>
  <c r="J470"/>
  <c r="H472"/>
  <c r="J472"/>
  <c r="J473"/>
  <c r="G468"/>
  <c r="G471"/>
  <c r="G473"/>
  <c r="G474"/>
  <c r="G475"/>
  <c r="G476"/>
  <c r="G477"/>
  <c r="G478"/>
  <c r="G479"/>
  <c r="G480"/>
  <c r="G481"/>
  <c r="G482"/>
  <c r="G483"/>
  <c r="G484"/>
  <c r="G485"/>
  <c r="G486"/>
  <c r="G487"/>
  <c r="G488"/>
  <c r="G489"/>
  <c r="G490"/>
  <c r="G491"/>
  <c r="G492"/>
  <c r="G493"/>
  <c r="G494"/>
  <c r="G495"/>
  <c r="G496"/>
  <c r="G497"/>
  <c r="G498"/>
  <c r="G499"/>
  <c r="I500"/>
  <c r="J501"/>
  <c r="J503"/>
  <c r="J505"/>
  <c r="J507"/>
  <c r="J509"/>
  <c r="J511"/>
  <c r="J513"/>
  <c r="J515"/>
  <c r="H516"/>
  <c r="J517"/>
  <c r="H518"/>
  <c r="J519"/>
  <c r="H520"/>
  <c r="J521"/>
  <c r="H522"/>
  <c r="J523"/>
  <c r="H524"/>
  <c r="J525"/>
  <c r="H526"/>
  <c r="J527"/>
  <c r="H528"/>
  <c r="J529"/>
  <c r="H530"/>
  <c r="J531"/>
  <c r="J533"/>
  <c r="J535"/>
  <c r="J537"/>
  <c r="J539"/>
  <c r="J541"/>
  <c r="J543"/>
  <c r="J545"/>
  <c r="J547"/>
  <c r="J549"/>
  <c r="J551"/>
  <c r="J553"/>
  <c r="J555"/>
  <c r="J557"/>
  <c r="J559"/>
  <c r="J561"/>
  <c r="J563"/>
  <c r="K502"/>
  <c r="I502"/>
  <c r="K504"/>
  <c r="I504"/>
  <c r="K506"/>
  <c r="I506"/>
  <c r="K508"/>
  <c r="I508"/>
  <c r="K510"/>
  <c r="I510"/>
  <c r="K512"/>
  <c r="I512"/>
  <c r="K514"/>
  <c r="I514"/>
  <c r="K516"/>
  <c r="I516"/>
  <c r="K518"/>
  <c r="I518"/>
  <c r="K520"/>
  <c r="I520"/>
  <c r="K522"/>
  <c r="I522"/>
  <c r="K524"/>
  <c r="I524"/>
  <c r="K526"/>
  <c r="I526"/>
  <c r="K528"/>
  <c r="I528"/>
  <c r="K530"/>
  <c r="I530"/>
  <c r="K532"/>
  <c r="I532"/>
  <c r="K534"/>
  <c r="I534"/>
  <c r="K536"/>
  <c r="I536"/>
  <c r="K538"/>
  <c r="I538"/>
  <c r="K540"/>
  <c r="I540"/>
  <c r="K542"/>
  <c r="I542"/>
  <c r="K544"/>
  <c r="I544"/>
  <c r="K546"/>
  <c r="I546"/>
  <c r="K548"/>
  <c r="I548"/>
  <c r="K550"/>
  <c r="I550"/>
  <c r="K552"/>
  <c r="I552"/>
  <c r="K554"/>
  <c r="I554"/>
  <c r="K556"/>
  <c r="I556"/>
  <c r="K558"/>
  <c r="I558"/>
  <c r="K560"/>
  <c r="I560"/>
  <c r="K562"/>
  <c r="I562"/>
  <c r="H468"/>
  <c r="H471"/>
  <c r="H474"/>
  <c r="H475"/>
  <c r="H476"/>
  <c r="H477"/>
  <c r="H478"/>
  <c r="H479"/>
  <c r="H480"/>
  <c r="H481"/>
  <c r="H482"/>
  <c r="H483"/>
  <c r="H484"/>
  <c r="H485"/>
  <c r="H486"/>
  <c r="H487"/>
  <c r="H488"/>
  <c r="H489"/>
  <c r="H490"/>
  <c r="H491"/>
  <c r="H492"/>
  <c r="H493"/>
  <c r="H494"/>
  <c r="H495"/>
  <c r="H496"/>
  <c r="H497"/>
  <c r="H498"/>
  <c r="H499"/>
  <c r="H500"/>
  <c r="H501"/>
  <c r="J502"/>
  <c r="H503"/>
  <c r="J504"/>
  <c r="H505"/>
  <c r="J506"/>
  <c r="H507"/>
  <c r="J508"/>
  <c r="H509"/>
  <c r="J510"/>
  <c r="H511"/>
  <c r="J512"/>
  <c r="H513"/>
  <c r="J514"/>
  <c r="H515"/>
  <c r="J516"/>
  <c r="H517"/>
  <c r="J518"/>
  <c r="H519"/>
  <c r="J520"/>
  <c r="H521"/>
  <c r="J522"/>
  <c r="H523"/>
  <c r="J524"/>
  <c r="H525"/>
  <c r="J526"/>
  <c r="H527"/>
  <c r="J528"/>
  <c r="H529"/>
  <c r="J530"/>
  <c r="H531"/>
  <c r="J532"/>
  <c r="H533"/>
  <c r="J534"/>
  <c r="H535"/>
  <c r="J536"/>
  <c r="H537"/>
  <c r="J538"/>
  <c r="H539"/>
  <c r="J540"/>
  <c r="H541"/>
  <c r="J542"/>
  <c r="H543"/>
  <c r="J544"/>
  <c r="H545"/>
  <c r="J546"/>
  <c r="H547"/>
  <c r="J548"/>
  <c r="H549"/>
  <c r="J550"/>
  <c r="H551"/>
  <c r="J552"/>
  <c r="H553"/>
  <c r="J554"/>
  <c r="H555"/>
  <c r="J556"/>
  <c r="H557"/>
  <c r="J558"/>
  <c r="H559"/>
  <c r="J560"/>
  <c r="H561"/>
  <c r="J562"/>
  <c r="H563"/>
  <c r="G564"/>
  <c r="G565"/>
  <c r="G566"/>
  <c r="G567"/>
  <c r="G568"/>
  <c r="G569"/>
  <c r="G570"/>
  <c r="G571"/>
  <c r="G572"/>
  <c r="G573"/>
  <c r="G574"/>
  <c r="G575"/>
  <c r="G576"/>
  <c r="G577"/>
  <c r="G578"/>
  <c r="G579"/>
  <c r="G580"/>
  <c r="G581"/>
  <c r="G582"/>
  <c r="G583"/>
  <c r="G584"/>
  <c r="G585"/>
  <c r="H564"/>
  <c r="H565"/>
  <c r="H566"/>
  <c r="H567"/>
  <c r="H568"/>
  <c r="H569"/>
  <c r="H570"/>
  <c r="H571"/>
  <c r="H572"/>
  <c r="H573"/>
  <c r="H574"/>
  <c r="H575"/>
  <c r="H576"/>
  <c r="H577"/>
  <c r="H578"/>
  <c r="H579"/>
  <c r="H580"/>
  <c r="H581"/>
  <c r="H582"/>
  <c r="H583"/>
  <c r="H584"/>
  <c r="H585"/>
  <c r="K322"/>
  <c r="I322"/>
  <c r="K324"/>
  <c r="I324"/>
  <c r="K326"/>
  <c r="I326"/>
  <c r="K328"/>
  <c r="I328"/>
  <c r="K330"/>
  <c r="I330"/>
  <c r="K355"/>
  <c r="I355"/>
  <c r="K357"/>
  <c r="I357"/>
  <c r="K359"/>
  <c r="I359"/>
  <c r="K361"/>
  <c r="I361"/>
  <c r="K363"/>
  <c r="I363"/>
  <c r="K365"/>
  <c r="I365"/>
  <c r="K367"/>
  <c r="I367"/>
  <c r="K369"/>
  <c r="I369"/>
  <c r="K371"/>
  <c r="I371"/>
  <c r="K373"/>
  <c r="I373"/>
  <c r="K375"/>
  <c r="I375"/>
  <c r="K377"/>
  <c r="I377"/>
  <c r="K379"/>
  <c r="I379"/>
  <c r="K381"/>
  <c r="I381"/>
  <c r="K383"/>
  <c r="I383"/>
  <c r="K385"/>
  <c r="I385"/>
  <c r="K387"/>
  <c r="I387"/>
  <c r="K389"/>
  <c r="I389"/>
  <c r="K391"/>
  <c r="I391"/>
  <c r="K393"/>
  <c r="I393"/>
  <c r="K395"/>
  <c r="I395"/>
  <c r="K397"/>
  <c r="I397"/>
  <c r="K399"/>
  <c r="I399"/>
  <c r="K401"/>
  <c r="I401"/>
  <c r="K403"/>
  <c r="I403"/>
  <c r="K405"/>
  <c r="I405"/>
  <c r="K407"/>
  <c r="I407"/>
  <c r="K409"/>
  <c r="I409"/>
  <c r="K411"/>
  <c r="I411"/>
  <c r="K413"/>
  <c r="I413"/>
  <c r="K415"/>
  <c r="I415"/>
  <c r="K417"/>
  <c r="I417"/>
  <c r="H322"/>
  <c r="J322"/>
  <c r="H324"/>
  <c r="J324"/>
  <c r="H326"/>
  <c r="J326"/>
  <c r="H328"/>
  <c r="J328"/>
  <c r="H330"/>
  <c r="J330"/>
  <c r="J331"/>
  <c r="G323"/>
  <c r="G325"/>
  <c r="G327"/>
  <c r="G329"/>
  <c r="G331"/>
  <c r="G332"/>
  <c r="G333"/>
  <c r="G334"/>
  <c r="G335"/>
  <c r="G336"/>
  <c r="G337"/>
  <c r="G338"/>
  <c r="G339"/>
  <c r="G340"/>
  <c r="G341"/>
  <c r="G342"/>
  <c r="G343"/>
  <c r="G344"/>
  <c r="G345"/>
  <c r="G346"/>
  <c r="G347"/>
  <c r="G348"/>
  <c r="G349"/>
  <c r="G350"/>
  <c r="G351"/>
  <c r="G352"/>
  <c r="G353"/>
  <c r="G354"/>
  <c r="J355"/>
  <c r="H356"/>
  <c r="J357"/>
  <c r="H358"/>
  <c r="J359"/>
  <c r="H360"/>
  <c r="J361"/>
  <c r="H362"/>
  <c r="J363"/>
  <c r="H364"/>
  <c r="J365"/>
  <c r="H366"/>
  <c r="J367"/>
  <c r="H368"/>
  <c r="J369"/>
  <c r="J371"/>
  <c r="H372"/>
  <c r="J373"/>
  <c r="J375"/>
  <c r="J377"/>
  <c r="J379"/>
  <c r="J381"/>
  <c r="J383"/>
  <c r="J385"/>
  <c r="J387"/>
  <c r="J389"/>
  <c r="J391"/>
  <c r="J393"/>
  <c r="J395"/>
  <c r="J397"/>
  <c r="J399"/>
  <c r="J401"/>
  <c r="J403"/>
  <c r="J405"/>
  <c r="J407"/>
  <c r="J409"/>
  <c r="J411"/>
  <c r="J413"/>
  <c r="J415"/>
  <c r="J417"/>
  <c r="K356"/>
  <c r="I356"/>
  <c r="K358"/>
  <c r="I358"/>
  <c r="K360"/>
  <c r="I360"/>
  <c r="K362"/>
  <c r="I362"/>
  <c r="K364"/>
  <c r="I364"/>
  <c r="K366"/>
  <c r="I366"/>
  <c r="K368"/>
  <c r="I368"/>
  <c r="K370"/>
  <c r="I370"/>
  <c r="K372"/>
  <c r="I372"/>
  <c r="K374"/>
  <c r="I374"/>
  <c r="K376"/>
  <c r="I376"/>
  <c r="K378"/>
  <c r="I378"/>
  <c r="K380"/>
  <c r="I380"/>
  <c r="K382"/>
  <c r="I382"/>
  <c r="K384"/>
  <c r="I384"/>
  <c r="K386"/>
  <c r="I386"/>
  <c r="K388"/>
  <c r="I388"/>
  <c r="K390"/>
  <c r="I390"/>
  <c r="K392"/>
  <c r="I392"/>
  <c r="K394"/>
  <c r="I394"/>
  <c r="K396"/>
  <c r="I396"/>
  <c r="K398"/>
  <c r="I398"/>
  <c r="K400"/>
  <c r="I400"/>
  <c r="K402"/>
  <c r="I402"/>
  <c r="K404"/>
  <c r="I404"/>
  <c r="K406"/>
  <c r="I406"/>
  <c r="K408"/>
  <c r="I408"/>
  <c r="K410"/>
  <c r="I410"/>
  <c r="K412"/>
  <c r="I412"/>
  <c r="K414"/>
  <c r="I414"/>
  <c r="K416"/>
  <c r="I416"/>
  <c r="H323"/>
  <c r="H325"/>
  <c r="H327"/>
  <c r="H329"/>
  <c r="H332"/>
  <c r="H333"/>
  <c r="H334"/>
  <c r="H335"/>
  <c r="H336"/>
  <c r="H337"/>
  <c r="H338"/>
  <c r="H339"/>
  <c r="H340"/>
  <c r="H341"/>
  <c r="H342"/>
  <c r="H343"/>
  <c r="H344"/>
  <c r="H345"/>
  <c r="H346"/>
  <c r="H347"/>
  <c r="H348"/>
  <c r="H349"/>
  <c r="H350"/>
  <c r="H351"/>
  <c r="H352"/>
  <c r="H353"/>
  <c r="H354"/>
  <c r="H355"/>
  <c r="J356"/>
  <c r="H357"/>
  <c r="J358"/>
  <c r="H359"/>
  <c r="J360"/>
  <c r="H361"/>
  <c r="J362"/>
  <c r="H363"/>
  <c r="J364"/>
  <c r="H365"/>
  <c r="J366"/>
  <c r="H367"/>
  <c r="J368"/>
  <c r="H369"/>
  <c r="J370"/>
  <c r="H371"/>
  <c r="J372"/>
  <c r="H373"/>
  <c r="J374"/>
  <c r="H375"/>
  <c r="J376"/>
  <c r="H377"/>
  <c r="J378"/>
  <c r="H379"/>
  <c r="J380"/>
  <c r="H381"/>
  <c r="J382"/>
  <c r="H383"/>
  <c r="J384"/>
  <c r="H385"/>
  <c r="J386"/>
  <c r="H387"/>
  <c r="J388"/>
  <c r="H389"/>
  <c r="J390"/>
  <c r="H391"/>
  <c r="J392"/>
  <c r="H393"/>
  <c r="J394"/>
  <c r="H395"/>
  <c r="J396"/>
  <c r="H397"/>
  <c r="J398"/>
  <c r="H399"/>
  <c r="J400"/>
  <c r="H401"/>
  <c r="J402"/>
  <c r="H403"/>
  <c r="J404"/>
  <c r="H405"/>
  <c r="J406"/>
  <c r="H407"/>
  <c r="J408"/>
  <c r="H409"/>
  <c r="J410"/>
  <c r="H411"/>
  <c r="J412"/>
  <c r="H413"/>
  <c r="J414"/>
  <c r="H415"/>
  <c r="J416"/>
  <c r="H417"/>
  <c r="G418"/>
  <c r="G419"/>
  <c r="G420"/>
  <c r="G421"/>
  <c r="G422"/>
  <c r="G423"/>
  <c r="G424"/>
  <c r="G425"/>
  <c r="G426"/>
  <c r="G427"/>
  <c r="G428"/>
  <c r="G429"/>
  <c r="G430"/>
  <c r="G431"/>
  <c r="G432"/>
  <c r="G433"/>
  <c r="G434"/>
  <c r="G435"/>
  <c r="G436"/>
  <c r="G437"/>
  <c r="G438"/>
  <c r="G439"/>
  <c r="H418"/>
  <c r="H419"/>
  <c r="H420"/>
  <c r="H421"/>
  <c r="H422"/>
  <c r="H423"/>
  <c r="H424"/>
  <c r="H425"/>
  <c r="H426"/>
  <c r="H427"/>
  <c r="H428"/>
  <c r="H429"/>
  <c r="H430"/>
  <c r="H431"/>
  <c r="H432"/>
  <c r="H433"/>
  <c r="H434"/>
  <c r="H435"/>
  <c r="H436"/>
  <c r="H437"/>
  <c r="H438"/>
  <c r="H439"/>
  <c r="K176"/>
  <c r="I176"/>
  <c r="K178"/>
  <c r="I178"/>
  <c r="K180"/>
  <c r="I180"/>
  <c r="K182"/>
  <c r="I182"/>
  <c r="K184"/>
  <c r="I184"/>
  <c r="K186"/>
  <c r="I186"/>
  <c r="K188"/>
  <c r="I188"/>
  <c r="K190"/>
  <c r="I190"/>
  <c r="K192"/>
  <c r="I192"/>
  <c r="K194"/>
  <c r="I194"/>
  <c r="K196"/>
  <c r="I196"/>
  <c r="K198"/>
  <c r="I198"/>
  <c r="K200"/>
  <c r="I200"/>
  <c r="K202"/>
  <c r="I202"/>
  <c r="K204"/>
  <c r="I204"/>
  <c r="K206"/>
  <c r="I206"/>
  <c r="K175"/>
  <c r="I175"/>
  <c r="K177"/>
  <c r="I177"/>
  <c r="K179"/>
  <c r="I179"/>
  <c r="K181"/>
  <c r="I181"/>
  <c r="K183"/>
  <c r="I183"/>
  <c r="K185"/>
  <c r="I185"/>
  <c r="K187"/>
  <c r="I187"/>
  <c r="K189"/>
  <c r="I189"/>
  <c r="K191"/>
  <c r="I191"/>
  <c r="K193"/>
  <c r="I193"/>
  <c r="K195"/>
  <c r="I195"/>
  <c r="K197"/>
  <c r="I197"/>
  <c r="K199"/>
  <c r="I199"/>
  <c r="K201"/>
  <c r="I201"/>
  <c r="K203"/>
  <c r="I203"/>
  <c r="K205"/>
  <c r="I205"/>
  <c r="K207"/>
  <c r="I207"/>
  <c r="K209"/>
  <c r="I209"/>
  <c r="K211"/>
  <c r="I211"/>
  <c r="K213"/>
  <c r="I213"/>
  <c r="K215"/>
  <c r="I215"/>
  <c r="K217"/>
  <c r="I217"/>
  <c r="K219"/>
  <c r="I219"/>
  <c r="K221"/>
  <c r="I221"/>
  <c r="K223"/>
  <c r="I223"/>
  <c r="K225"/>
  <c r="I225"/>
  <c r="K227"/>
  <c r="I227"/>
  <c r="K229"/>
  <c r="I229"/>
  <c r="K231"/>
  <c r="I231"/>
  <c r="K233"/>
  <c r="I233"/>
  <c r="K235"/>
  <c r="I235"/>
  <c r="K237"/>
  <c r="I237"/>
  <c r="K239"/>
  <c r="I239"/>
  <c r="K241"/>
  <c r="I241"/>
  <c r="K243"/>
  <c r="I243"/>
  <c r="K245"/>
  <c r="I245"/>
  <c r="K247"/>
  <c r="I247"/>
  <c r="K249"/>
  <c r="I249"/>
  <c r="K251"/>
  <c r="I251"/>
  <c r="K253"/>
  <c r="I253"/>
  <c r="K255"/>
  <c r="I255"/>
  <c r="K257"/>
  <c r="I257"/>
  <c r="K259"/>
  <c r="I259"/>
  <c r="K261"/>
  <c r="I261"/>
  <c r="K263"/>
  <c r="I263"/>
  <c r="K265"/>
  <c r="I265"/>
  <c r="K267"/>
  <c r="I267"/>
  <c r="K269"/>
  <c r="I269"/>
  <c r="K271"/>
  <c r="I271"/>
  <c r="K273"/>
  <c r="I273"/>
  <c r="K275"/>
  <c r="I275"/>
  <c r="K277"/>
  <c r="I277"/>
  <c r="K279"/>
  <c r="I279"/>
  <c r="K281"/>
  <c r="I281"/>
  <c r="K283"/>
  <c r="I283"/>
  <c r="K285"/>
  <c r="I285"/>
  <c r="K287"/>
  <c r="I287"/>
  <c r="K289"/>
  <c r="I289"/>
  <c r="K291"/>
  <c r="I291"/>
  <c r="K208"/>
  <c r="I208"/>
  <c r="K210"/>
  <c r="I210"/>
  <c r="K212"/>
  <c r="I212"/>
  <c r="K214"/>
  <c r="I214"/>
  <c r="K216"/>
  <c r="I216"/>
  <c r="K218"/>
  <c r="I218"/>
  <c r="K220"/>
  <c r="I220"/>
  <c r="K222"/>
  <c r="I222"/>
  <c r="K224"/>
  <c r="I224"/>
  <c r="K226"/>
  <c r="I226"/>
  <c r="K228"/>
  <c r="I228"/>
  <c r="K230"/>
  <c r="I230"/>
  <c r="K232"/>
  <c r="I232"/>
  <c r="K234"/>
  <c r="I234"/>
  <c r="K236"/>
  <c r="I236"/>
  <c r="K238"/>
  <c r="I238"/>
  <c r="K240"/>
  <c r="I240"/>
  <c r="K242"/>
  <c r="I242"/>
  <c r="K244"/>
  <c r="I244"/>
  <c r="K246"/>
  <c r="I246"/>
  <c r="K248"/>
  <c r="I248"/>
  <c r="K250"/>
  <c r="I250"/>
  <c r="K252"/>
  <c r="I252"/>
  <c r="K254"/>
  <c r="I254"/>
  <c r="K256"/>
  <c r="I256"/>
  <c r="K258"/>
  <c r="I258"/>
  <c r="K260"/>
  <c r="I260"/>
  <c r="K262"/>
  <c r="I262"/>
  <c r="K264"/>
  <c r="I264"/>
  <c r="K266"/>
  <c r="I266"/>
  <c r="K268"/>
  <c r="I268"/>
  <c r="K270"/>
  <c r="I270"/>
  <c r="K272"/>
  <c r="I272"/>
  <c r="K274"/>
  <c r="I274"/>
  <c r="K276"/>
  <c r="I276"/>
  <c r="K278"/>
  <c r="I278"/>
  <c r="K280"/>
  <c r="I280"/>
  <c r="K282"/>
  <c r="I282"/>
  <c r="K284"/>
  <c r="I284"/>
  <c r="K286"/>
  <c r="I286"/>
  <c r="K288"/>
  <c r="I288"/>
  <c r="K290"/>
  <c r="I290"/>
  <c r="K292"/>
  <c r="I292"/>
  <c r="H175"/>
  <c r="J175"/>
  <c r="H176"/>
  <c r="J176"/>
  <c r="H177"/>
  <c r="J177"/>
  <c r="H178"/>
  <c r="J178"/>
  <c r="H179"/>
  <c r="J179"/>
  <c r="H180"/>
  <c r="J180"/>
  <c r="H181"/>
  <c r="J181"/>
  <c r="H182"/>
  <c r="J182"/>
  <c r="H183"/>
  <c r="J183"/>
  <c r="H184"/>
  <c r="J184"/>
  <c r="H185"/>
  <c r="J185"/>
  <c r="H186"/>
  <c r="J186"/>
  <c r="H187"/>
  <c r="J187"/>
  <c r="H188"/>
  <c r="J188"/>
  <c r="H189"/>
  <c r="J189"/>
  <c r="H190"/>
  <c r="J190"/>
  <c r="H191"/>
  <c r="J191"/>
  <c r="H192"/>
  <c r="J192"/>
  <c r="H193"/>
  <c r="J193"/>
  <c r="H194"/>
  <c r="J194"/>
  <c r="H195"/>
  <c r="J195"/>
  <c r="H196"/>
  <c r="J196"/>
  <c r="H197"/>
  <c r="J197"/>
  <c r="H198"/>
  <c r="J198"/>
  <c r="H199"/>
  <c r="J199"/>
  <c r="H200"/>
  <c r="J200"/>
  <c r="H201"/>
  <c r="J201"/>
  <c r="H202"/>
  <c r="J202"/>
  <c r="H203"/>
  <c r="J203"/>
  <c r="H204"/>
  <c r="J204"/>
  <c r="H205"/>
  <c r="J205"/>
  <c r="H206"/>
  <c r="J206"/>
  <c r="H207"/>
  <c r="J207"/>
  <c r="J209"/>
  <c r="J211"/>
  <c r="J213"/>
  <c r="J215"/>
  <c r="J217"/>
  <c r="J219"/>
  <c r="J221"/>
  <c r="J223"/>
  <c r="J225"/>
  <c r="J227"/>
  <c r="J229"/>
  <c r="J231"/>
  <c r="J233"/>
  <c r="J235"/>
  <c r="J237"/>
  <c r="J239"/>
  <c r="J241"/>
  <c r="J243"/>
  <c r="J245"/>
  <c r="J247"/>
  <c r="J249"/>
  <c r="J251"/>
  <c r="J253"/>
  <c r="J255"/>
  <c r="J257"/>
  <c r="J259"/>
  <c r="J261"/>
  <c r="J263"/>
  <c r="J265"/>
  <c r="J267"/>
  <c r="J269"/>
  <c r="J271"/>
  <c r="J273"/>
  <c r="J275"/>
  <c r="J277"/>
  <c r="J279"/>
  <c r="J281"/>
  <c r="J283"/>
  <c r="J285"/>
  <c r="J287"/>
  <c r="J289"/>
  <c r="J291"/>
  <c r="J208"/>
  <c r="H209"/>
  <c r="J210"/>
  <c r="H211"/>
  <c r="J212"/>
  <c r="H213"/>
  <c r="J214"/>
  <c r="H215"/>
  <c r="J216"/>
  <c r="H217"/>
  <c r="J218"/>
  <c r="H219"/>
  <c r="J220"/>
  <c r="H221"/>
  <c r="J222"/>
  <c r="H223"/>
  <c r="J224"/>
  <c r="H225"/>
  <c r="J226"/>
  <c r="H227"/>
  <c r="J228"/>
  <c r="H229"/>
  <c r="J230"/>
  <c r="H231"/>
  <c r="J232"/>
  <c r="H233"/>
  <c r="J234"/>
  <c r="H235"/>
  <c r="J236"/>
  <c r="H237"/>
  <c r="J238"/>
  <c r="H239"/>
  <c r="J240"/>
  <c r="H241"/>
  <c r="J242"/>
  <c r="H243"/>
  <c r="J244"/>
  <c r="H245"/>
  <c r="J246"/>
  <c r="H247"/>
  <c r="J248"/>
  <c r="H249"/>
  <c r="J250"/>
  <c r="H251"/>
  <c r="J252"/>
  <c r="H253"/>
  <c r="J254"/>
  <c r="H255"/>
  <c r="J256"/>
  <c r="H257"/>
  <c r="J258"/>
  <c r="H259"/>
  <c r="J260"/>
  <c r="H261"/>
  <c r="J262"/>
  <c r="H263"/>
  <c r="J264"/>
  <c r="H265"/>
  <c r="J266"/>
  <c r="H267"/>
  <c r="J268"/>
  <c r="H269"/>
  <c r="J270"/>
  <c r="H271"/>
  <c r="J272"/>
  <c r="H273"/>
  <c r="J274"/>
  <c r="H275"/>
  <c r="J276"/>
  <c r="H277"/>
  <c r="J278"/>
  <c r="H279"/>
  <c r="J280"/>
  <c r="H281"/>
  <c r="J282"/>
  <c r="H283"/>
  <c r="J284"/>
  <c r="H285"/>
  <c r="J286"/>
  <c r="H287"/>
  <c r="J288"/>
  <c r="H289"/>
  <c r="J290"/>
  <c r="H291"/>
  <c r="J292"/>
  <c r="E585"/>
  <c r="E439"/>
  <c r="E438"/>
  <c r="E292"/>
  <c r="E291"/>
  <c r="H93" i="10" l="1"/>
  <c r="J93"/>
  <c r="I93"/>
  <c r="K93"/>
  <c r="H91"/>
  <c r="J91"/>
  <c r="I91"/>
  <c r="K91"/>
  <c r="I92"/>
  <c r="K92"/>
  <c r="H92"/>
  <c r="J92"/>
  <c r="E334" i="9"/>
  <c r="F334"/>
  <c r="G334" s="1"/>
  <c r="F375"/>
  <c r="G375" s="1"/>
  <c r="E375"/>
  <c r="F335"/>
  <c r="G335" s="1"/>
  <c r="E335"/>
  <c r="E332"/>
  <c r="F332"/>
  <c r="G332" s="1"/>
  <c r="K354"/>
  <c r="I354"/>
  <c r="J354"/>
  <c r="H354"/>
  <c r="K352"/>
  <c r="I352"/>
  <c r="J352"/>
  <c r="H352"/>
  <c r="K350"/>
  <c r="I350"/>
  <c r="J350"/>
  <c r="H350"/>
  <c r="K348"/>
  <c r="I348"/>
  <c r="J348"/>
  <c r="H348"/>
  <c r="K346"/>
  <c r="I346"/>
  <c r="J346"/>
  <c r="H346"/>
  <c r="K344"/>
  <c r="I344"/>
  <c r="J344"/>
  <c r="H344"/>
  <c r="K342"/>
  <c r="I342"/>
  <c r="J342"/>
  <c r="H342"/>
  <c r="F373"/>
  <c r="G373" s="1"/>
  <c r="F371"/>
  <c r="G371" s="1"/>
  <c r="F369"/>
  <c r="G369" s="1"/>
  <c r="F367"/>
  <c r="G367" s="1"/>
  <c r="F365"/>
  <c r="G365" s="1"/>
  <c r="F363"/>
  <c r="G363" s="1"/>
  <c r="F361"/>
  <c r="G361" s="1"/>
  <c r="F359"/>
  <c r="G359" s="1"/>
  <c r="F357"/>
  <c r="G357" s="1"/>
  <c r="F339"/>
  <c r="G339" s="1"/>
  <c r="E374"/>
  <c r="E372"/>
  <c r="E370"/>
  <c r="E368"/>
  <c r="E366"/>
  <c r="E364"/>
  <c r="E362"/>
  <c r="E360"/>
  <c r="E358"/>
  <c r="E356"/>
  <c r="F333"/>
  <c r="G333" s="1"/>
  <c r="F331"/>
  <c r="G331" s="1"/>
  <c r="F329"/>
  <c r="G329" s="1"/>
  <c r="F327"/>
  <c r="G327" s="1"/>
  <c r="F325"/>
  <c r="G325" s="1"/>
  <c r="F323"/>
  <c r="G323" s="1"/>
  <c r="F321"/>
  <c r="G321" s="1"/>
  <c r="F319"/>
  <c r="G319" s="1"/>
  <c r="F317"/>
  <c r="G317" s="1"/>
  <c r="F315"/>
  <c r="G315" s="1"/>
  <c r="E313"/>
  <c r="E330"/>
  <c r="E328"/>
  <c r="E326"/>
  <c r="E324"/>
  <c r="E322"/>
  <c r="E320"/>
  <c r="E318"/>
  <c r="E316"/>
  <c r="E314"/>
  <c r="E340"/>
  <c r="F340"/>
  <c r="G340" s="1"/>
  <c r="F377"/>
  <c r="G377" s="1"/>
  <c r="E377"/>
  <c r="F337"/>
  <c r="G337" s="1"/>
  <c r="E337"/>
  <c r="J355"/>
  <c r="H355"/>
  <c r="K355"/>
  <c r="I355"/>
  <c r="J353"/>
  <c r="H353"/>
  <c r="K353"/>
  <c r="I353"/>
  <c r="J351"/>
  <c r="H351"/>
  <c r="K351"/>
  <c r="I351"/>
  <c r="J349"/>
  <c r="H349"/>
  <c r="K349"/>
  <c r="I349"/>
  <c r="J347"/>
  <c r="H347"/>
  <c r="K347"/>
  <c r="I347"/>
  <c r="J345"/>
  <c r="H345"/>
  <c r="K345"/>
  <c r="I345"/>
  <c r="J343"/>
  <c r="H343"/>
  <c r="K343"/>
  <c r="I343"/>
  <c r="J341"/>
  <c r="H341"/>
  <c r="K341"/>
  <c r="I341"/>
  <c r="E336"/>
  <c r="F336"/>
  <c r="G336" s="1"/>
  <c r="J312"/>
  <c r="H312"/>
  <c r="K312"/>
  <c r="I312"/>
  <c r="E373"/>
  <c r="E371"/>
  <c r="E369"/>
  <c r="E367"/>
  <c r="E365"/>
  <c r="E363"/>
  <c r="E361"/>
  <c r="E359"/>
  <c r="E357"/>
  <c r="E339"/>
  <c r="F376"/>
  <c r="G376" s="1"/>
  <c r="I376" s="1"/>
  <c r="F374"/>
  <c r="G374" s="1"/>
  <c r="F372"/>
  <c r="G372" s="1"/>
  <c r="F370"/>
  <c r="G370" s="1"/>
  <c r="F368"/>
  <c r="G368" s="1"/>
  <c r="F366"/>
  <c r="G366" s="1"/>
  <c r="F364"/>
  <c r="G364" s="1"/>
  <c r="F362"/>
  <c r="G362" s="1"/>
  <c r="F360"/>
  <c r="G360" s="1"/>
  <c r="F358"/>
  <c r="G358" s="1"/>
  <c r="F356"/>
  <c r="G356" s="1"/>
  <c r="F338"/>
  <c r="G338" s="1"/>
  <c r="I338" s="1"/>
  <c r="E333"/>
  <c r="E331"/>
  <c r="E329"/>
  <c r="E327"/>
  <c r="E325"/>
  <c r="E323"/>
  <c r="E321"/>
  <c r="E319"/>
  <c r="E317"/>
  <c r="E315"/>
  <c r="F313"/>
  <c r="G313" s="1"/>
  <c r="F330"/>
  <c r="G330" s="1"/>
  <c r="F328"/>
  <c r="G328" s="1"/>
  <c r="F326"/>
  <c r="G326" s="1"/>
  <c r="F324"/>
  <c r="G324" s="1"/>
  <c r="F322"/>
  <c r="G322" s="1"/>
  <c r="F320"/>
  <c r="G320" s="1"/>
  <c r="F318"/>
  <c r="G318" s="1"/>
  <c r="F316"/>
  <c r="G316" s="1"/>
  <c r="F314"/>
  <c r="G314" s="1"/>
  <c r="F238"/>
  <c r="G238" s="1"/>
  <c r="E238"/>
  <c r="J282"/>
  <c r="H282"/>
  <c r="K282"/>
  <c r="I282"/>
  <c r="J280"/>
  <c r="H280"/>
  <c r="K280"/>
  <c r="I280"/>
  <c r="J278"/>
  <c r="H278"/>
  <c r="K278"/>
  <c r="I278"/>
  <c r="J276"/>
  <c r="H276"/>
  <c r="K276"/>
  <c r="I276"/>
  <c r="J274"/>
  <c r="H274"/>
  <c r="K274"/>
  <c r="I274"/>
  <c r="J272"/>
  <c r="H272"/>
  <c r="K272"/>
  <c r="I272"/>
  <c r="J270"/>
  <c r="H270"/>
  <c r="K270"/>
  <c r="I270"/>
  <c r="J248"/>
  <c r="H248"/>
  <c r="K248"/>
  <c r="I248"/>
  <c r="J246"/>
  <c r="H246"/>
  <c r="K246"/>
  <c r="I246"/>
  <c r="J244"/>
  <c r="H244"/>
  <c r="K244"/>
  <c r="I244"/>
  <c r="E241"/>
  <c r="F241"/>
  <c r="G241" s="1"/>
  <c r="E237"/>
  <c r="F237"/>
  <c r="G237" s="1"/>
  <c r="K281"/>
  <c r="I281"/>
  <c r="J281"/>
  <c r="H281"/>
  <c r="K279"/>
  <c r="I279"/>
  <c r="J279"/>
  <c r="H279"/>
  <c r="K277"/>
  <c r="I277"/>
  <c r="J277"/>
  <c r="H277"/>
  <c r="K275"/>
  <c r="I275"/>
  <c r="J275"/>
  <c r="H275"/>
  <c r="K273"/>
  <c r="I273"/>
  <c r="J273"/>
  <c r="H273"/>
  <c r="K271"/>
  <c r="I271"/>
  <c r="J271"/>
  <c r="H271"/>
  <c r="K269"/>
  <c r="I269"/>
  <c r="J269"/>
  <c r="H269"/>
  <c r="K247"/>
  <c r="I247"/>
  <c r="J247"/>
  <c r="H247"/>
  <c r="K245"/>
  <c r="I245"/>
  <c r="J245"/>
  <c r="H245"/>
  <c r="K243"/>
  <c r="I243"/>
  <c r="J243"/>
  <c r="H243"/>
  <c r="E266"/>
  <c r="E264"/>
  <c r="E262"/>
  <c r="E260"/>
  <c r="E258"/>
  <c r="E256"/>
  <c r="E254"/>
  <c r="E252"/>
  <c r="E250"/>
  <c r="E267"/>
  <c r="E265"/>
  <c r="E263"/>
  <c r="E261"/>
  <c r="E259"/>
  <c r="E257"/>
  <c r="E255"/>
  <c r="E253"/>
  <c r="E251"/>
  <c r="F240"/>
  <c r="G240" s="1"/>
  <c r="F234"/>
  <c r="G234" s="1"/>
  <c r="F232"/>
  <c r="G232" s="1"/>
  <c r="F230"/>
  <c r="G230" s="1"/>
  <c r="F228"/>
  <c r="G228" s="1"/>
  <c r="F226"/>
  <c r="G226" s="1"/>
  <c r="F224"/>
  <c r="G224" s="1"/>
  <c r="F222"/>
  <c r="G222" s="1"/>
  <c r="F220"/>
  <c r="G220" s="1"/>
  <c r="E218"/>
  <c r="E235"/>
  <c r="E233"/>
  <c r="E231"/>
  <c r="E229"/>
  <c r="E227"/>
  <c r="E225"/>
  <c r="E223"/>
  <c r="E221"/>
  <c r="E219"/>
  <c r="F268"/>
  <c r="G268" s="1"/>
  <c r="E268"/>
  <c r="F236"/>
  <c r="G236" s="1"/>
  <c r="E236"/>
  <c r="E239"/>
  <c r="F239"/>
  <c r="G239" s="1"/>
  <c r="J242"/>
  <c r="H242"/>
  <c r="K242"/>
  <c r="I242"/>
  <c r="F266"/>
  <c r="G266" s="1"/>
  <c r="F264"/>
  <c r="G264" s="1"/>
  <c r="F262"/>
  <c r="G262" s="1"/>
  <c r="F260"/>
  <c r="G260" s="1"/>
  <c r="F258"/>
  <c r="G258" s="1"/>
  <c r="F256"/>
  <c r="G256" s="1"/>
  <c r="F254"/>
  <c r="G254" s="1"/>
  <c r="F252"/>
  <c r="G252" s="1"/>
  <c r="F250"/>
  <c r="G250" s="1"/>
  <c r="F267"/>
  <c r="G267" s="1"/>
  <c r="F265"/>
  <c r="G265" s="1"/>
  <c r="F263"/>
  <c r="G263" s="1"/>
  <c r="F261"/>
  <c r="G261" s="1"/>
  <c r="F259"/>
  <c r="G259" s="1"/>
  <c r="F257"/>
  <c r="G257" s="1"/>
  <c r="F255"/>
  <c r="G255" s="1"/>
  <c r="F253"/>
  <c r="G253" s="1"/>
  <c r="F251"/>
  <c r="G251" s="1"/>
  <c r="F249"/>
  <c r="G249" s="1"/>
  <c r="I249" s="1"/>
  <c r="E240"/>
  <c r="E234"/>
  <c r="E232"/>
  <c r="E230"/>
  <c r="E228"/>
  <c r="E226"/>
  <c r="E224"/>
  <c r="E222"/>
  <c r="E220"/>
  <c r="F218"/>
  <c r="G218" s="1"/>
  <c r="F235"/>
  <c r="G235" s="1"/>
  <c r="F233"/>
  <c r="G233" s="1"/>
  <c r="F231"/>
  <c r="G231" s="1"/>
  <c r="F229"/>
  <c r="G229" s="1"/>
  <c r="F227"/>
  <c r="G227" s="1"/>
  <c r="F225"/>
  <c r="G225" s="1"/>
  <c r="F223"/>
  <c r="G223" s="1"/>
  <c r="F221"/>
  <c r="G221" s="1"/>
  <c r="F219"/>
  <c r="G219" s="1"/>
  <c r="E217"/>
  <c r="E147"/>
  <c r="F147"/>
  <c r="G147" s="1"/>
  <c r="F144"/>
  <c r="G144" s="1"/>
  <c r="E144"/>
  <c r="E139"/>
  <c r="F139"/>
  <c r="G139" s="1"/>
  <c r="F148"/>
  <c r="G148" s="1"/>
  <c r="F140"/>
  <c r="G140" s="1"/>
  <c r="F138"/>
  <c r="G138" s="1"/>
  <c r="F136"/>
  <c r="G136" s="1"/>
  <c r="F134"/>
  <c r="G134" s="1"/>
  <c r="F132"/>
  <c r="G132" s="1"/>
  <c r="F130"/>
  <c r="G130" s="1"/>
  <c r="F128"/>
  <c r="G128" s="1"/>
  <c r="F126"/>
  <c r="G126" s="1"/>
  <c r="F124"/>
  <c r="G124" s="1"/>
  <c r="E143"/>
  <c r="E137"/>
  <c r="E135"/>
  <c r="E133"/>
  <c r="E131"/>
  <c r="E129"/>
  <c r="E127"/>
  <c r="E125"/>
  <c r="E123"/>
  <c r="E149"/>
  <c r="F149"/>
  <c r="G149" s="1"/>
  <c r="E145"/>
  <c r="F145"/>
  <c r="G145" s="1"/>
  <c r="F142"/>
  <c r="G142" s="1"/>
  <c r="E142"/>
  <c r="E140"/>
  <c r="E138"/>
  <c r="E136"/>
  <c r="E134"/>
  <c r="E132"/>
  <c r="E130"/>
  <c r="E128"/>
  <c r="E126"/>
  <c r="E124"/>
  <c r="F141"/>
  <c r="G141" s="1"/>
  <c r="F143"/>
  <c r="G143" s="1"/>
  <c r="F137"/>
  <c r="G137" s="1"/>
  <c r="F135"/>
  <c r="G135" s="1"/>
  <c r="F133"/>
  <c r="G133" s="1"/>
  <c r="F131"/>
  <c r="G131" s="1"/>
  <c r="F129"/>
  <c r="G129" s="1"/>
  <c r="F127"/>
  <c r="G127" s="1"/>
  <c r="F125"/>
  <c r="G125" s="1"/>
  <c r="F123"/>
  <c r="G123" s="1"/>
  <c r="H93"/>
  <c r="J93"/>
  <c r="I93"/>
  <c r="K93"/>
  <c r="H91"/>
  <c r="J91"/>
  <c r="I91"/>
  <c r="K91"/>
  <c r="I92"/>
  <c r="K92"/>
  <c r="H92"/>
  <c r="J92"/>
  <c r="F370" i="8"/>
  <c r="G370" s="1"/>
  <c r="E359"/>
  <c r="E351"/>
  <c r="E407"/>
  <c r="F407"/>
  <c r="G407" s="1"/>
  <c r="F378"/>
  <c r="G378" s="1"/>
  <c r="E378"/>
  <c r="F366"/>
  <c r="G366" s="1"/>
  <c r="E366"/>
  <c r="E357"/>
  <c r="F357"/>
  <c r="G357" s="1"/>
  <c r="F350"/>
  <c r="G350" s="1"/>
  <c r="E350"/>
  <c r="F275"/>
  <c r="G275" s="1"/>
  <c r="E234"/>
  <c r="E408"/>
  <c r="E406"/>
  <c r="E404"/>
  <c r="E402"/>
  <c r="E400"/>
  <c r="E398"/>
  <c r="E396"/>
  <c r="E394"/>
  <c r="E392"/>
  <c r="E390"/>
  <c r="E388"/>
  <c r="E386"/>
  <c r="E384"/>
  <c r="E382"/>
  <c r="E380"/>
  <c r="E376"/>
  <c r="E374"/>
  <c r="E372"/>
  <c r="E370"/>
  <c r="E403"/>
  <c r="E405"/>
  <c r="E399"/>
  <c r="E401"/>
  <c r="E395"/>
  <c r="E397"/>
  <c r="E391"/>
  <c r="E389"/>
  <c r="E387"/>
  <c r="E385"/>
  <c r="E383"/>
  <c r="E381"/>
  <c r="E377"/>
  <c r="E375"/>
  <c r="E373"/>
  <c r="E371"/>
  <c r="E369"/>
  <c r="E365"/>
  <c r="F362"/>
  <c r="G362" s="1"/>
  <c r="F360"/>
  <c r="G360" s="1"/>
  <c r="F356"/>
  <c r="G356" s="1"/>
  <c r="F358"/>
  <c r="G358" s="1"/>
  <c r="F352"/>
  <c r="G352" s="1"/>
  <c r="F354"/>
  <c r="G354" s="1"/>
  <c r="F348"/>
  <c r="G348" s="1"/>
  <c r="F346"/>
  <c r="G346" s="1"/>
  <c r="F344"/>
  <c r="G344" s="1"/>
  <c r="F342"/>
  <c r="G342" s="1"/>
  <c r="F340"/>
  <c r="G340" s="1"/>
  <c r="F338"/>
  <c r="G338" s="1"/>
  <c r="F336"/>
  <c r="G336" s="1"/>
  <c r="E363"/>
  <c r="E361"/>
  <c r="E353"/>
  <c r="E349"/>
  <c r="E347"/>
  <c r="E345"/>
  <c r="E343"/>
  <c r="E341"/>
  <c r="E339"/>
  <c r="E337"/>
  <c r="E335"/>
  <c r="E393"/>
  <c r="F393"/>
  <c r="G393" s="1"/>
  <c r="F368"/>
  <c r="G368" s="1"/>
  <c r="E368"/>
  <c r="F364"/>
  <c r="G364" s="1"/>
  <c r="E364"/>
  <c r="E355"/>
  <c r="F355"/>
  <c r="G355" s="1"/>
  <c r="F408"/>
  <c r="G408" s="1"/>
  <c r="F406"/>
  <c r="G406" s="1"/>
  <c r="F404"/>
  <c r="G404" s="1"/>
  <c r="F402"/>
  <c r="G402" s="1"/>
  <c r="F400"/>
  <c r="G400" s="1"/>
  <c r="F398"/>
  <c r="G398" s="1"/>
  <c r="F392"/>
  <c r="G392" s="1"/>
  <c r="F390"/>
  <c r="G390" s="1"/>
  <c r="F388"/>
  <c r="G388" s="1"/>
  <c r="F386"/>
  <c r="G386" s="1"/>
  <c r="F384"/>
  <c r="G384" s="1"/>
  <c r="F382"/>
  <c r="G382" s="1"/>
  <c r="F380"/>
  <c r="G380" s="1"/>
  <c r="F376"/>
  <c r="G376" s="1"/>
  <c r="F374"/>
  <c r="G374" s="1"/>
  <c r="F403"/>
  <c r="G403" s="1"/>
  <c r="F405"/>
  <c r="G405" s="1"/>
  <c r="F399"/>
  <c r="G399" s="1"/>
  <c r="F401"/>
  <c r="G401" s="1"/>
  <c r="F395"/>
  <c r="G395" s="1"/>
  <c r="F397"/>
  <c r="G397" s="1"/>
  <c r="F391"/>
  <c r="G391" s="1"/>
  <c r="F389"/>
  <c r="G389" s="1"/>
  <c r="F387"/>
  <c r="G387" s="1"/>
  <c r="F385"/>
  <c r="G385" s="1"/>
  <c r="F383"/>
  <c r="G383" s="1"/>
  <c r="F381"/>
  <c r="G381" s="1"/>
  <c r="F379"/>
  <c r="G379" s="1"/>
  <c r="I379" s="1"/>
  <c r="F377"/>
  <c r="G377" s="1"/>
  <c r="F375"/>
  <c r="G375" s="1"/>
  <c r="F373"/>
  <c r="G373" s="1"/>
  <c r="F371"/>
  <c r="G371" s="1"/>
  <c r="F369"/>
  <c r="G369" s="1"/>
  <c r="F367"/>
  <c r="G367" s="1"/>
  <c r="I367" s="1"/>
  <c r="F365"/>
  <c r="G365" s="1"/>
  <c r="E362"/>
  <c r="E360"/>
  <c r="E356"/>
  <c r="E358"/>
  <c r="E352"/>
  <c r="E354"/>
  <c r="E348"/>
  <c r="E346"/>
  <c r="E344"/>
  <c r="E342"/>
  <c r="E340"/>
  <c r="E338"/>
  <c r="E336"/>
  <c r="F363"/>
  <c r="G363" s="1"/>
  <c r="F361"/>
  <c r="G361" s="1"/>
  <c r="F359"/>
  <c r="G359" s="1"/>
  <c r="K359" s="1"/>
  <c r="F353"/>
  <c r="G353" s="1"/>
  <c r="F351"/>
  <c r="G351" s="1"/>
  <c r="I351" s="1"/>
  <c r="F349"/>
  <c r="G349" s="1"/>
  <c r="F347"/>
  <c r="G347" s="1"/>
  <c r="F345"/>
  <c r="G345" s="1"/>
  <c r="F343"/>
  <c r="G343" s="1"/>
  <c r="F341"/>
  <c r="G341" s="1"/>
  <c r="F339"/>
  <c r="G339" s="1"/>
  <c r="F337"/>
  <c r="G337" s="1"/>
  <c r="F335"/>
  <c r="G335" s="1"/>
  <c r="F233"/>
  <c r="G233" s="1"/>
  <c r="E179"/>
  <c r="E306"/>
  <c r="E277"/>
  <c r="E249"/>
  <c r="E305"/>
  <c r="F304"/>
  <c r="G304" s="1"/>
  <c r="E304"/>
  <c r="F274"/>
  <c r="G274" s="1"/>
  <c r="E274"/>
  <c r="F264"/>
  <c r="G264" s="1"/>
  <c r="E264"/>
  <c r="E261"/>
  <c r="F261"/>
  <c r="G261" s="1"/>
  <c r="F298"/>
  <c r="G298" s="1"/>
  <c r="E298"/>
  <c r="F276"/>
  <c r="G276" s="1"/>
  <c r="E276"/>
  <c r="F266"/>
  <c r="G266" s="1"/>
  <c r="E266"/>
  <c r="F262"/>
  <c r="G262" s="1"/>
  <c r="E262"/>
  <c r="E259"/>
  <c r="F259"/>
  <c r="G259" s="1"/>
  <c r="F248"/>
  <c r="G248" s="1"/>
  <c r="E248"/>
  <c r="E302"/>
  <c r="E294"/>
  <c r="E290"/>
  <c r="E288"/>
  <c r="E284"/>
  <c r="E278"/>
  <c r="F305"/>
  <c r="G305" s="1"/>
  <c r="F303"/>
  <c r="G303" s="1"/>
  <c r="F299"/>
  <c r="G299" s="1"/>
  <c r="F295"/>
  <c r="G295" s="1"/>
  <c r="F291"/>
  <c r="G291" s="1"/>
  <c r="F287"/>
  <c r="G287" s="1"/>
  <c r="F283"/>
  <c r="G283" s="1"/>
  <c r="F279"/>
  <c r="G279" s="1"/>
  <c r="F277"/>
  <c r="G277" s="1"/>
  <c r="I277" s="1"/>
  <c r="F273"/>
  <c r="G273" s="1"/>
  <c r="F269"/>
  <c r="G269" s="1"/>
  <c r="F265"/>
  <c r="G265" s="1"/>
  <c r="E260"/>
  <c r="E256"/>
  <c r="E246"/>
  <c r="E242"/>
  <c r="E238"/>
  <c r="F255"/>
  <c r="G255" s="1"/>
  <c r="F251"/>
  <c r="G251" s="1"/>
  <c r="F247"/>
  <c r="G247" s="1"/>
  <c r="F243"/>
  <c r="G243" s="1"/>
  <c r="F306"/>
  <c r="G306" s="1"/>
  <c r="F302"/>
  <c r="G302" s="1"/>
  <c r="F300"/>
  <c r="G300" s="1"/>
  <c r="F294"/>
  <c r="G294" s="1"/>
  <c r="F292"/>
  <c r="G292" s="1"/>
  <c r="F290"/>
  <c r="G290" s="1"/>
  <c r="F288"/>
  <c r="G288" s="1"/>
  <c r="F286"/>
  <c r="G286" s="1"/>
  <c r="F284"/>
  <c r="G284" s="1"/>
  <c r="F282"/>
  <c r="G282" s="1"/>
  <c r="F280"/>
  <c r="G280" s="1"/>
  <c r="F278"/>
  <c r="G278" s="1"/>
  <c r="F272"/>
  <c r="G272" s="1"/>
  <c r="F270"/>
  <c r="G270" s="1"/>
  <c r="F268"/>
  <c r="G268" s="1"/>
  <c r="E303"/>
  <c r="E301"/>
  <c r="E299"/>
  <c r="E297"/>
  <c r="E295"/>
  <c r="E293"/>
  <c r="E291"/>
  <c r="E289"/>
  <c r="E287"/>
  <c r="E285"/>
  <c r="E283"/>
  <c r="E281"/>
  <c r="E279"/>
  <c r="E275"/>
  <c r="E273"/>
  <c r="E271"/>
  <c r="E269"/>
  <c r="E267"/>
  <c r="E265"/>
  <c r="E263"/>
  <c r="F260"/>
  <c r="G260" s="1"/>
  <c r="F258"/>
  <c r="G258" s="1"/>
  <c r="F256"/>
  <c r="G256" s="1"/>
  <c r="F250"/>
  <c r="G250" s="1"/>
  <c r="F252"/>
  <c r="G252" s="1"/>
  <c r="F246"/>
  <c r="G246" s="1"/>
  <c r="F244"/>
  <c r="G244" s="1"/>
  <c r="F242"/>
  <c r="G242" s="1"/>
  <c r="F240"/>
  <c r="G240" s="1"/>
  <c r="F238"/>
  <c r="G238" s="1"/>
  <c r="F236"/>
  <c r="G236" s="1"/>
  <c r="F234"/>
  <c r="G234" s="1"/>
  <c r="I234" s="1"/>
  <c r="E257"/>
  <c r="E255"/>
  <c r="E253"/>
  <c r="E251"/>
  <c r="E247"/>
  <c r="E245"/>
  <c r="E243"/>
  <c r="E241"/>
  <c r="E239"/>
  <c r="E237"/>
  <c r="E235"/>
  <c r="E233"/>
  <c r="F296"/>
  <c r="G296" s="1"/>
  <c r="E296"/>
  <c r="F254"/>
  <c r="G254" s="1"/>
  <c r="E254"/>
  <c r="E300"/>
  <c r="E292"/>
  <c r="E286"/>
  <c r="E282"/>
  <c r="E280"/>
  <c r="E272"/>
  <c r="E270"/>
  <c r="E268"/>
  <c r="F301"/>
  <c r="G301" s="1"/>
  <c r="F297"/>
  <c r="G297" s="1"/>
  <c r="F293"/>
  <c r="G293" s="1"/>
  <c r="F289"/>
  <c r="G289" s="1"/>
  <c r="F285"/>
  <c r="G285" s="1"/>
  <c r="F281"/>
  <c r="G281" s="1"/>
  <c r="F271"/>
  <c r="G271" s="1"/>
  <c r="F267"/>
  <c r="G267" s="1"/>
  <c r="F263"/>
  <c r="G263" s="1"/>
  <c r="E258"/>
  <c r="E250"/>
  <c r="E252"/>
  <c r="E244"/>
  <c r="E240"/>
  <c r="E236"/>
  <c r="F257"/>
  <c r="G257" s="1"/>
  <c r="F253"/>
  <c r="G253" s="1"/>
  <c r="F249"/>
  <c r="G249" s="1"/>
  <c r="F245"/>
  <c r="G245" s="1"/>
  <c r="F241"/>
  <c r="G241" s="1"/>
  <c r="F239"/>
  <c r="G239" s="1"/>
  <c r="F237"/>
  <c r="G237" s="1"/>
  <c r="F235"/>
  <c r="G235" s="1"/>
  <c r="E29"/>
  <c r="E204"/>
  <c r="E173"/>
  <c r="E165"/>
  <c r="E161"/>
  <c r="F148"/>
  <c r="G148" s="1"/>
  <c r="E203"/>
  <c r="F203"/>
  <c r="G203" s="1"/>
  <c r="E177"/>
  <c r="F177"/>
  <c r="G177" s="1"/>
  <c r="F164"/>
  <c r="G164" s="1"/>
  <c r="E164"/>
  <c r="F160"/>
  <c r="G160" s="1"/>
  <c r="E160"/>
  <c r="E147"/>
  <c r="F147"/>
  <c r="G147" s="1"/>
  <c r="F204"/>
  <c r="G204" s="1"/>
  <c r="F202"/>
  <c r="G202" s="1"/>
  <c r="F200"/>
  <c r="G200" s="1"/>
  <c r="F198"/>
  <c r="G198" s="1"/>
  <c r="F196"/>
  <c r="G196" s="1"/>
  <c r="F194"/>
  <c r="G194" s="1"/>
  <c r="F192"/>
  <c r="G192" s="1"/>
  <c r="F190"/>
  <c r="G190" s="1"/>
  <c r="F188"/>
  <c r="G188" s="1"/>
  <c r="F186"/>
  <c r="G186" s="1"/>
  <c r="F184"/>
  <c r="G184" s="1"/>
  <c r="F182"/>
  <c r="G182" s="1"/>
  <c r="F180"/>
  <c r="G180" s="1"/>
  <c r="F178"/>
  <c r="G178" s="1"/>
  <c r="F174"/>
  <c r="G174" s="1"/>
  <c r="F176"/>
  <c r="G176" s="1"/>
  <c r="F170"/>
  <c r="G170" s="1"/>
  <c r="F168"/>
  <c r="G168" s="1"/>
  <c r="F166"/>
  <c r="G166" s="1"/>
  <c r="E201"/>
  <c r="E199"/>
  <c r="E197"/>
  <c r="E195"/>
  <c r="E193"/>
  <c r="E189"/>
  <c r="E187"/>
  <c r="E185"/>
  <c r="E183"/>
  <c r="E181"/>
  <c r="E171"/>
  <c r="E169"/>
  <c r="E167"/>
  <c r="E163"/>
  <c r="F158"/>
  <c r="G158" s="1"/>
  <c r="F156"/>
  <c r="G156" s="1"/>
  <c r="F154"/>
  <c r="G154" s="1"/>
  <c r="F152"/>
  <c r="G152" s="1"/>
  <c r="F150"/>
  <c r="G150" s="1"/>
  <c r="F146"/>
  <c r="G146" s="1"/>
  <c r="F144"/>
  <c r="G144" s="1"/>
  <c r="F142"/>
  <c r="G142" s="1"/>
  <c r="F140"/>
  <c r="G140" s="1"/>
  <c r="F138"/>
  <c r="G138" s="1"/>
  <c r="F136"/>
  <c r="G136" s="1"/>
  <c r="F134"/>
  <c r="G134" s="1"/>
  <c r="F132"/>
  <c r="G132" s="1"/>
  <c r="E159"/>
  <c r="E157"/>
  <c r="E155"/>
  <c r="E153"/>
  <c r="E151"/>
  <c r="E145"/>
  <c r="E143"/>
  <c r="E141"/>
  <c r="E139"/>
  <c r="E137"/>
  <c r="E135"/>
  <c r="E133"/>
  <c r="E131"/>
  <c r="E191"/>
  <c r="F191"/>
  <c r="G191" s="1"/>
  <c r="E175"/>
  <c r="F175"/>
  <c r="G175" s="1"/>
  <c r="F172"/>
  <c r="G172" s="1"/>
  <c r="E172"/>
  <c r="F162"/>
  <c r="G162" s="1"/>
  <c r="E162"/>
  <c r="E149"/>
  <c r="F149"/>
  <c r="G149" s="1"/>
  <c r="E202"/>
  <c r="E200"/>
  <c r="E198"/>
  <c r="E196"/>
  <c r="E194"/>
  <c r="E192"/>
  <c r="E190"/>
  <c r="E188"/>
  <c r="E186"/>
  <c r="E184"/>
  <c r="E182"/>
  <c r="E180"/>
  <c r="E178"/>
  <c r="E174"/>
  <c r="E176"/>
  <c r="E170"/>
  <c r="E168"/>
  <c r="E166"/>
  <c r="F201"/>
  <c r="G201" s="1"/>
  <c r="F199"/>
  <c r="G199" s="1"/>
  <c r="F197"/>
  <c r="G197" s="1"/>
  <c r="F195"/>
  <c r="G195" s="1"/>
  <c r="F193"/>
  <c r="G193" s="1"/>
  <c r="F189"/>
  <c r="G189" s="1"/>
  <c r="F187"/>
  <c r="G187" s="1"/>
  <c r="F185"/>
  <c r="G185" s="1"/>
  <c r="F183"/>
  <c r="G183" s="1"/>
  <c r="F181"/>
  <c r="G181" s="1"/>
  <c r="F179"/>
  <c r="G179" s="1"/>
  <c r="F173"/>
  <c r="G173" s="1"/>
  <c r="I173" s="1"/>
  <c r="F171"/>
  <c r="G171" s="1"/>
  <c r="F169"/>
  <c r="G169" s="1"/>
  <c r="F167"/>
  <c r="G167" s="1"/>
  <c r="F165"/>
  <c r="G165" s="1"/>
  <c r="F163"/>
  <c r="G163" s="1"/>
  <c r="F161"/>
  <c r="G161" s="1"/>
  <c r="I161" s="1"/>
  <c r="E158"/>
  <c r="E156"/>
  <c r="E154"/>
  <c r="E152"/>
  <c r="E150"/>
  <c r="E148"/>
  <c r="E146"/>
  <c r="E144"/>
  <c r="E142"/>
  <c r="E140"/>
  <c r="E138"/>
  <c r="E136"/>
  <c r="E134"/>
  <c r="E132"/>
  <c r="F159"/>
  <c r="G159" s="1"/>
  <c r="F157"/>
  <c r="G157" s="1"/>
  <c r="F155"/>
  <c r="G155" s="1"/>
  <c r="F153"/>
  <c r="G153" s="1"/>
  <c r="F151"/>
  <c r="G151" s="1"/>
  <c r="F145"/>
  <c r="G145" s="1"/>
  <c r="F143"/>
  <c r="G143" s="1"/>
  <c r="F141"/>
  <c r="G141" s="1"/>
  <c r="F139"/>
  <c r="G139" s="1"/>
  <c r="F137"/>
  <c r="G137" s="1"/>
  <c r="F135"/>
  <c r="G135" s="1"/>
  <c r="F133"/>
  <c r="G133" s="1"/>
  <c r="F131"/>
  <c r="G131" s="1"/>
  <c r="F28"/>
  <c r="G28" s="1"/>
  <c r="F30"/>
  <c r="G30" s="1"/>
  <c r="E71"/>
  <c r="E100"/>
  <c r="F32"/>
  <c r="G32" s="1"/>
  <c r="E28"/>
  <c r="F29"/>
  <c r="G29" s="1"/>
  <c r="I29" s="1"/>
  <c r="E30"/>
  <c r="J30" s="1"/>
  <c r="E101"/>
  <c r="E56"/>
  <c r="F90"/>
  <c r="G90" s="1"/>
  <c r="F62"/>
  <c r="G62" s="1"/>
  <c r="E70"/>
  <c r="F70"/>
  <c r="G70" s="1"/>
  <c r="F99"/>
  <c r="G99" s="1"/>
  <c r="E99"/>
  <c r="F89"/>
  <c r="G89" s="1"/>
  <c r="E89"/>
  <c r="F61"/>
  <c r="G61" s="1"/>
  <c r="E61"/>
  <c r="E52"/>
  <c r="F52"/>
  <c r="G52" s="1"/>
  <c r="K29"/>
  <c r="E97"/>
  <c r="E95"/>
  <c r="E93"/>
  <c r="E87"/>
  <c r="E85"/>
  <c r="E83"/>
  <c r="E81"/>
  <c r="E79"/>
  <c r="E77"/>
  <c r="E75"/>
  <c r="E73"/>
  <c r="E67"/>
  <c r="E69"/>
  <c r="E63"/>
  <c r="F60"/>
  <c r="G60" s="1"/>
  <c r="F100"/>
  <c r="G100" s="1"/>
  <c r="F98"/>
  <c r="G98" s="1"/>
  <c r="F96"/>
  <c r="G96" s="1"/>
  <c r="F94"/>
  <c r="G94" s="1"/>
  <c r="F92"/>
  <c r="G92" s="1"/>
  <c r="F88"/>
  <c r="G88" s="1"/>
  <c r="F86"/>
  <c r="G86" s="1"/>
  <c r="F84"/>
  <c r="G84" s="1"/>
  <c r="F82"/>
  <c r="G82" s="1"/>
  <c r="F80"/>
  <c r="G80" s="1"/>
  <c r="F78"/>
  <c r="G78" s="1"/>
  <c r="F76"/>
  <c r="G76" s="1"/>
  <c r="F74"/>
  <c r="G74" s="1"/>
  <c r="F68"/>
  <c r="G68" s="1"/>
  <c r="F64"/>
  <c r="G64" s="1"/>
  <c r="F66"/>
  <c r="G66" s="1"/>
  <c r="F57"/>
  <c r="G57" s="1"/>
  <c r="F55"/>
  <c r="G55" s="1"/>
  <c r="F53"/>
  <c r="G53" s="1"/>
  <c r="F51"/>
  <c r="G51" s="1"/>
  <c r="F49"/>
  <c r="G49" s="1"/>
  <c r="F47"/>
  <c r="G47" s="1"/>
  <c r="F45"/>
  <c r="G45" s="1"/>
  <c r="F43"/>
  <c r="G43" s="1"/>
  <c r="F41"/>
  <c r="G41" s="1"/>
  <c r="F39"/>
  <c r="G39" s="1"/>
  <c r="E37"/>
  <c r="E35"/>
  <c r="E33"/>
  <c r="E31"/>
  <c r="E54"/>
  <c r="E48"/>
  <c r="E46"/>
  <c r="E44"/>
  <c r="E42"/>
  <c r="E40"/>
  <c r="E38"/>
  <c r="F36"/>
  <c r="G36" s="1"/>
  <c r="F34"/>
  <c r="G34" s="1"/>
  <c r="E72"/>
  <c r="F72"/>
  <c r="G72" s="1"/>
  <c r="E58"/>
  <c r="F58"/>
  <c r="G58" s="1"/>
  <c r="F91"/>
  <c r="G91" s="1"/>
  <c r="E91"/>
  <c r="F65"/>
  <c r="G65" s="1"/>
  <c r="E65"/>
  <c r="F59"/>
  <c r="G59" s="1"/>
  <c r="E59"/>
  <c r="E50"/>
  <c r="F50"/>
  <c r="G50" s="1"/>
  <c r="I30"/>
  <c r="F101"/>
  <c r="G101" s="1"/>
  <c r="I101" s="1"/>
  <c r="F97"/>
  <c r="G97" s="1"/>
  <c r="F95"/>
  <c r="G95" s="1"/>
  <c r="F93"/>
  <c r="G93" s="1"/>
  <c r="F87"/>
  <c r="G87" s="1"/>
  <c r="F85"/>
  <c r="G85" s="1"/>
  <c r="F83"/>
  <c r="G83" s="1"/>
  <c r="F81"/>
  <c r="G81" s="1"/>
  <c r="F79"/>
  <c r="G79" s="1"/>
  <c r="F77"/>
  <c r="G77" s="1"/>
  <c r="F75"/>
  <c r="G75" s="1"/>
  <c r="F73"/>
  <c r="G73" s="1"/>
  <c r="F71"/>
  <c r="G71" s="1"/>
  <c r="F67"/>
  <c r="G67" s="1"/>
  <c r="F69"/>
  <c r="G69" s="1"/>
  <c r="F63"/>
  <c r="G63" s="1"/>
  <c r="E60"/>
  <c r="E98"/>
  <c r="E96"/>
  <c r="E94"/>
  <c r="E92"/>
  <c r="E90"/>
  <c r="E88"/>
  <c r="E86"/>
  <c r="E84"/>
  <c r="E82"/>
  <c r="E80"/>
  <c r="E78"/>
  <c r="E76"/>
  <c r="E74"/>
  <c r="E68"/>
  <c r="E64"/>
  <c r="E66"/>
  <c r="E62"/>
  <c r="E57"/>
  <c r="E55"/>
  <c r="E53"/>
  <c r="E51"/>
  <c r="E49"/>
  <c r="E47"/>
  <c r="E45"/>
  <c r="E43"/>
  <c r="E41"/>
  <c r="E39"/>
  <c r="F37"/>
  <c r="G37" s="1"/>
  <c r="F35"/>
  <c r="G35" s="1"/>
  <c r="F33"/>
  <c r="G33" s="1"/>
  <c r="F31"/>
  <c r="G31" s="1"/>
  <c r="F54"/>
  <c r="G54" s="1"/>
  <c r="F56"/>
  <c r="G56" s="1"/>
  <c r="I56" s="1"/>
  <c r="F48"/>
  <c r="G48" s="1"/>
  <c r="F46"/>
  <c r="G46" s="1"/>
  <c r="F44"/>
  <c r="G44" s="1"/>
  <c r="F42"/>
  <c r="G42" s="1"/>
  <c r="F40"/>
  <c r="G40" s="1"/>
  <c r="F38"/>
  <c r="G38" s="1"/>
  <c r="E36"/>
  <c r="E34"/>
  <c r="E32"/>
  <c r="H100" i="7"/>
  <c r="J100"/>
  <c r="I100"/>
  <c r="K100"/>
  <c r="H98"/>
  <c r="J98"/>
  <c r="I98"/>
  <c r="K98"/>
  <c r="H96"/>
  <c r="J96"/>
  <c r="I96"/>
  <c r="K96"/>
  <c r="H94"/>
  <c r="J94"/>
  <c r="I94"/>
  <c r="K94"/>
  <c r="H92"/>
  <c r="J92"/>
  <c r="I92"/>
  <c r="K92"/>
  <c r="I101"/>
  <c r="K101"/>
  <c r="H101"/>
  <c r="J101"/>
  <c r="I99"/>
  <c r="K99"/>
  <c r="H99"/>
  <c r="J99"/>
  <c r="I97"/>
  <c r="K97"/>
  <c r="H97"/>
  <c r="J97"/>
  <c r="I95"/>
  <c r="K95"/>
  <c r="H95"/>
  <c r="J95"/>
  <c r="I93"/>
  <c r="K93"/>
  <c r="H93"/>
  <c r="J93"/>
  <c r="K582" i="6"/>
  <c r="I582"/>
  <c r="K580"/>
  <c r="I580"/>
  <c r="K578"/>
  <c r="I578"/>
  <c r="K576"/>
  <c r="I576"/>
  <c r="K574"/>
  <c r="I574"/>
  <c r="K572"/>
  <c r="I572"/>
  <c r="K570"/>
  <c r="I570"/>
  <c r="K568"/>
  <c r="I568"/>
  <c r="K566"/>
  <c r="I566"/>
  <c r="K564"/>
  <c r="I564"/>
  <c r="K562"/>
  <c r="I562"/>
  <c r="K560"/>
  <c r="I560"/>
  <c r="K496"/>
  <c r="I496"/>
  <c r="K494"/>
  <c r="I494"/>
  <c r="K492"/>
  <c r="I492"/>
  <c r="K490"/>
  <c r="I490"/>
  <c r="K488"/>
  <c r="I488"/>
  <c r="K486"/>
  <c r="I486"/>
  <c r="K484"/>
  <c r="I484"/>
  <c r="K482"/>
  <c r="I482"/>
  <c r="K480"/>
  <c r="I480"/>
  <c r="K478"/>
  <c r="I478"/>
  <c r="K476"/>
  <c r="I476"/>
  <c r="K474"/>
  <c r="I474"/>
  <c r="K472"/>
  <c r="I472"/>
  <c r="K470"/>
  <c r="I470"/>
  <c r="K468"/>
  <c r="I468"/>
  <c r="K466"/>
  <c r="I466"/>
  <c r="K583"/>
  <c r="I583"/>
  <c r="K581"/>
  <c r="I581"/>
  <c r="K579"/>
  <c r="I579"/>
  <c r="K577"/>
  <c r="I577"/>
  <c r="K575"/>
  <c r="I575"/>
  <c r="K573"/>
  <c r="I573"/>
  <c r="K571"/>
  <c r="I571"/>
  <c r="K569"/>
  <c r="I569"/>
  <c r="K567"/>
  <c r="I567"/>
  <c r="K565"/>
  <c r="I565"/>
  <c r="K563"/>
  <c r="I563"/>
  <c r="K561"/>
  <c r="I561"/>
  <c r="K497"/>
  <c r="I497"/>
  <c r="K495"/>
  <c r="I495"/>
  <c r="K493"/>
  <c r="I493"/>
  <c r="K491"/>
  <c r="I491"/>
  <c r="K489"/>
  <c r="I489"/>
  <c r="K487"/>
  <c r="I487"/>
  <c r="K485"/>
  <c r="I485"/>
  <c r="K483"/>
  <c r="I483"/>
  <c r="K481"/>
  <c r="I481"/>
  <c r="K479"/>
  <c r="I479"/>
  <c r="K477"/>
  <c r="I477"/>
  <c r="K475"/>
  <c r="I475"/>
  <c r="K473"/>
  <c r="I473"/>
  <c r="K471"/>
  <c r="I471"/>
  <c r="K469"/>
  <c r="I469"/>
  <c r="K467"/>
  <c r="I467"/>
  <c r="K336"/>
  <c r="I336"/>
  <c r="K388"/>
  <c r="I388"/>
  <c r="K585" i="5"/>
  <c r="I585"/>
  <c r="K583"/>
  <c r="I583"/>
  <c r="K581"/>
  <c r="I581"/>
  <c r="K579"/>
  <c r="I579"/>
  <c r="K577"/>
  <c r="I577"/>
  <c r="K575"/>
  <c r="I575"/>
  <c r="K573"/>
  <c r="I573"/>
  <c r="K571"/>
  <c r="I571"/>
  <c r="K569"/>
  <c r="I569"/>
  <c r="K567"/>
  <c r="I567"/>
  <c r="K565"/>
  <c r="I565"/>
  <c r="K498"/>
  <c r="I498"/>
  <c r="K496"/>
  <c r="I496"/>
  <c r="K494"/>
  <c r="I494"/>
  <c r="K492"/>
  <c r="I492"/>
  <c r="K490"/>
  <c r="I490"/>
  <c r="K488"/>
  <c r="I488"/>
  <c r="K486"/>
  <c r="I486"/>
  <c r="K484"/>
  <c r="I484"/>
  <c r="K482"/>
  <c r="I482"/>
  <c r="K480"/>
  <c r="I480"/>
  <c r="K478"/>
  <c r="I478"/>
  <c r="K476"/>
  <c r="I476"/>
  <c r="K474"/>
  <c r="I474"/>
  <c r="K471"/>
  <c r="I471"/>
  <c r="K584"/>
  <c r="I584"/>
  <c r="K582"/>
  <c r="I582"/>
  <c r="K580"/>
  <c r="I580"/>
  <c r="K578"/>
  <c r="I578"/>
  <c r="K576"/>
  <c r="I576"/>
  <c r="K574"/>
  <c r="I574"/>
  <c r="K572"/>
  <c r="I572"/>
  <c r="K570"/>
  <c r="I570"/>
  <c r="K568"/>
  <c r="I568"/>
  <c r="K566"/>
  <c r="I566"/>
  <c r="K564"/>
  <c r="I564"/>
  <c r="K499"/>
  <c r="I499"/>
  <c r="K497"/>
  <c r="I497"/>
  <c r="K495"/>
  <c r="I495"/>
  <c r="K493"/>
  <c r="I493"/>
  <c r="K491"/>
  <c r="I491"/>
  <c r="K489"/>
  <c r="I489"/>
  <c r="K487"/>
  <c r="I487"/>
  <c r="K485"/>
  <c r="I485"/>
  <c r="K483"/>
  <c r="I483"/>
  <c r="K481"/>
  <c r="I481"/>
  <c r="K479"/>
  <c r="I479"/>
  <c r="K477"/>
  <c r="I477"/>
  <c r="K475"/>
  <c r="I475"/>
  <c r="K473"/>
  <c r="I473"/>
  <c r="K468"/>
  <c r="I468"/>
  <c r="K439"/>
  <c r="I439"/>
  <c r="K437"/>
  <c r="I437"/>
  <c r="K435"/>
  <c r="I435"/>
  <c r="K433"/>
  <c r="I433"/>
  <c r="K431"/>
  <c r="I431"/>
  <c r="K429"/>
  <c r="I429"/>
  <c r="K427"/>
  <c r="I427"/>
  <c r="K425"/>
  <c r="I425"/>
  <c r="K423"/>
  <c r="I423"/>
  <c r="K421"/>
  <c r="I421"/>
  <c r="K419"/>
  <c r="I419"/>
  <c r="K354"/>
  <c r="I354"/>
  <c r="K352"/>
  <c r="I352"/>
  <c r="K350"/>
  <c r="I350"/>
  <c r="K348"/>
  <c r="I348"/>
  <c r="K346"/>
  <c r="I346"/>
  <c r="K344"/>
  <c r="I344"/>
  <c r="K342"/>
  <c r="I342"/>
  <c r="K340"/>
  <c r="I340"/>
  <c r="K338"/>
  <c r="I338"/>
  <c r="K336"/>
  <c r="I336"/>
  <c r="K334"/>
  <c r="I334"/>
  <c r="K332"/>
  <c r="I332"/>
  <c r="K329"/>
  <c r="I329"/>
  <c r="K325"/>
  <c r="I325"/>
  <c r="K438"/>
  <c r="I438"/>
  <c r="K436"/>
  <c r="I436"/>
  <c r="K434"/>
  <c r="I434"/>
  <c r="K432"/>
  <c r="I432"/>
  <c r="K430"/>
  <c r="I430"/>
  <c r="K428"/>
  <c r="I428"/>
  <c r="K426"/>
  <c r="I426"/>
  <c r="K424"/>
  <c r="I424"/>
  <c r="K422"/>
  <c r="I422"/>
  <c r="K420"/>
  <c r="I420"/>
  <c r="K418"/>
  <c r="I418"/>
  <c r="K353"/>
  <c r="I353"/>
  <c r="K351"/>
  <c r="I351"/>
  <c r="K349"/>
  <c r="I349"/>
  <c r="K347"/>
  <c r="I347"/>
  <c r="K345"/>
  <c r="I345"/>
  <c r="K343"/>
  <c r="I343"/>
  <c r="K341"/>
  <c r="I341"/>
  <c r="K339"/>
  <c r="I339"/>
  <c r="K337"/>
  <c r="I337"/>
  <c r="K335"/>
  <c r="I335"/>
  <c r="K333"/>
  <c r="I333"/>
  <c r="K331"/>
  <c r="I331"/>
  <c r="K327"/>
  <c r="I327"/>
  <c r="K323"/>
  <c r="I323"/>
  <c r="J317" i="9" l="1"/>
  <c r="H317"/>
  <c r="K317"/>
  <c r="I317"/>
  <c r="J321"/>
  <c r="H321"/>
  <c r="K321"/>
  <c r="I321"/>
  <c r="J325"/>
  <c r="H325"/>
  <c r="K325"/>
  <c r="I325"/>
  <c r="J329"/>
  <c r="H329"/>
  <c r="K329"/>
  <c r="I329"/>
  <c r="J333"/>
  <c r="H333"/>
  <c r="K333"/>
  <c r="I333"/>
  <c r="J357"/>
  <c r="H357"/>
  <c r="K357"/>
  <c r="I357"/>
  <c r="J361"/>
  <c r="H361"/>
  <c r="K361"/>
  <c r="I361"/>
  <c r="J365"/>
  <c r="H365"/>
  <c r="K365"/>
  <c r="I365"/>
  <c r="J369"/>
  <c r="H369"/>
  <c r="K369"/>
  <c r="I369"/>
  <c r="J373"/>
  <c r="H373"/>
  <c r="K373"/>
  <c r="I373"/>
  <c r="K336"/>
  <c r="I336"/>
  <c r="J336"/>
  <c r="H336"/>
  <c r="K340"/>
  <c r="I340"/>
  <c r="J340"/>
  <c r="H340"/>
  <c r="K316"/>
  <c r="I316"/>
  <c r="J316"/>
  <c r="H316"/>
  <c r="K320"/>
  <c r="I320"/>
  <c r="J320"/>
  <c r="H320"/>
  <c r="K324"/>
  <c r="I324"/>
  <c r="J324"/>
  <c r="H324"/>
  <c r="K328"/>
  <c r="I328"/>
  <c r="J328"/>
  <c r="H328"/>
  <c r="K313"/>
  <c r="I313"/>
  <c r="J313"/>
  <c r="H313"/>
  <c r="K358"/>
  <c r="I358"/>
  <c r="J358"/>
  <c r="H358"/>
  <c r="K362"/>
  <c r="I362"/>
  <c r="J362"/>
  <c r="H362"/>
  <c r="K366"/>
  <c r="I366"/>
  <c r="J366"/>
  <c r="H366"/>
  <c r="K370"/>
  <c r="I370"/>
  <c r="J370"/>
  <c r="H370"/>
  <c r="K374"/>
  <c r="I374"/>
  <c r="J374"/>
  <c r="H374"/>
  <c r="K332"/>
  <c r="I332"/>
  <c r="J332"/>
  <c r="H332"/>
  <c r="K334"/>
  <c r="I334"/>
  <c r="J334"/>
  <c r="H334"/>
  <c r="J376"/>
  <c r="K376"/>
  <c r="J338"/>
  <c r="K338"/>
  <c r="J315"/>
  <c r="H315"/>
  <c r="K315"/>
  <c r="I315"/>
  <c r="J319"/>
  <c r="H319"/>
  <c r="K319"/>
  <c r="I319"/>
  <c r="J323"/>
  <c r="H323"/>
  <c r="K323"/>
  <c r="I323"/>
  <c r="J327"/>
  <c r="H327"/>
  <c r="K327"/>
  <c r="I327"/>
  <c r="J331"/>
  <c r="H331"/>
  <c r="K331"/>
  <c r="I331"/>
  <c r="J339"/>
  <c r="H339"/>
  <c r="K339"/>
  <c r="I339"/>
  <c r="J359"/>
  <c r="H359"/>
  <c r="K359"/>
  <c r="I359"/>
  <c r="J363"/>
  <c r="H363"/>
  <c r="K363"/>
  <c r="I363"/>
  <c r="J367"/>
  <c r="H367"/>
  <c r="K367"/>
  <c r="I367"/>
  <c r="J371"/>
  <c r="H371"/>
  <c r="K371"/>
  <c r="I371"/>
  <c r="J337"/>
  <c r="H337"/>
  <c r="K337"/>
  <c r="I337"/>
  <c r="J377"/>
  <c r="H377"/>
  <c r="K377"/>
  <c r="I377"/>
  <c r="K314"/>
  <c r="I314"/>
  <c r="J314"/>
  <c r="H314"/>
  <c r="K318"/>
  <c r="I318"/>
  <c r="J318"/>
  <c r="H318"/>
  <c r="K322"/>
  <c r="I322"/>
  <c r="J322"/>
  <c r="H322"/>
  <c r="K326"/>
  <c r="I326"/>
  <c r="J326"/>
  <c r="H326"/>
  <c r="K330"/>
  <c r="I330"/>
  <c r="J330"/>
  <c r="H330"/>
  <c r="K356"/>
  <c r="I356"/>
  <c r="J356"/>
  <c r="H356"/>
  <c r="K360"/>
  <c r="I360"/>
  <c r="J360"/>
  <c r="H360"/>
  <c r="K364"/>
  <c r="I364"/>
  <c r="J364"/>
  <c r="H364"/>
  <c r="K368"/>
  <c r="I368"/>
  <c r="J368"/>
  <c r="H368"/>
  <c r="K372"/>
  <c r="I372"/>
  <c r="J372"/>
  <c r="H372"/>
  <c r="J335"/>
  <c r="H335"/>
  <c r="K335"/>
  <c r="I335"/>
  <c r="J375"/>
  <c r="H375"/>
  <c r="K375"/>
  <c r="I375"/>
  <c r="H376"/>
  <c r="H338"/>
  <c r="J220"/>
  <c r="H220"/>
  <c r="K220"/>
  <c r="I220"/>
  <c r="J224"/>
  <c r="H224"/>
  <c r="K224"/>
  <c r="I224"/>
  <c r="J228"/>
  <c r="H228"/>
  <c r="K228"/>
  <c r="I228"/>
  <c r="J232"/>
  <c r="H232"/>
  <c r="K232"/>
  <c r="I232"/>
  <c r="J240"/>
  <c r="H240"/>
  <c r="K240"/>
  <c r="I240"/>
  <c r="J236"/>
  <c r="H236"/>
  <c r="K236"/>
  <c r="I236"/>
  <c r="J268"/>
  <c r="H268"/>
  <c r="K268"/>
  <c r="I268"/>
  <c r="K219"/>
  <c r="I219"/>
  <c r="J219"/>
  <c r="H219"/>
  <c r="K223"/>
  <c r="I223"/>
  <c r="J223"/>
  <c r="H223"/>
  <c r="K227"/>
  <c r="I227"/>
  <c r="J227"/>
  <c r="H227"/>
  <c r="K231"/>
  <c r="I231"/>
  <c r="J231"/>
  <c r="H231"/>
  <c r="K235"/>
  <c r="I235"/>
  <c r="J235"/>
  <c r="H235"/>
  <c r="K253"/>
  <c r="I253"/>
  <c r="J253"/>
  <c r="H253"/>
  <c r="K257"/>
  <c r="I257"/>
  <c r="J257"/>
  <c r="H257"/>
  <c r="K261"/>
  <c r="I261"/>
  <c r="J261"/>
  <c r="H261"/>
  <c r="K265"/>
  <c r="I265"/>
  <c r="J265"/>
  <c r="H265"/>
  <c r="J250"/>
  <c r="H250"/>
  <c r="K250"/>
  <c r="I250"/>
  <c r="J254"/>
  <c r="H254"/>
  <c r="K254"/>
  <c r="I254"/>
  <c r="J258"/>
  <c r="H258"/>
  <c r="K258"/>
  <c r="I258"/>
  <c r="J262"/>
  <c r="H262"/>
  <c r="K262"/>
  <c r="I262"/>
  <c r="J266"/>
  <c r="H266"/>
  <c r="K266"/>
  <c r="I266"/>
  <c r="K237"/>
  <c r="I237"/>
  <c r="J237"/>
  <c r="H237"/>
  <c r="K241"/>
  <c r="I241"/>
  <c r="J241"/>
  <c r="H241"/>
  <c r="J249"/>
  <c r="K249"/>
  <c r="J217"/>
  <c r="H217"/>
  <c r="K217"/>
  <c r="I217"/>
  <c r="J222"/>
  <c r="H222"/>
  <c r="K222"/>
  <c r="I222"/>
  <c r="J226"/>
  <c r="H226"/>
  <c r="K226"/>
  <c r="I226"/>
  <c r="J230"/>
  <c r="H230"/>
  <c r="K230"/>
  <c r="I230"/>
  <c r="J234"/>
  <c r="H234"/>
  <c r="K234"/>
  <c r="I234"/>
  <c r="K239"/>
  <c r="I239"/>
  <c r="J239"/>
  <c r="H239"/>
  <c r="K221"/>
  <c r="I221"/>
  <c r="J221"/>
  <c r="H221"/>
  <c r="K225"/>
  <c r="I225"/>
  <c r="J225"/>
  <c r="H225"/>
  <c r="K229"/>
  <c r="I229"/>
  <c r="J229"/>
  <c r="H229"/>
  <c r="K233"/>
  <c r="I233"/>
  <c r="J233"/>
  <c r="H233"/>
  <c r="K218"/>
  <c r="I218"/>
  <c r="J218"/>
  <c r="H218"/>
  <c r="K251"/>
  <c r="I251"/>
  <c r="J251"/>
  <c r="H251"/>
  <c r="K255"/>
  <c r="I255"/>
  <c r="J255"/>
  <c r="H255"/>
  <c r="K259"/>
  <c r="I259"/>
  <c r="J259"/>
  <c r="H259"/>
  <c r="K263"/>
  <c r="I263"/>
  <c r="J263"/>
  <c r="H263"/>
  <c r="K267"/>
  <c r="I267"/>
  <c r="J267"/>
  <c r="H267"/>
  <c r="J252"/>
  <c r="H252"/>
  <c r="K252"/>
  <c r="I252"/>
  <c r="J256"/>
  <c r="H256"/>
  <c r="K256"/>
  <c r="I256"/>
  <c r="J260"/>
  <c r="H260"/>
  <c r="K260"/>
  <c r="I260"/>
  <c r="J264"/>
  <c r="H264"/>
  <c r="K264"/>
  <c r="I264"/>
  <c r="J238"/>
  <c r="H238"/>
  <c r="K238"/>
  <c r="I238"/>
  <c r="H249"/>
  <c r="K351" i="8"/>
  <c r="J359"/>
  <c r="I179"/>
  <c r="I359"/>
  <c r="J351"/>
  <c r="J336"/>
  <c r="H336"/>
  <c r="K336"/>
  <c r="I336"/>
  <c r="J340"/>
  <c r="H340"/>
  <c r="K340"/>
  <c r="I340"/>
  <c r="J344"/>
  <c r="H344"/>
  <c r="K344"/>
  <c r="I344"/>
  <c r="J348"/>
  <c r="H348"/>
  <c r="K348"/>
  <c r="I348"/>
  <c r="J352"/>
  <c r="H352"/>
  <c r="K352"/>
  <c r="I352"/>
  <c r="J356"/>
  <c r="H356"/>
  <c r="K356"/>
  <c r="I356"/>
  <c r="J362"/>
  <c r="H362"/>
  <c r="K362"/>
  <c r="I362"/>
  <c r="J364"/>
  <c r="H364"/>
  <c r="K364"/>
  <c r="I364"/>
  <c r="J368"/>
  <c r="H368"/>
  <c r="K368"/>
  <c r="I368"/>
  <c r="K335"/>
  <c r="I335"/>
  <c r="J335"/>
  <c r="H335"/>
  <c r="K339"/>
  <c r="I339"/>
  <c r="J339"/>
  <c r="H339"/>
  <c r="K343"/>
  <c r="I343"/>
  <c r="J343"/>
  <c r="H343"/>
  <c r="K347"/>
  <c r="I347"/>
  <c r="J347"/>
  <c r="H347"/>
  <c r="K353"/>
  <c r="I353"/>
  <c r="J353"/>
  <c r="H353"/>
  <c r="K363"/>
  <c r="I363"/>
  <c r="J363"/>
  <c r="H363"/>
  <c r="K365"/>
  <c r="I365"/>
  <c r="J365"/>
  <c r="H365"/>
  <c r="K371"/>
  <c r="I371"/>
  <c r="J371"/>
  <c r="H371"/>
  <c r="K375"/>
  <c r="I375"/>
  <c r="J375"/>
  <c r="H375"/>
  <c r="K381"/>
  <c r="I381"/>
  <c r="J381"/>
  <c r="H381"/>
  <c r="K385"/>
  <c r="I385"/>
  <c r="J385"/>
  <c r="H385"/>
  <c r="K389"/>
  <c r="I389"/>
  <c r="J389"/>
  <c r="H389"/>
  <c r="K397"/>
  <c r="I397"/>
  <c r="J397"/>
  <c r="H397"/>
  <c r="K401"/>
  <c r="I401"/>
  <c r="J401"/>
  <c r="H401"/>
  <c r="K405"/>
  <c r="I405"/>
  <c r="J405"/>
  <c r="H405"/>
  <c r="J370"/>
  <c r="H370"/>
  <c r="K370"/>
  <c r="I370"/>
  <c r="J374"/>
  <c r="H374"/>
  <c r="K374"/>
  <c r="I374"/>
  <c r="J380"/>
  <c r="H380"/>
  <c r="K380"/>
  <c r="I380"/>
  <c r="J384"/>
  <c r="H384"/>
  <c r="K384"/>
  <c r="I384"/>
  <c r="J388"/>
  <c r="H388"/>
  <c r="K388"/>
  <c r="I388"/>
  <c r="J392"/>
  <c r="H392"/>
  <c r="K392"/>
  <c r="I392"/>
  <c r="J396"/>
  <c r="H396"/>
  <c r="K396"/>
  <c r="I396"/>
  <c r="J400"/>
  <c r="H400"/>
  <c r="K400"/>
  <c r="I400"/>
  <c r="J404"/>
  <c r="H404"/>
  <c r="K404"/>
  <c r="I404"/>
  <c r="J408"/>
  <c r="H408"/>
  <c r="K408"/>
  <c r="I408"/>
  <c r="K357"/>
  <c r="I357"/>
  <c r="J357"/>
  <c r="H357"/>
  <c r="K407"/>
  <c r="I407"/>
  <c r="J407"/>
  <c r="H407"/>
  <c r="J367"/>
  <c r="K367"/>
  <c r="J379"/>
  <c r="K379"/>
  <c r="J338"/>
  <c r="H338"/>
  <c r="K338"/>
  <c r="I338"/>
  <c r="J342"/>
  <c r="H342"/>
  <c r="K342"/>
  <c r="I342"/>
  <c r="J346"/>
  <c r="H346"/>
  <c r="K346"/>
  <c r="I346"/>
  <c r="J354"/>
  <c r="H354"/>
  <c r="K354"/>
  <c r="I354"/>
  <c r="J358"/>
  <c r="H358"/>
  <c r="K358"/>
  <c r="I358"/>
  <c r="J360"/>
  <c r="H360"/>
  <c r="K360"/>
  <c r="I360"/>
  <c r="K355"/>
  <c r="I355"/>
  <c r="J355"/>
  <c r="H355"/>
  <c r="K393"/>
  <c r="I393"/>
  <c r="J393"/>
  <c r="H393"/>
  <c r="K337"/>
  <c r="I337"/>
  <c r="J337"/>
  <c r="H337"/>
  <c r="K341"/>
  <c r="I341"/>
  <c r="J341"/>
  <c r="H341"/>
  <c r="K345"/>
  <c r="I345"/>
  <c r="J345"/>
  <c r="H345"/>
  <c r="K349"/>
  <c r="I349"/>
  <c r="J349"/>
  <c r="H349"/>
  <c r="K361"/>
  <c r="I361"/>
  <c r="J361"/>
  <c r="H361"/>
  <c r="K369"/>
  <c r="I369"/>
  <c r="J369"/>
  <c r="H369"/>
  <c r="K373"/>
  <c r="I373"/>
  <c r="J373"/>
  <c r="H373"/>
  <c r="K377"/>
  <c r="I377"/>
  <c r="J377"/>
  <c r="H377"/>
  <c r="K383"/>
  <c r="I383"/>
  <c r="J383"/>
  <c r="H383"/>
  <c r="K387"/>
  <c r="I387"/>
  <c r="J387"/>
  <c r="H387"/>
  <c r="K391"/>
  <c r="I391"/>
  <c r="J391"/>
  <c r="H391"/>
  <c r="K395"/>
  <c r="I395"/>
  <c r="J395"/>
  <c r="H395"/>
  <c r="K399"/>
  <c r="I399"/>
  <c r="J399"/>
  <c r="H399"/>
  <c r="K403"/>
  <c r="I403"/>
  <c r="J403"/>
  <c r="H403"/>
  <c r="J372"/>
  <c r="H372"/>
  <c r="K372"/>
  <c r="I372"/>
  <c r="J376"/>
  <c r="H376"/>
  <c r="K376"/>
  <c r="I376"/>
  <c r="J382"/>
  <c r="H382"/>
  <c r="K382"/>
  <c r="I382"/>
  <c r="J386"/>
  <c r="H386"/>
  <c r="K386"/>
  <c r="I386"/>
  <c r="J390"/>
  <c r="H390"/>
  <c r="K390"/>
  <c r="I390"/>
  <c r="J394"/>
  <c r="H394"/>
  <c r="K394"/>
  <c r="I394"/>
  <c r="J398"/>
  <c r="H398"/>
  <c r="K398"/>
  <c r="I398"/>
  <c r="J402"/>
  <c r="H402"/>
  <c r="K402"/>
  <c r="I402"/>
  <c r="J406"/>
  <c r="H406"/>
  <c r="K406"/>
  <c r="I406"/>
  <c r="J350"/>
  <c r="H350"/>
  <c r="K350"/>
  <c r="I350"/>
  <c r="J366"/>
  <c r="H366"/>
  <c r="K366"/>
  <c r="I366"/>
  <c r="J378"/>
  <c r="H378"/>
  <c r="K378"/>
  <c r="I378"/>
  <c r="I165"/>
  <c r="I249"/>
  <c r="I306"/>
  <c r="H351"/>
  <c r="H359"/>
  <c r="H367"/>
  <c r="H379"/>
  <c r="I28"/>
  <c r="I204"/>
  <c r="J29"/>
  <c r="H28"/>
  <c r="I305"/>
  <c r="J236"/>
  <c r="H236"/>
  <c r="K236"/>
  <c r="I236"/>
  <c r="J244"/>
  <c r="H244"/>
  <c r="K244"/>
  <c r="I244"/>
  <c r="J250"/>
  <c r="H250"/>
  <c r="K250"/>
  <c r="I250"/>
  <c r="J270"/>
  <c r="H270"/>
  <c r="K270"/>
  <c r="I270"/>
  <c r="J280"/>
  <c r="H280"/>
  <c r="K280"/>
  <c r="I280"/>
  <c r="J286"/>
  <c r="H286"/>
  <c r="K286"/>
  <c r="I286"/>
  <c r="J300"/>
  <c r="H300"/>
  <c r="K300"/>
  <c r="I300"/>
  <c r="K235"/>
  <c r="I235"/>
  <c r="J235"/>
  <c r="H235"/>
  <c r="K239"/>
  <c r="I239"/>
  <c r="J239"/>
  <c r="H239"/>
  <c r="K243"/>
  <c r="I243"/>
  <c r="J243"/>
  <c r="H243"/>
  <c r="K247"/>
  <c r="I247"/>
  <c r="J247"/>
  <c r="H247"/>
  <c r="K253"/>
  <c r="I253"/>
  <c r="J253"/>
  <c r="H253"/>
  <c r="K257"/>
  <c r="I257"/>
  <c r="J257"/>
  <c r="H257"/>
  <c r="K265"/>
  <c r="I265"/>
  <c r="J265"/>
  <c r="H265"/>
  <c r="K269"/>
  <c r="I269"/>
  <c r="J269"/>
  <c r="H269"/>
  <c r="K273"/>
  <c r="I273"/>
  <c r="J273"/>
  <c r="H273"/>
  <c r="K279"/>
  <c r="I279"/>
  <c r="J279"/>
  <c r="H279"/>
  <c r="K283"/>
  <c r="I283"/>
  <c r="J283"/>
  <c r="H283"/>
  <c r="K287"/>
  <c r="I287"/>
  <c r="J287"/>
  <c r="H287"/>
  <c r="K291"/>
  <c r="I291"/>
  <c r="J291"/>
  <c r="H291"/>
  <c r="K295"/>
  <c r="I295"/>
  <c r="J295"/>
  <c r="H295"/>
  <c r="K299"/>
  <c r="I299"/>
  <c r="J299"/>
  <c r="H299"/>
  <c r="K303"/>
  <c r="I303"/>
  <c r="J303"/>
  <c r="H303"/>
  <c r="J238"/>
  <c r="H238"/>
  <c r="K238"/>
  <c r="I238"/>
  <c r="J246"/>
  <c r="H246"/>
  <c r="K246"/>
  <c r="I246"/>
  <c r="J260"/>
  <c r="H260"/>
  <c r="K260"/>
  <c r="I260"/>
  <c r="J284"/>
  <c r="H284"/>
  <c r="K284"/>
  <c r="I284"/>
  <c r="J290"/>
  <c r="H290"/>
  <c r="K290"/>
  <c r="I290"/>
  <c r="J302"/>
  <c r="H302"/>
  <c r="K302"/>
  <c r="I302"/>
  <c r="K259"/>
  <c r="I259"/>
  <c r="J259"/>
  <c r="H259"/>
  <c r="K261"/>
  <c r="I261"/>
  <c r="J261"/>
  <c r="H261"/>
  <c r="K234"/>
  <c r="J234"/>
  <c r="J305"/>
  <c r="K305"/>
  <c r="J249"/>
  <c r="K249"/>
  <c r="J277"/>
  <c r="K277"/>
  <c r="K306"/>
  <c r="J306"/>
  <c r="J240"/>
  <c r="H240"/>
  <c r="K240"/>
  <c r="I240"/>
  <c r="J252"/>
  <c r="H252"/>
  <c r="K252"/>
  <c r="I252"/>
  <c r="J258"/>
  <c r="H258"/>
  <c r="K258"/>
  <c r="I258"/>
  <c r="J268"/>
  <c r="H268"/>
  <c r="K268"/>
  <c r="I268"/>
  <c r="J272"/>
  <c r="H272"/>
  <c r="K272"/>
  <c r="I272"/>
  <c r="J282"/>
  <c r="H282"/>
  <c r="K282"/>
  <c r="I282"/>
  <c r="J292"/>
  <c r="H292"/>
  <c r="K292"/>
  <c r="I292"/>
  <c r="J254"/>
  <c r="H254"/>
  <c r="K254"/>
  <c r="I254"/>
  <c r="J296"/>
  <c r="H296"/>
  <c r="K296"/>
  <c r="I296"/>
  <c r="K233"/>
  <c r="I233"/>
  <c r="J233"/>
  <c r="H233"/>
  <c r="K237"/>
  <c r="I237"/>
  <c r="J237"/>
  <c r="H237"/>
  <c r="K241"/>
  <c r="I241"/>
  <c r="J241"/>
  <c r="H241"/>
  <c r="K245"/>
  <c r="I245"/>
  <c r="J245"/>
  <c r="H245"/>
  <c r="K251"/>
  <c r="I251"/>
  <c r="J251"/>
  <c r="H251"/>
  <c r="K255"/>
  <c r="I255"/>
  <c r="J255"/>
  <c r="H255"/>
  <c r="K263"/>
  <c r="I263"/>
  <c r="J263"/>
  <c r="H263"/>
  <c r="K267"/>
  <c r="I267"/>
  <c r="J267"/>
  <c r="H267"/>
  <c r="K271"/>
  <c r="I271"/>
  <c r="J271"/>
  <c r="H271"/>
  <c r="K275"/>
  <c r="I275"/>
  <c r="J275"/>
  <c r="H275"/>
  <c r="K281"/>
  <c r="I281"/>
  <c r="J281"/>
  <c r="H281"/>
  <c r="K285"/>
  <c r="I285"/>
  <c r="J285"/>
  <c r="H285"/>
  <c r="K289"/>
  <c r="I289"/>
  <c r="J289"/>
  <c r="H289"/>
  <c r="K293"/>
  <c r="I293"/>
  <c r="J293"/>
  <c r="H293"/>
  <c r="K297"/>
  <c r="I297"/>
  <c r="J297"/>
  <c r="H297"/>
  <c r="K301"/>
  <c r="I301"/>
  <c r="J301"/>
  <c r="H301"/>
  <c r="J242"/>
  <c r="H242"/>
  <c r="K242"/>
  <c r="I242"/>
  <c r="J256"/>
  <c r="H256"/>
  <c r="K256"/>
  <c r="I256"/>
  <c r="J278"/>
  <c r="H278"/>
  <c r="K278"/>
  <c r="I278"/>
  <c r="J288"/>
  <c r="H288"/>
  <c r="K288"/>
  <c r="I288"/>
  <c r="J294"/>
  <c r="H294"/>
  <c r="K294"/>
  <c r="I294"/>
  <c r="J248"/>
  <c r="H248"/>
  <c r="K248"/>
  <c r="I248"/>
  <c r="J262"/>
  <c r="H262"/>
  <c r="K262"/>
  <c r="I262"/>
  <c r="J266"/>
  <c r="H266"/>
  <c r="K266"/>
  <c r="I266"/>
  <c r="J276"/>
  <c r="H276"/>
  <c r="K276"/>
  <c r="I276"/>
  <c r="J298"/>
  <c r="H298"/>
  <c r="K298"/>
  <c r="I298"/>
  <c r="J264"/>
  <c r="H264"/>
  <c r="K264"/>
  <c r="I264"/>
  <c r="J274"/>
  <c r="H274"/>
  <c r="K274"/>
  <c r="I274"/>
  <c r="J304"/>
  <c r="H304"/>
  <c r="K304"/>
  <c r="I304"/>
  <c r="H234"/>
  <c r="H305"/>
  <c r="H249"/>
  <c r="H277"/>
  <c r="H306"/>
  <c r="H30"/>
  <c r="J132"/>
  <c r="H132"/>
  <c r="K132"/>
  <c r="I132"/>
  <c r="J136"/>
  <c r="H136"/>
  <c r="K136"/>
  <c r="I136"/>
  <c r="J140"/>
  <c r="H140"/>
  <c r="K140"/>
  <c r="I140"/>
  <c r="J144"/>
  <c r="H144"/>
  <c r="K144"/>
  <c r="I144"/>
  <c r="J148"/>
  <c r="H148"/>
  <c r="K148"/>
  <c r="I148"/>
  <c r="J152"/>
  <c r="H152"/>
  <c r="K152"/>
  <c r="I152"/>
  <c r="J156"/>
  <c r="H156"/>
  <c r="K156"/>
  <c r="I156"/>
  <c r="J166"/>
  <c r="H166"/>
  <c r="K166"/>
  <c r="I166"/>
  <c r="J170"/>
  <c r="H170"/>
  <c r="K170"/>
  <c r="I170"/>
  <c r="J174"/>
  <c r="H174"/>
  <c r="K174"/>
  <c r="I174"/>
  <c r="J180"/>
  <c r="H180"/>
  <c r="K180"/>
  <c r="I180"/>
  <c r="J184"/>
  <c r="H184"/>
  <c r="K184"/>
  <c r="I184"/>
  <c r="J188"/>
  <c r="H188"/>
  <c r="K188"/>
  <c r="I188"/>
  <c r="J192"/>
  <c r="H192"/>
  <c r="K192"/>
  <c r="I192"/>
  <c r="J196"/>
  <c r="H196"/>
  <c r="K196"/>
  <c r="I196"/>
  <c r="J200"/>
  <c r="H200"/>
  <c r="K200"/>
  <c r="I200"/>
  <c r="J162"/>
  <c r="H162"/>
  <c r="K162"/>
  <c r="I162"/>
  <c r="J172"/>
  <c r="H172"/>
  <c r="K172"/>
  <c r="I172"/>
  <c r="K131"/>
  <c r="I131"/>
  <c r="J131"/>
  <c r="H131"/>
  <c r="K135"/>
  <c r="I135"/>
  <c r="J135"/>
  <c r="H135"/>
  <c r="K139"/>
  <c r="I139"/>
  <c r="J139"/>
  <c r="H139"/>
  <c r="K143"/>
  <c r="I143"/>
  <c r="J143"/>
  <c r="H143"/>
  <c r="K151"/>
  <c r="I151"/>
  <c r="J151"/>
  <c r="H151"/>
  <c r="K155"/>
  <c r="I155"/>
  <c r="J155"/>
  <c r="H155"/>
  <c r="K159"/>
  <c r="I159"/>
  <c r="J159"/>
  <c r="H159"/>
  <c r="K163"/>
  <c r="I163"/>
  <c r="J163"/>
  <c r="H163"/>
  <c r="K169"/>
  <c r="I169"/>
  <c r="J169"/>
  <c r="H169"/>
  <c r="K181"/>
  <c r="I181"/>
  <c r="J181"/>
  <c r="H181"/>
  <c r="K185"/>
  <c r="I185"/>
  <c r="J185"/>
  <c r="H185"/>
  <c r="K189"/>
  <c r="I189"/>
  <c r="J189"/>
  <c r="H189"/>
  <c r="K195"/>
  <c r="I195"/>
  <c r="J195"/>
  <c r="H195"/>
  <c r="K199"/>
  <c r="I199"/>
  <c r="J199"/>
  <c r="H199"/>
  <c r="K147"/>
  <c r="I147"/>
  <c r="J147"/>
  <c r="H147"/>
  <c r="K177"/>
  <c r="I177"/>
  <c r="J177"/>
  <c r="H177"/>
  <c r="K203"/>
  <c r="I203"/>
  <c r="J203"/>
  <c r="H203"/>
  <c r="J161"/>
  <c r="K161"/>
  <c r="J165"/>
  <c r="K165"/>
  <c r="J173"/>
  <c r="K173"/>
  <c r="J179"/>
  <c r="K179"/>
  <c r="K204"/>
  <c r="J204"/>
  <c r="J134"/>
  <c r="H134"/>
  <c r="K134"/>
  <c r="I134"/>
  <c r="J138"/>
  <c r="H138"/>
  <c r="K138"/>
  <c r="I138"/>
  <c r="J142"/>
  <c r="H142"/>
  <c r="K142"/>
  <c r="I142"/>
  <c r="J146"/>
  <c r="H146"/>
  <c r="K146"/>
  <c r="I146"/>
  <c r="J150"/>
  <c r="H150"/>
  <c r="K150"/>
  <c r="I150"/>
  <c r="J154"/>
  <c r="H154"/>
  <c r="K154"/>
  <c r="I154"/>
  <c r="J158"/>
  <c r="H158"/>
  <c r="K158"/>
  <c r="I158"/>
  <c r="J168"/>
  <c r="H168"/>
  <c r="K168"/>
  <c r="I168"/>
  <c r="J176"/>
  <c r="H176"/>
  <c r="K176"/>
  <c r="I176"/>
  <c r="J178"/>
  <c r="H178"/>
  <c r="K178"/>
  <c r="I178"/>
  <c r="J182"/>
  <c r="H182"/>
  <c r="K182"/>
  <c r="I182"/>
  <c r="J186"/>
  <c r="H186"/>
  <c r="K186"/>
  <c r="I186"/>
  <c r="J190"/>
  <c r="H190"/>
  <c r="K190"/>
  <c r="I190"/>
  <c r="J194"/>
  <c r="H194"/>
  <c r="K194"/>
  <c r="I194"/>
  <c r="J198"/>
  <c r="H198"/>
  <c r="K198"/>
  <c r="I198"/>
  <c r="J202"/>
  <c r="H202"/>
  <c r="K202"/>
  <c r="I202"/>
  <c r="K149"/>
  <c r="I149"/>
  <c r="J149"/>
  <c r="H149"/>
  <c r="K175"/>
  <c r="I175"/>
  <c r="J175"/>
  <c r="H175"/>
  <c r="K191"/>
  <c r="I191"/>
  <c r="J191"/>
  <c r="H191"/>
  <c r="K133"/>
  <c r="I133"/>
  <c r="J133"/>
  <c r="H133"/>
  <c r="K137"/>
  <c r="I137"/>
  <c r="J137"/>
  <c r="H137"/>
  <c r="K141"/>
  <c r="I141"/>
  <c r="J141"/>
  <c r="H141"/>
  <c r="K145"/>
  <c r="I145"/>
  <c r="J145"/>
  <c r="H145"/>
  <c r="K153"/>
  <c r="I153"/>
  <c r="J153"/>
  <c r="H153"/>
  <c r="K157"/>
  <c r="I157"/>
  <c r="J157"/>
  <c r="H157"/>
  <c r="K167"/>
  <c r="I167"/>
  <c r="J167"/>
  <c r="H167"/>
  <c r="K171"/>
  <c r="I171"/>
  <c r="J171"/>
  <c r="H171"/>
  <c r="K183"/>
  <c r="I183"/>
  <c r="J183"/>
  <c r="H183"/>
  <c r="K187"/>
  <c r="I187"/>
  <c r="J187"/>
  <c r="H187"/>
  <c r="K193"/>
  <c r="I193"/>
  <c r="J193"/>
  <c r="H193"/>
  <c r="K197"/>
  <c r="I197"/>
  <c r="J197"/>
  <c r="H197"/>
  <c r="K201"/>
  <c r="I201"/>
  <c r="J201"/>
  <c r="H201"/>
  <c r="J160"/>
  <c r="H160"/>
  <c r="K160"/>
  <c r="I160"/>
  <c r="J164"/>
  <c r="H164"/>
  <c r="K164"/>
  <c r="I164"/>
  <c r="H161"/>
  <c r="H165"/>
  <c r="H173"/>
  <c r="H179"/>
  <c r="H204"/>
  <c r="I100"/>
  <c r="H29"/>
  <c r="J28"/>
  <c r="I71"/>
  <c r="K28"/>
  <c r="K30"/>
  <c r="J32"/>
  <c r="H32"/>
  <c r="K32"/>
  <c r="I32"/>
  <c r="J36"/>
  <c r="H36"/>
  <c r="K36"/>
  <c r="I36"/>
  <c r="J41"/>
  <c r="H41"/>
  <c r="K41"/>
  <c r="I41"/>
  <c r="J45"/>
  <c r="H45"/>
  <c r="K45"/>
  <c r="I45"/>
  <c r="J49"/>
  <c r="H49"/>
  <c r="K49"/>
  <c r="I49"/>
  <c r="J53"/>
  <c r="H53"/>
  <c r="K53"/>
  <c r="I53"/>
  <c r="J57"/>
  <c r="H57"/>
  <c r="K57"/>
  <c r="I57"/>
  <c r="K66"/>
  <c r="I66"/>
  <c r="J66"/>
  <c r="H66"/>
  <c r="K68"/>
  <c r="I68"/>
  <c r="J68"/>
  <c r="H68"/>
  <c r="K76"/>
  <c r="I76"/>
  <c r="J76"/>
  <c r="H76"/>
  <c r="K80"/>
  <c r="I80"/>
  <c r="J80"/>
  <c r="H80"/>
  <c r="K84"/>
  <c r="I84"/>
  <c r="J84"/>
  <c r="H84"/>
  <c r="K88"/>
  <c r="I88"/>
  <c r="J88"/>
  <c r="H88"/>
  <c r="K92"/>
  <c r="I92"/>
  <c r="J92"/>
  <c r="H92"/>
  <c r="K96"/>
  <c r="I96"/>
  <c r="J96"/>
  <c r="H96"/>
  <c r="K60"/>
  <c r="I60"/>
  <c r="J60"/>
  <c r="H60"/>
  <c r="K50"/>
  <c r="I50"/>
  <c r="J50"/>
  <c r="H50"/>
  <c r="K58"/>
  <c r="I58"/>
  <c r="J58"/>
  <c r="H58"/>
  <c r="K72"/>
  <c r="I72"/>
  <c r="J72"/>
  <c r="H72"/>
  <c r="K40"/>
  <c r="I40"/>
  <c r="J40"/>
  <c r="H40"/>
  <c r="K44"/>
  <c r="I44"/>
  <c r="J44"/>
  <c r="H44"/>
  <c r="K48"/>
  <c r="I48"/>
  <c r="J48"/>
  <c r="H48"/>
  <c r="K31"/>
  <c r="I31"/>
  <c r="J31"/>
  <c r="H31"/>
  <c r="K35"/>
  <c r="I35"/>
  <c r="J35"/>
  <c r="H35"/>
  <c r="J69"/>
  <c r="H69"/>
  <c r="K69"/>
  <c r="I69"/>
  <c r="J73"/>
  <c r="H73"/>
  <c r="K73"/>
  <c r="I73"/>
  <c r="J77"/>
  <c r="H77"/>
  <c r="K77"/>
  <c r="I77"/>
  <c r="J81"/>
  <c r="H81"/>
  <c r="K81"/>
  <c r="I81"/>
  <c r="J85"/>
  <c r="H85"/>
  <c r="K85"/>
  <c r="I85"/>
  <c r="J93"/>
  <c r="H93"/>
  <c r="K93"/>
  <c r="I93"/>
  <c r="J97"/>
  <c r="H97"/>
  <c r="K97"/>
  <c r="I97"/>
  <c r="K52"/>
  <c r="I52"/>
  <c r="J52"/>
  <c r="H52"/>
  <c r="K70"/>
  <c r="I70"/>
  <c r="J70"/>
  <c r="H70"/>
  <c r="J100"/>
  <c r="K100"/>
  <c r="J56"/>
  <c r="K56"/>
  <c r="K71"/>
  <c r="J71"/>
  <c r="K101"/>
  <c r="J101"/>
  <c r="J34"/>
  <c r="H34"/>
  <c r="K34"/>
  <c r="I34"/>
  <c r="J39"/>
  <c r="H39"/>
  <c r="K39"/>
  <c r="I39"/>
  <c r="J43"/>
  <c r="H43"/>
  <c r="K43"/>
  <c r="I43"/>
  <c r="J47"/>
  <c r="H47"/>
  <c r="K47"/>
  <c r="I47"/>
  <c r="J51"/>
  <c r="H51"/>
  <c r="K51"/>
  <c r="I51"/>
  <c r="J55"/>
  <c r="H55"/>
  <c r="K55"/>
  <c r="I55"/>
  <c r="K62"/>
  <c r="I62"/>
  <c r="J62"/>
  <c r="H62"/>
  <c r="K64"/>
  <c r="I64"/>
  <c r="J64"/>
  <c r="H64"/>
  <c r="K74"/>
  <c r="I74"/>
  <c r="J74"/>
  <c r="H74"/>
  <c r="K78"/>
  <c r="I78"/>
  <c r="J78"/>
  <c r="H78"/>
  <c r="K82"/>
  <c r="I82"/>
  <c r="J82"/>
  <c r="H82"/>
  <c r="K86"/>
  <c r="I86"/>
  <c r="J86"/>
  <c r="H86"/>
  <c r="K90"/>
  <c r="I90"/>
  <c r="J90"/>
  <c r="H90"/>
  <c r="K94"/>
  <c r="I94"/>
  <c r="J94"/>
  <c r="H94"/>
  <c r="K98"/>
  <c r="I98"/>
  <c r="J98"/>
  <c r="H98"/>
  <c r="J59"/>
  <c r="H59"/>
  <c r="K59"/>
  <c r="I59"/>
  <c r="J65"/>
  <c r="H65"/>
  <c r="K65"/>
  <c r="I65"/>
  <c r="J91"/>
  <c r="H91"/>
  <c r="K91"/>
  <c r="I91"/>
  <c r="K38"/>
  <c r="I38"/>
  <c r="J38"/>
  <c r="H38"/>
  <c r="K42"/>
  <c r="I42"/>
  <c r="J42"/>
  <c r="H42"/>
  <c r="K46"/>
  <c r="I46"/>
  <c r="J46"/>
  <c r="H46"/>
  <c r="K54"/>
  <c r="I54"/>
  <c r="J54"/>
  <c r="H54"/>
  <c r="K33"/>
  <c r="I33"/>
  <c r="J33"/>
  <c r="H33"/>
  <c r="K37"/>
  <c r="I37"/>
  <c r="J37"/>
  <c r="H37"/>
  <c r="J63"/>
  <c r="H63"/>
  <c r="K63"/>
  <c r="I63"/>
  <c r="J67"/>
  <c r="H67"/>
  <c r="K67"/>
  <c r="I67"/>
  <c r="J75"/>
  <c r="H75"/>
  <c r="K75"/>
  <c r="I75"/>
  <c r="J79"/>
  <c r="H79"/>
  <c r="K79"/>
  <c r="I79"/>
  <c r="J83"/>
  <c r="H83"/>
  <c r="K83"/>
  <c r="I83"/>
  <c r="J87"/>
  <c r="H87"/>
  <c r="K87"/>
  <c r="I87"/>
  <c r="J95"/>
  <c r="H95"/>
  <c r="K95"/>
  <c r="I95"/>
  <c r="J61"/>
  <c r="H61"/>
  <c r="K61"/>
  <c r="I61"/>
  <c r="J89"/>
  <c r="H89"/>
  <c r="K89"/>
  <c r="I89"/>
  <c r="J99"/>
  <c r="H99"/>
  <c r="K99"/>
  <c r="I99"/>
  <c r="H100"/>
  <c r="H56"/>
  <c r="H71"/>
  <c r="H101"/>
  <c r="E123" i="4" l="1"/>
  <c r="F188"/>
  <c r="G188" s="1"/>
  <c r="E188"/>
  <c r="J188" s="1"/>
  <c r="F187"/>
  <c r="G187" s="1"/>
  <c r="E187"/>
  <c r="F186"/>
  <c r="G186" s="1"/>
  <c r="E186"/>
  <c r="J186" s="1"/>
  <c r="F185"/>
  <c r="G185" s="1"/>
  <c r="E185"/>
  <c r="K185" s="1"/>
  <c r="F184"/>
  <c r="G184" s="1"/>
  <c r="E184"/>
  <c r="J184" s="1"/>
  <c r="F183"/>
  <c r="G183" s="1"/>
  <c r="E183"/>
  <c r="K183" s="1"/>
  <c r="F182"/>
  <c r="G182" s="1"/>
  <c r="E182"/>
  <c r="J182" s="1"/>
  <c r="F181"/>
  <c r="G181" s="1"/>
  <c r="E181"/>
  <c r="K181" s="1"/>
  <c r="F180"/>
  <c r="G180" s="1"/>
  <c r="E180"/>
  <c r="J180" s="1"/>
  <c r="F179"/>
  <c r="G179" s="1"/>
  <c r="E179"/>
  <c r="K179" s="1"/>
  <c r="F178"/>
  <c r="G178" s="1"/>
  <c r="E178"/>
  <c r="J178" s="1"/>
  <c r="F177"/>
  <c r="G177" s="1"/>
  <c r="E177"/>
  <c r="K177" s="1"/>
  <c r="F176"/>
  <c r="G176" s="1"/>
  <c r="E176"/>
  <c r="J176" s="1"/>
  <c r="F175"/>
  <c r="G175" s="1"/>
  <c r="E175"/>
  <c r="K175" s="1"/>
  <c r="F174"/>
  <c r="G174" s="1"/>
  <c r="E174"/>
  <c r="J174" s="1"/>
  <c r="F173"/>
  <c r="G173" s="1"/>
  <c r="E173"/>
  <c r="K173" s="1"/>
  <c r="F172"/>
  <c r="G172" s="1"/>
  <c r="E172"/>
  <c r="J172" s="1"/>
  <c r="F171"/>
  <c r="G171" s="1"/>
  <c r="E171"/>
  <c r="K171" s="1"/>
  <c r="F170"/>
  <c r="G170" s="1"/>
  <c r="E170"/>
  <c r="J170" s="1"/>
  <c r="F169"/>
  <c r="G169" s="1"/>
  <c r="E169"/>
  <c r="K169" s="1"/>
  <c r="F168"/>
  <c r="G168" s="1"/>
  <c r="E168"/>
  <c r="J168" s="1"/>
  <c r="F167"/>
  <c r="G167" s="1"/>
  <c r="E167"/>
  <c r="K167" s="1"/>
  <c r="F166"/>
  <c r="G166" s="1"/>
  <c r="E166"/>
  <c r="J166" s="1"/>
  <c r="F165"/>
  <c r="G165" s="1"/>
  <c r="E165"/>
  <c r="K165" s="1"/>
  <c r="F164"/>
  <c r="G164" s="1"/>
  <c r="E164"/>
  <c r="J164" s="1"/>
  <c r="F163"/>
  <c r="G163" s="1"/>
  <c r="E163"/>
  <c r="K163" s="1"/>
  <c r="F162"/>
  <c r="G162" s="1"/>
  <c r="E162"/>
  <c r="J162" s="1"/>
  <c r="F161"/>
  <c r="G161" s="1"/>
  <c r="E161"/>
  <c r="K161" s="1"/>
  <c r="F160"/>
  <c r="G160" s="1"/>
  <c r="E160"/>
  <c r="J160" s="1"/>
  <c r="F159"/>
  <c r="G159" s="1"/>
  <c r="E159"/>
  <c r="K159" s="1"/>
  <c r="F158"/>
  <c r="G158" s="1"/>
  <c r="E158"/>
  <c r="J158" s="1"/>
  <c r="F157"/>
  <c r="G157" s="1"/>
  <c r="E157"/>
  <c r="K157" s="1"/>
  <c r="F156"/>
  <c r="G156" s="1"/>
  <c r="E156"/>
  <c r="J156" s="1"/>
  <c r="F155"/>
  <c r="G155" s="1"/>
  <c r="E155"/>
  <c r="K155" s="1"/>
  <c r="F154"/>
  <c r="G154" s="1"/>
  <c r="E154"/>
  <c r="J154" s="1"/>
  <c r="F153"/>
  <c r="G153" s="1"/>
  <c r="E153"/>
  <c r="K153" s="1"/>
  <c r="F152"/>
  <c r="G152" s="1"/>
  <c r="E152"/>
  <c r="J152" s="1"/>
  <c r="F151"/>
  <c r="G151" s="1"/>
  <c r="E151"/>
  <c r="K151" s="1"/>
  <c r="F150"/>
  <c r="G150" s="1"/>
  <c r="E150"/>
  <c r="J150" s="1"/>
  <c r="F149"/>
  <c r="G149" s="1"/>
  <c r="E149"/>
  <c r="K149" s="1"/>
  <c r="F148"/>
  <c r="G148" s="1"/>
  <c r="E148"/>
  <c r="J148" s="1"/>
  <c r="F147"/>
  <c r="G147" s="1"/>
  <c r="E147"/>
  <c r="K147" s="1"/>
  <c r="F146"/>
  <c r="G146" s="1"/>
  <c r="E146"/>
  <c r="J146" s="1"/>
  <c r="F145"/>
  <c r="G145" s="1"/>
  <c r="E145"/>
  <c r="K145" s="1"/>
  <c r="F144"/>
  <c r="G144" s="1"/>
  <c r="E144"/>
  <c r="J144" s="1"/>
  <c r="F143"/>
  <c r="G143" s="1"/>
  <c r="E143"/>
  <c r="K143" s="1"/>
  <c r="F142"/>
  <c r="G142" s="1"/>
  <c r="E142"/>
  <c r="J142" s="1"/>
  <c r="F141"/>
  <c r="G141" s="1"/>
  <c r="E141"/>
  <c r="K141" s="1"/>
  <c r="F140"/>
  <c r="G140" s="1"/>
  <c r="E140"/>
  <c r="J140" s="1"/>
  <c r="F139"/>
  <c r="G139" s="1"/>
  <c r="E139"/>
  <c r="K139" s="1"/>
  <c r="F138"/>
  <c r="G138" s="1"/>
  <c r="E138"/>
  <c r="J138" s="1"/>
  <c r="F137"/>
  <c r="G137" s="1"/>
  <c r="E137"/>
  <c r="K137" s="1"/>
  <c r="F136"/>
  <c r="G136" s="1"/>
  <c r="E136"/>
  <c r="J136" s="1"/>
  <c r="F135"/>
  <c r="G135" s="1"/>
  <c r="E135"/>
  <c r="K135" s="1"/>
  <c r="F134"/>
  <c r="G134" s="1"/>
  <c r="E134"/>
  <c r="J134" s="1"/>
  <c r="F133"/>
  <c r="G133" s="1"/>
  <c r="E133"/>
  <c r="K133" s="1"/>
  <c r="F132"/>
  <c r="G132" s="1"/>
  <c r="E132"/>
  <c r="J132" s="1"/>
  <c r="F131"/>
  <c r="G131" s="1"/>
  <c r="E131"/>
  <c r="K131" s="1"/>
  <c r="F130"/>
  <c r="G130" s="1"/>
  <c r="E130"/>
  <c r="J130" s="1"/>
  <c r="F129"/>
  <c r="G129" s="1"/>
  <c r="E129"/>
  <c r="K129" s="1"/>
  <c r="F128"/>
  <c r="G128" s="1"/>
  <c r="E128"/>
  <c r="J128" s="1"/>
  <c r="F127"/>
  <c r="G127" s="1"/>
  <c r="E127"/>
  <c r="K127" s="1"/>
  <c r="F126"/>
  <c r="G126" s="1"/>
  <c r="E126"/>
  <c r="J126" s="1"/>
  <c r="F125"/>
  <c r="G125" s="1"/>
  <c r="E125"/>
  <c r="K125" s="1"/>
  <c r="F124"/>
  <c r="G124" s="1"/>
  <c r="E124"/>
  <c r="J124" s="1"/>
  <c r="F123"/>
  <c r="G123" s="1"/>
  <c r="K123"/>
  <c r="E28"/>
  <c r="C91"/>
  <c r="D91" s="1"/>
  <c r="C92"/>
  <c r="D92" s="1"/>
  <c r="C93"/>
  <c r="D93" s="1"/>
  <c r="C275" i="3"/>
  <c r="C276"/>
  <c r="C277"/>
  <c r="C278"/>
  <c r="C279"/>
  <c r="D279" s="1"/>
  <c r="C280"/>
  <c r="D280" s="1"/>
  <c r="C281"/>
  <c r="D281" s="1"/>
  <c r="C282"/>
  <c r="D282" s="1"/>
  <c r="C369"/>
  <c r="C370"/>
  <c r="C371"/>
  <c r="C372"/>
  <c r="C373"/>
  <c r="D373" s="1"/>
  <c r="C374"/>
  <c r="D374" s="1"/>
  <c r="C375"/>
  <c r="D375" s="1"/>
  <c r="C376"/>
  <c r="D376" s="1"/>
  <c r="C186"/>
  <c r="C187"/>
  <c r="C91"/>
  <c r="C92"/>
  <c r="C93"/>
  <c r="C300" i="2"/>
  <c r="D300" s="1"/>
  <c r="C301"/>
  <c r="D301"/>
  <c r="C451"/>
  <c r="D451" s="1"/>
  <c r="E451" s="1"/>
  <c r="C450"/>
  <c r="D450" s="1"/>
  <c r="C601"/>
  <c r="D601" s="1"/>
  <c r="C602"/>
  <c r="D602"/>
  <c r="F600"/>
  <c r="J600" s="1"/>
  <c r="F599"/>
  <c r="J599" s="1"/>
  <c r="F598"/>
  <c r="J598" s="1"/>
  <c r="F597"/>
  <c r="J597" s="1"/>
  <c r="F596"/>
  <c r="J596" s="1"/>
  <c r="F595"/>
  <c r="J595" s="1"/>
  <c r="F594"/>
  <c r="J594" s="1"/>
  <c r="F593"/>
  <c r="J593" s="1"/>
  <c r="F592"/>
  <c r="J592" s="1"/>
  <c r="F591"/>
  <c r="J591" s="1"/>
  <c r="F590"/>
  <c r="J590" s="1"/>
  <c r="F589"/>
  <c r="J589" s="1"/>
  <c r="F588"/>
  <c r="J588" s="1"/>
  <c r="F587"/>
  <c r="J587" s="1"/>
  <c r="F586"/>
  <c r="J586" s="1"/>
  <c r="F585"/>
  <c r="J585" s="1"/>
  <c r="F584"/>
  <c r="J584" s="1"/>
  <c r="F583"/>
  <c r="J583" s="1"/>
  <c r="F582"/>
  <c r="J582" s="1"/>
  <c r="F581"/>
  <c r="J581" s="1"/>
  <c r="F580"/>
  <c r="H579"/>
  <c r="F579"/>
  <c r="G579" s="1"/>
  <c r="F578"/>
  <c r="G578" s="1"/>
  <c r="F577"/>
  <c r="G577" s="1"/>
  <c r="F576"/>
  <c r="G576" s="1"/>
  <c r="H575"/>
  <c r="F575"/>
  <c r="G575" s="1"/>
  <c r="F574"/>
  <c r="G574" s="1"/>
  <c r="H573"/>
  <c r="F573"/>
  <c r="G573" s="1"/>
  <c r="F572"/>
  <c r="G572" s="1"/>
  <c r="H571"/>
  <c r="F571"/>
  <c r="G571" s="1"/>
  <c r="F570"/>
  <c r="G570" s="1"/>
  <c r="H569"/>
  <c r="F569"/>
  <c r="G569" s="1"/>
  <c r="F568"/>
  <c r="G568" s="1"/>
  <c r="H567"/>
  <c r="F567"/>
  <c r="G567" s="1"/>
  <c r="F566"/>
  <c r="G566" s="1"/>
  <c r="H565"/>
  <c r="F565"/>
  <c r="G565" s="1"/>
  <c r="F564"/>
  <c r="G564" s="1"/>
  <c r="H563"/>
  <c r="F563"/>
  <c r="G563" s="1"/>
  <c r="F562"/>
  <c r="G562" s="1"/>
  <c r="H561"/>
  <c r="F561"/>
  <c r="G561" s="1"/>
  <c r="F560"/>
  <c r="G560" s="1"/>
  <c r="H559"/>
  <c r="F559"/>
  <c r="G559" s="1"/>
  <c r="F558"/>
  <c r="G558" s="1"/>
  <c r="H557"/>
  <c r="F557"/>
  <c r="G557" s="1"/>
  <c r="F556"/>
  <c r="G556" s="1"/>
  <c r="H555"/>
  <c r="F555"/>
  <c r="G555" s="1"/>
  <c r="F554"/>
  <c r="G554" s="1"/>
  <c r="H553"/>
  <c r="F553"/>
  <c r="G553" s="1"/>
  <c r="F552"/>
  <c r="G552" s="1"/>
  <c r="H551"/>
  <c r="F551"/>
  <c r="G551" s="1"/>
  <c r="F550"/>
  <c r="G550" s="1"/>
  <c r="H549"/>
  <c r="F549"/>
  <c r="G549" s="1"/>
  <c r="F548"/>
  <c r="G548" s="1"/>
  <c r="H547"/>
  <c r="F547"/>
  <c r="G547" s="1"/>
  <c r="F546"/>
  <c r="G546" s="1"/>
  <c r="H545"/>
  <c r="F545"/>
  <c r="G545" s="1"/>
  <c r="F544"/>
  <c r="G544" s="1"/>
  <c r="H543"/>
  <c r="F543"/>
  <c r="G543" s="1"/>
  <c r="F542"/>
  <c r="G542" s="1"/>
  <c r="H541"/>
  <c r="F541"/>
  <c r="G541" s="1"/>
  <c r="F540"/>
  <c r="G540" s="1"/>
  <c r="H539"/>
  <c r="F539"/>
  <c r="G539" s="1"/>
  <c r="F538"/>
  <c r="G538" s="1"/>
  <c r="H537"/>
  <c r="F537"/>
  <c r="G537" s="1"/>
  <c r="F536"/>
  <c r="G536" s="1"/>
  <c r="H535"/>
  <c r="F535"/>
  <c r="G535" s="1"/>
  <c r="F534"/>
  <c r="G534" s="1"/>
  <c r="H533"/>
  <c r="F533"/>
  <c r="G533" s="1"/>
  <c r="F532"/>
  <c r="G532" s="1"/>
  <c r="H531"/>
  <c r="F531"/>
  <c r="G531" s="1"/>
  <c r="F530"/>
  <c r="G530" s="1"/>
  <c r="H529"/>
  <c r="F529"/>
  <c r="G529" s="1"/>
  <c r="F528"/>
  <c r="G528" s="1"/>
  <c r="H527"/>
  <c r="F527"/>
  <c r="G527" s="1"/>
  <c r="F526"/>
  <c r="G526" s="1"/>
  <c r="H525"/>
  <c r="F525"/>
  <c r="G525" s="1"/>
  <c r="F524"/>
  <c r="G524" s="1"/>
  <c r="H523"/>
  <c r="F523"/>
  <c r="G523" s="1"/>
  <c r="F522"/>
  <c r="G522" s="1"/>
  <c r="F521"/>
  <c r="G521" s="1"/>
  <c r="F520"/>
  <c r="G520" s="1"/>
  <c r="H519"/>
  <c r="F519"/>
  <c r="G519" s="1"/>
  <c r="F518"/>
  <c r="G518" s="1"/>
  <c r="G517"/>
  <c r="K517" s="1"/>
  <c r="F517"/>
  <c r="J517" s="1"/>
  <c r="F516"/>
  <c r="J516" s="1"/>
  <c r="F515"/>
  <c r="J515" s="1"/>
  <c r="F514"/>
  <c r="J514" s="1"/>
  <c r="F513"/>
  <c r="J513" s="1"/>
  <c r="F512"/>
  <c r="J512" s="1"/>
  <c r="F511"/>
  <c r="J511" s="1"/>
  <c r="F510"/>
  <c r="J510" s="1"/>
  <c r="F509"/>
  <c r="J509" s="1"/>
  <c r="F508"/>
  <c r="J508" s="1"/>
  <c r="F507"/>
  <c r="J507" s="1"/>
  <c r="F506"/>
  <c r="J506" s="1"/>
  <c r="F505"/>
  <c r="J505" s="1"/>
  <c r="F504"/>
  <c r="J504" s="1"/>
  <c r="F503"/>
  <c r="J503" s="1"/>
  <c r="F502"/>
  <c r="J502" s="1"/>
  <c r="F501"/>
  <c r="J501" s="1"/>
  <c r="F500"/>
  <c r="J500" s="1"/>
  <c r="F499"/>
  <c r="J499" s="1"/>
  <c r="F498"/>
  <c r="J498" s="1"/>
  <c r="F497"/>
  <c r="J497" s="1"/>
  <c r="F496"/>
  <c r="J496" s="1"/>
  <c r="F495"/>
  <c r="J495" s="1"/>
  <c r="F494"/>
  <c r="J494" s="1"/>
  <c r="F493"/>
  <c r="J493" s="1"/>
  <c r="F492"/>
  <c r="J492" s="1"/>
  <c r="F491"/>
  <c r="J491" s="1"/>
  <c r="F490"/>
  <c r="J490" s="1"/>
  <c r="F489"/>
  <c r="J489" s="1"/>
  <c r="F488"/>
  <c r="J488" s="1"/>
  <c r="F487"/>
  <c r="J487" s="1"/>
  <c r="F486"/>
  <c r="J486" s="1"/>
  <c r="F485"/>
  <c r="J485" s="1"/>
  <c r="F484"/>
  <c r="J484" s="1"/>
  <c r="F483"/>
  <c r="J483" s="1"/>
  <c r="F482"/>
  <c r="J482" s="1"/>
  <c r="F481"/>
  <c r="J481" s="1"/>
  <c r="F449"/>
  <c r="J449" s="1"/>
  <c r="F448"/>
  <c r="J448" s="1"/>
  <c r="F447"/>
  <c r="J447" s="1"/>
  <c r="F446"/>
  <c r="J446" s="1"/>
  <c r="F445"/>
  <c r="J445" s="1"/>
  <c r="F444"/>
  <c r="J444" s="1"/>
  <c r="F443"/>
  <c r="J443" s="1"/>
  <c r="F442"/>
  <c r="J442" s="1"/>
  <c r="F441"/>
  <c r="J441" s="1"/>
  <c r="F440"/>
  <c r="J440" s="1"/>
  <c r="F439"/>
  <c r="J439" s="1"/>
  <c r="F438"/>
  <c r="J438" s="1"/>
  <c r="F437"/>
  <c r="J437" s="1"/>
  <c r="F436"/>
  <c r="J436" s="1"/>
  <c r="F435"/>
  <c r="J435" s="1"/>
  <c r="F434"/>
  <c r="J434" s="1"/>
  <c r="F433"/>
  <c r="J433" s="1"/>
  <c r="F432"/>
  <c r="J432" s="1"/>
  <c r="F431"/>
  <c r="J431" s="1"/>
  <c r="F430"/>
  <c r="J430" s="1"/>
  <c r="F429"/>
  <c r="J429" s="1"/>
  <c r="F428"/>
  <c r="J428" s="1"/>
  <c r="F427"/>
  <c r="J427" s="1"/>
  <c r="F426"/>
  <c r="J426" s="1"/>
  <c r="F425"/>
  <c r="J425" s="1"/>
  <c r="F424"/>
  <c r="J424" s="1"/>
  <c r="F423"/>
  <c r="G423" s="1"/>
  <c r="H422"/>
  <c r="F422"/>
  <c r="G422" s="1"/>
  <c r="F421"/>
  <c r="G421" s="1"/>
  <c r="H420"/>
  <c r="F420"/>
  <c r="G420" s="1"/>
  <c r="F419"/>
  <c r="G419" s="1"/>
  <c r="H418"/>
  <c r="F418"/>
  <c r="G418" s="1"/>
  <c r="F417"/>
  <c r="G417" s="1"/>
  <c r="H416"/>
  <c r="F416"/>
  <c r="G416" s="1"/>
  <c r="F415"/>
  <c r="G415" s="1"/>
  <c r="H414"/>
  <c r="F414"/>
  <c r="G414" s="1"/>
  <c r="F413"/>
  <c r="G413" s="1"/>
  <c r="H412"/>
  <c r="F412"/>
  <c r="G412" s="1"/>
  <c r="F411"/>
  <c r="G411" s="1"/>
  <c r="H410"/>
  <c r="F410"/>
  <c r="G410" s="1"/>
  <c r="F409"/>
  <c r="G409" s="1"/>
  <c r="H408"/>
  <c r="F408"/>
  <c r="G408" s="1"/>
  <c r="F407"/>
  <c r="G407" s="1"/>
  <c r="H406"/>
  <c r="F406"/>
  <c r="G406" s="1"/>
  <c r="F405"/>
  <c r="G405" s="1"/>
  <c r="H404"/>
  <c r="F404"/>
  <c r="G404" s="1"/>
  <c r="F403"/>
  <c r="G403" s="1"/>
  <c r="H402"/>
  <c r="F402"/>
  <c r="G402" s="1"/>
  <c r="F401"/>
  <c r="G401" s="1"/>
  <c r="H400"/>
  <c r="F400"/>
  <c r="G400" s="1"/>
  <c r="F399"/>
  <c r="G399" s="1"/>
  <c r="H398"/>
  <c r="F398"/>
  <c r="G398" s="1"/>
  <c r="F397"/>
  <c r="G397" s="1"/>
  <c r="H396"/>
  <c r="F396"/>
  <c r="G396" s="1"/>
  <c r="F395"/>
  <c r="G395" s="1"/>
  <c r="H394"/>
  <c r="F394"/>
  <c r="G394" s="1"/>
  <c r="F393"/>
  <c r="G393" s="1"/>
  <c r="H392"/>
  <c r="F392"/>
  <c r="G392" s="1"/>
  <c r="F391"/>
  <c r="G391" s="1"/>
  <c r="H390"/>
  <c r="F390"/>
  <c r="G390" s="1"/>
  <c r="F389"/>
  <c r="G389" s="1"/>
  <c r="H388"/>
  <c r="F388"/>
  <c r="G388" s="1"/>
  <c r="F387"/>
  <c r="G387" s="1"/>
  <c r="H386"/>
  <c r="F386"/>
  <c r="G386" s="1"/>
  <c r="F385"/>
  <c r="G385" s="1"/>
  <c r="H384"/>
  <c r="F384"/>
  <c r="G384" s="1"/>
  <c r="F383"/>
  <c r="G383" s="1"/>
  <c r="H382"/>
  <c r="F382"/>
  <c r="G382" s="1"/>
  <c r="F381"/>
  <c r="G381" s="1"/>
  <c r="H380"/>
  <c r="F380"/>
  <c r="G380" s="1"/>
  <c r="F379"/>
  <c r="G379" s="1"/>
  <c r="H378"/>
  <c r="F378"/>
  <c r="G378" s="1"/>
  <c r="F377"/>
  <c r="G377" s="1"/>
  <c r="H376"/>
  <c r="F376"/>
  <c r="G376" s="1"/>
  <c r="F375"/>
  <c r="G375" s="1"/>
  <c r="H374"/>
  <c r="F374"/>
  <c r="G374" s="1"/>
  <c r="F373"/>
  <c r="G373" s="1"/>
  <c r="H372"/>
  <c r="F372"/>
  <c r="G372" s="1"/>
  <c r="F371"/>
  <c r="G371" s="1"/>
  <c r="H370"/>
  <c r="F370"/>
  <c r="G370" s="1"/>
  <c r="F369"/>
  <c r="G369" s="1"/>
  <c r="H368"/>
  <c r="F368"/>
  <c r="G368" s="1"/>
  <c r="F367"/>
  <c r="G367" s="1"/>
  <c r="G366"/>
  <c r="K366" s="1"/>
  <c r="F366"/>
  <c r="J366" s="1"/>
  <c r="G365"/>
  <c r="K365" s="1"/>
  <c r="F365"/>
  <c r="J365" s="1"/>
  <c r="G364"/>
  <c r="K364" s="1"/>
  <c r="F364"/>
  <c r="J364" s="1"/>
  <c r="G363"/>
  <c r="K363" s="1"/>
  <c r="F363"/>
  <c r="J363" s="1"/>
  <c r="G362"/>
  <c r="K362" s="1"/>
  <c r="F362"/>
  <c r="J362" s="1"/>
  <c r="F361"/>
  <c r="J361" s="1"/>
  <c r="F360"/>
  <c r="J360" s="1"/>
  <c r="F359"/>
  <c r="J359" s="1"/>
  <c r="F358"/>
  <c r="J358" s="1"/>
  <c r="F357"/>
  <c r="J357" s="1"/>
  <c r="F356"/>
  <c r="J356" s="1"/>
  <c r="F355"/>
  <c r="J355" s="1"/>
  <c r="F354"/>
  <c r="J354" s="1"/>
  <c r="F353"/>
  <c r="J353" s="1"/>
  <c r="F352"/>
  <c r="J352" s="1"/>
  <c r="F351"/>
  <c r="J351" s="1"/>
  <c r="F350"/>
  <c r="J350" s="1"/>
  <c r="F349"/>
  <c r="J349" s="1"/>
  <c r="F348"/>
  <c r="J348" s="1"/>
  <c r="F347"/>
  <c r="J347" s="1"/>
  <c r="F346"/>
  <c r="J346" s="1"/>
  <c r="F345"/>
  <c r="J345" s="1"/>
  <c r="F344"/>
  <c r="J344" s="1"/>
  <c r="F343"/>
  <c r="J343" s="1"/>
  <c r="F342"/>
  <c r="J342" s="1"/>
  <c r="F341"/>
  <c r="J341" s="1"/>
  <c r="F340"/>
  <c r="J340" s="1"/>
  <c r="F339"/>
  <c r="J339" s="1"/>
  <c r="F338"/>
  <c r="J338" s="1"/>
  <c r="F337"/>
  <c r="J337" s="1"/>
  <c r="F336"/>
  <c r="J336" s="1"/>
  <c r="F335"/>
  <c r="J335" s="1"/>
  <c r="F334"/>
  <c r="J334" s="1"/>
  <c r="F333"/>
  <c r="J333" s="1"/>
  <c r="F332"/>
  <c r="J332" s="1"/>
  <c r="F331"/>
  <c r="J331" s="1"/>
  <c r="F330"/>
  <c r="J330" s="1"/>
  <c r="H299"/>
  <c r="F299"/>
  <c r="G299" s="1"/>
  <c r="F298"/>
  <c r="G298" s="1"/>
  <c r="H297"/>
  <c r="F297"/>
  <c r="G297" s="1"/>
  <c r="F296"/>
  <c r="G296" s="1"/>
  <c r="H295"/>
  <c r="F295"/>
  <c r="G295" s="1"/>
  <c r="F294"/>
  <c r="G294" s="1"/>
  <c r="H293"/>
  <c r="F293"/>
  <c r="G293" s="1"/>
  <c r="F292"/>
  <c r="G292" s="1"/>
  <c r="H291"/>
  <c r="F291"/>
  <c r="G291" s="1"/>
  <c r="F290"/>
  <c r="G290" s="1"/>
  <c r="H289"/>
  <c r="F289"/>
  <c r="G289" s="1"/>
  <c r="F288"/>
  <c r="G288" s="1"/>
  <c r="H287"/>
  <c r="F287"/>
  <c r="G287" s="1"/>
  <c r="F286"/>
  <c r="G286" s="1"/>
  <c r="H285"/>
  <c r="F285"/>
  <c r="G285" s="1"/>
  <c r="F284"/>
  <c r="G284" s="1"/>
  <c r="H283"/>
  <c r="F283"/>
  <c r="G283" s="1"/>
  <c r="F282"/>
  <c r="G282" s="1"/>
  <c r="H281"/>
  <c r="F281"/>
  <c r="G281" s="1"/>
  <c r="F280"/>
  <c r="G280" s="1"/>
  <c r="H279"/>
  <c r="F279"/>
  <c r="G279" s="1"/>
  <c r="F278"/>
  <c r="G278" s="1"/>
  <c r="H277"/>
  <c r="F277"/>
  <c r="G277" s="1"/>
  <c r="F276"/>
  <c r="G276" s="1"/>
  <c r="H275"/>
  <c r="F275"/>
  <c r="G275" s="1"/>
  <c r="F274"/>
  <c r="G274" s="1"/>
  <c r="H273"/>
  <c r="F273"/>
  <c r="G273" s="1"/>
  <c r="F272"/>
  <c r="G272" s="1"/>
  <c r="H271"/>
  <c r="F271"/>
  <c r="G271" s="1"/>
  <c r="F270"/>
  <c r="G270" s="1"/>
  <c r="H269"/>
  <c r="F269"/>
  <c r="G269" s="1"/>
  <c r="F268"/>
  <c r="G268" s="1"/>
  <c r="H267"/>
  <c r="F267"/>
  <c r="G267" s="1"/>
  <c r="F266"/>
  <c r="G266" s="1"/>
  <c r="H265"/>
  <c r="F265"/>
  <c r="G265" s="1"/>
  <c r="F264"/>
  <c r="G264" s="1"/>
  <c r="H263"/>
  <c r="F263"/>
  <c r="G263" s="1"/>
  <c r="F262"/>
  <c r="G262" s="1"/>
  <c r="H261"/>
  <c r="F261"/>
  <c r="G261" s="1"/>
  <c r="F260"/>
  <c r="G260" s="1"/>
  <c r="H259"/>
  <c r="F259"/>
  <c r="G259" s="1"/>
  <c r="F258"/>
  <c r="G258" s="1"/>
  <c r="H257"/>
  <c r="F257"/>
  <c r="G257" s="1"/>
  <c r="F256"/>
  <c r="G256" s="1"/>
  <c r="H255"/>
  <c r="F255"/>
  <c r="G255" s="1"/>
  <c r="F254"/>
  <c r="G254" s="1"/>
  <c r="H253"/>
  <c r="F253"/>
  <c r="G253" s="1"/>
  <c r="F252"/>
  <c r="G252" s="1"/>
  <c r="H251"/>
  <c r="F251"/>
  <c r="G251" s="1"/>
  <c r="F250"/>
  <c r="G250" s="1"/>
  <c r="H249"/>
  <c r="F249"/>
  <c r="G249" s="1"/>
  <c r="F248"/>
  <c r="G248" s="1"/>
  <c r="H247"/>
  <c r="F247"/>
  <c r="G247" s="1"/>
  <c r="F246"/>
  <c r="G246" s="1"/>
  <c r="H245"/>
  <c r="F245"/>
  <c r="G245" s="1"/>
  <c r="F244"/>
  <c r="G244" s="1"/>
  <c r="H243"/>
  <c r="F243"/>
  <c r="G243" s="1"/>
  <c r="F242"/>
  <c r="G242" s="1"/>
  <c r="H241"/>
  <c r="F241"/>
  <c r="G241" s="1"/>
  <c r="F240"/>
  <c r="G240" s="1"/>
  <c r="H239"/>
  <c r="F239"/>
  <c r="G239" s="1"/>
  <c r="F238"/>
  <c r="G238" s="1"/>
  <c r="H237"/>
  <c r="F237"/>
  <c r="G237" s="1"/>
  <c r="F236"/>
  <c r="G236" s="1"/>
  <c r="H235"/>
  <c r="F235"/>
  <c r="G235" s="1"/>
  <c r="F234"/>
  <c r="G234" s="1"/>
  <c r="H233"/>
  <c r="F233"/>
  <c r="G233" s="1"/>
  <c r="F232"/>
  <c r="G232" s="1"/>
  <c r="H231"/>
  <c r="F231"/>
  <c r="G231" s="1"/>
  <c r="F230"/>
  <c r="G230" s="1"/>
  <c r="H229"/>
  <c r="F229"/>
  <c r="G229" s="1"/>
  <c r="F228"/>
  <c r="G228" s="1"/>
  <c r="H227"/>
  <c r="F227"/>
  <c r="G227" s="1"/>
  <c r="F226"/>
  <c r="G226" s="1"/>
  <c r="H225"/>
  <c r="F225"/>
  <c r="G225" s="1"/>
  <c r="F224"/>
  <c r="G224" s="1"/>
  <c r="H223"/>
  <c r="F223"/>
  <c r="G223" s="1"/>
  <c r="F222"/>
  <c r="G222" s="1"/>
  <c r="H221"/>
  <c r="F221"/>
  <c r="G221" s="1"/>
  <c r="F220"/>
  <c r="G220" s="1"/>
  <c r="H219"/>
  <c r="F219"/>
  <c r="G219" s="1"/>
  <c r="F218"/>
  <c r="G218" s="1"/>
  <c r="H217"/>
  <c r="F217"/>
  <c r="G217" s="1"/>
  <c r="F216"/>
  <c r="J216" s="1"/>
  <c r="F215"/>
  <c r="J215" s="1"/>
  <c r="F214"/>
  <c r="J214" s="1"/>
  <c r="F213"/>
  <c r="J213" s="1"/>
  <c r="F212"/>
  <c r="J212" s="1"/>
  <c r="F211"/>
  <c r="J211" s="1"/>
  <c r="F210"/>
  <c r="J210" s="1"/>
  <c r="F209"/>
  <c r="J209" s="1"/>
  <c r="F208"/>
  <c r="J208" s="1"/>
  <c r="F207"/>
  <c r="J207" s="1"/>
  <c r="F206"/>
  <c r="J206" s="1"/>
  <c r="F205"/>
  <c r="J205" s="1"/>
  <c r="F204"/>
  <c r="J204" s="1"/>
  <c r="F203"/>
  <c r="J203" s="1"/>
  <c r="F202"/>
  <c r="J202" s="1"/>
  <c r="F201"/>
  <c r="J201" s="1"/>
  <c r="F200"/>
  <c r="J200" s="1"/>
  <c r="F199"/>
  <c r="J199" s="1"/>
  <c r="F198"/>
  <c r="J198" s="1"/>
  <c r="F197"/>
  <c r="J197" s="1"/>
  <c r="F196"/>
  <c r="J196" s="1"/>
  <c r="F195"/>
  <c r="J195" s="1"/>
  <c r="F194"/>
  <c r="J194" s="1"/>
  <c r="F193"/>
  <c r="J193" s="1"/>
  <c r="F192"/>
  <c r="J192" s="1"/>
  <c r="F191"/>
  <c r="J191" s="1"/>
  <c r="F190"/>
  <c r="J190" s="1"/>
  <c r="F189"/>
  <c r="J189" s="1"/>
  <c r="F188"/>
  <c r="J188" s="1"/>
  <c r="F187"/>
  <c r="J187" s="1"/>
  <c r="F186"/>
  <c r="J186" s="1"/>
  <c r="F185"/>
  <c r="J185" s="1"/>
  <c r="F184"/>
  <c r="J184" s="1"/>
  <c r="F183"/>
  <c r="J183" s="1"/>
  <c r="F182"/>
  <c r="J182" s="1"/>
  <c r="F181"/>
  <c r="J181" s="1"/>
  <c r="F180"/>
  <c r="J180" s="1"/>
  <c r="C148"/>
  <c r="C149"/>
  <c r="C602" i="1"/>
  <c r="C603"/>
  <c r="C451"/>
  <c r="C452"/>
  <c r="C300"/>
  <c r="C301"/>
  <c r="C148"/>
  <c r="C149"/>
  <c r="C5" i="4"/>
  <c r="C9" i="10"/>
  <c r="C5"/>
  <c r="D9"/>
  <c r="C10"/>
  <c r="C6"/>
  <c r="D10" s="1"/>
  <c r="C11"/>
  <c r="C7"/>
  <c r="D11" s="1"/>
  <c r="C12"/>
  <c r="C8"/>
  <c r="D12" s="1"/>
  <c r="C13"/>
  <c r="D13" s="1"/>
  <c r="C14"/>
  <c r="D14" s="1"/>
  <c r="C15"/>
  <c r="D15" s="1"/>
  <c r="C16"/>
  <c r="D16" s="1"/>
  <c r="C17"/>
  <c r="D17" s="1"/>
  <c r="C18"/>
  <c r="D18" s="1"/>
  <c r="C19"/>
  <c r="D19" s="1"/>
  <c r="C20"/>
  <c r="D20" s="1"/>
  <c r="C21"/>
  <c r="D21" s="1"/>
  <c r="C22"/>
  <c r="D22" s="1"/>
  <c r="C23"/>
  <c r="D23" s="1"/>
  <c r="C24"/>
  <c r="D24" s="1"/>
  <c r="C25"/>
  <c r="D25" s="1"/>
  <c r="C26"/>
  <c r="D26" s="1"/>
  <c r="C27"/>
  <c r="D27" s="1"/>
  <c r="C28"/>
  <c r="D28" s="1"/>
  <c r="C29"/>
  <c r="D29"/>
  <c r="C30"/>
  <c r="D30" s="1"/>
  <c r="C31"/>
  <c r="D31" s="1"/>
  <c r="F31" s="1"/>
  <c r="G31" s="1"/>
  <c r="C32"/>
  <c r="D32" s="1"/>
  <c r="C33"/>
  <c r="D33"/>
  <c r="C34"/>
  <c r="D34" s="1"/>
  <c r="C35"/>
  <c r="D35"/>
  <c r="C36"/>
  <c r="D36" s="1"/>
  <c r="C37"/>
  <c r="D37"/>
  <c r="C38"/>
  <c r="D38" s="1"/>
  <c r="C39"/>
  <c r="D39" s="1"/>
  <c r="C40"/>
  <c r="D40" s="1"/>
  <c r="C41"/>
  <c r="D41"/>
  <c r="C42"/>
  <c r="D42" s="1"/>
  <c r="C43"/>
  <c r="D43" s="1"/>
  <c r="C44"/>
  <c r="D44" s="1"/>
  <c r="C45"/>
  <c r="D45"/>
  <c r="C46"/>
  <c r="D46" s="1"/>
  <c r="C47"/>
  <c r="D47" s="1"/>
  <c r="C48"/>
  <c r="D48" s="1"/>
  <c r="C49"/>
  <c r="D49"/>
  <c r="C50"/>
  <c r="D50" s="1"/>
  <c r="C51"/>
  <c r="D51" s="1"/>
  <c r="C52"/>
  <c r="D52" s="1"/>
  <c r="C53"/>
  <c r="D53"/>
  <c r="C54"/>
  <c r="D54" s="1"/>
  <c r="C55"/>
  <c r="D55" s="1"/>
  <c r="C56"/>
  <c r="D56" s="1"/>
  <c r="C57"/>
  <c r="D57"/>
  <c r="C58"/>
  <c r="D58" s="1"/>
  <c r="C59"/>
  <c r="D59" s="1"/>
  <c r="C60"/>
  <c r="D60" s="1"/>
  <c r="C61"/>
  <c r="D61"/>
  <c r="C62"/>
  <c r="D62" s="1"/>
  <c r="C63"/>
  <c r="D63" s="1"/>
  <c r="C64"/>
  <c r="D64" s="1"/>
  <c r="C65"/>
  <c r="D65"/>
  <c r="C66"/>
  <c r="D66" s="1"/>
  <c r="C67"/>
  <c r="D67" s="1"/>
  <c r="C68"/>
  <c r="D68" s="1"/>
  <c r="C69"/>
  <c r="D69"/>
  <c r="C70"/>
  <c r="D70" s="1"/>
  <c r="C71"/>
  <c r="D71" s="1"/>
  <c r="C72"/>
  <c r="D72" s="1"/>
  <c r="C73"/>
  <c r="D73"/>
  <c r="C74"/>
  <c r="D74" s="1"/>
  <c r="C75"/>
  <c r="D75"/>
  <c r="C76"/>
  <c r="D76" s="1"/>
  <c r="C77"/>
  <c r="D77" s="1"/>
  <c r="C78"/>
  <c r="D78" s="1"/>
  <c r="C79"/>
  <c r="D79"/>
  <c r="C80"/>
  <c r="D80" s="1"/>
  <c r="C81"/>
  <c r="D81" s="1"/>
  <c r="C82"/>
  <c r="D82" s="1"/>
  <c r="C83"/>
  <c r="D83"/>
  <c r="C84"/>
  <c r="D84" s="1"/>
  <c r="C85"/>
  <c r="D85" s="1"/>
  <c r="C86"/>
  <c r="D86" s="1"/>
  <c r="C87"/>
  <c r="D87"/>
  <c r="C88"/>
  <c r="D88" s="1"/>
  <c r="D89"/>
  <c r="C90"/>
  <c r="D90" s="1"/>
  <c r="C9" i="9"/>
  <c r="C5"/>
  <c r="D9"/>
  <c r="C10"/>
  <c r="C6"/>
  <c r="D10" s="1"/>
  <c r="C11"/>
  <c r="C7"/>
  <c r="D11" s="1"/>
  <c r="C12"/>
  <c r="C8"/>
  <c r="C13"/>
  <c r="D13" s="1"/>
  <c r="C14"/>
  <c r="D14" s="1"/>
  <c r="C15"/>
  <c r="D15" s="1"/>
  <c r="C16"/>
  <c r="C17"/>
  <c r="D17" s="1"/>
  <c r="C18"/>
  <c r="D18" s="1"/>
  <c r="C19"/>
  <c r="D19" s="1"/>
  <c r="C20"/>
  <c r="D20" s="1"/>
  <c r="C21"/>
  <c r="D21" s="1"/>
  <c r="C22"/>
  <c r="D22" s="1"/>
  <c r="C23"/>
  <c r="D23" s="1"/>
  <c r="C24"/>
  <c r="D24" s="1"/>
  <c r="C25"/>
  <c r="D25" s="1"/>
  <c r="C26"/>
  <c r="D26" s="1"/>
  <c r="C27"/>
  <c r="C28"/>
  <c r="D28" s="1"/>
  <c r="C29"/>
  <c r="D29" s="1"/>
  <c r="C30"/>
  <c r="D30"/>
  <c r="C31"/>
  <c r="D31" s="1"/>
  <c r="C32"/>
  <c r="D32" s="1"/>
  <c r="C33"/>
  <c r="D33" s="1"/>
  <c r="C34"/>
  <c r="D34"/>
  <c r="C35"/>
  <c r="D35" s="1"/>
  <c r="C36"/>
  <c r="D36" s="1"/>
  <c r="C37"/>
  <c r="D37" s="1"/>
  <c r="C38"/>
  <c r="D38"/>
  <c r="C39"/>
  <c r="D39" s="1"/>
  <c r="C40"/>
  <c r="D40" s="1"/>
  <c r="C41"/>
  <c r="D41" s="1"/>
  <c r="C42"/>
  <c r="D42"/>
  <c r="C43"/>
  <c r="D43" s="1"/>
  <c r="C44"/>
  <c r="D44" s="1"/>
  <c r="C45"/>
  <c r="D45" s="1"/>
  <c r="C46"/>
  <c r="D46"/>
  <c r="C47"/>
  <c r="D47" s="1"/>
  <c r="C48"/>
  <c r="D48" s="1"/>
  <c r="C49"/>
  <c r="D49" s="1"/>
  <c r="C50"/>
  <c r="D50"/>
  <c r="C51"/>
  <c r="D51" s="1"/>
  <c r="C52"/>
  <c r="D52"/>
  <c r="C53"/>
  <c r="D53" s="1"/>
  <c r="C54"/>
  <c r="D54"/>
  <c r="C55"/>
  <c r="D55" s="1"/>
  <c r="C56"/>
  <c r="D56" s="1"/>
  <c r="C57"/>
  <c r="D57" s="1"/>
  <c r="C58"/>
  <c r="D58"/>
  <c r="C59"/>
  <c r="D59" s="1"/>
  <c r="C60"/>
  <c r="D60"/>
  <c r="C61"/>
  <c r="D61" s="1"/>
  <c r="C62"/>
  <c r="D62" s="1"/>
  <c r="C63"/>
  <c r="D63" s="1"/>
  <c r="C64"/>
  <c r="D64" s="1"/>
  <c r="C65"/>
  <c r="D65" s="1"/>
  <c r="C66"/>
  <c r="D66"/>
  <c r="C67"/>
  <c r="D67" s="1"/>
  <c r="C68"/>
  <c r="D68" s="1"/>
  <c r="C69"/>
  <c r="D69" s="1"/>
  <c r="C70"/>
  <c r="D70"/>
  <c r="C71"/>
  <c r="D71" s="1"/>
  <c r="C72"/>
  <c r="D72" s="1"/>
  <c r="C73"/>
  <c r="D73" s="1"/>
  <c r="C74"/>
  <c r="D74"/>
  <c r="C75"/>
  <c r="D75" s="1"/>
  <c r="C76"/>
  <c r="D76" s="1"/>
  <c r="C77"/>
  <c r="D77" s="1"/>
  <c r="C78"/>
  <c r="D78"/>
  <c r="C79"/>
  <c r="D79" s="1"/>
  <c r="C80"/>
  <c r="D80" s="1"/>
  <c r="C81"/>
  <c r="D81" s="1"/>
  <c r="C82"/>
  <c r="D82"/>
  <c r="C83"/>
  <c r="D83" s="1"/>
  <c r="C84"/>
  <c r="D84" s="1"/>
  <c r="C85"/>
  <c r="D85" s="1"/>
  <c r="C86"/>
  <c r="D86"/>
  <c r="C87"/>
  <c r="D87" s="1"/>
  <c r="C88"/>
  <c r="D88"/>
  <c r="C89"/>
  <c r="D89" s="1"/>
  <c r="C90"/>
  <c r="D90"/>
  <c r="C9" i="7"/>
  <c r="C5"/>
  <c r="D9"/>
  <c r="C10"/>
  <c r="C6"/>
  <c r="D10" s="1"/>
  <c r="C11"/>
  <c r="C7"/>
  <c r="D11" s="1"/>
  <c r="C12"/>
  <c r="C8"/>
  <c r="C13"/>
  <c r="D13" s="1"/>
  <c r="C14"/>
  <c r="D14" s="1"/>
  <c r="C15"/>
  <c r="D15" s="1"/>
  <c r="C16"/>
  <c r="D16" s="1"/>
  <c r="C17"/>
  <c r="D17" s="1"/>
  <c r="C18"/>
  <c r="D18" s="1"/>
  <c r="C19"/>
  <c r="D19" s="1"/>
  <c r="C20"/>
  <c r="D20" s="1"/>
  <c r="C21"/>
  <c r="D21" s="1"/>
  <c r="C22"/>
  <c r="D22" s="1"/>
  <c r="C23"/>
  <c r="D23" s="1"/>
  <c r="C24"/>
  <c r="D24" s="1"/>
  <c r="C25"/>
  <c r="D25" s="1"/>
  <c r="C26"/>
  <c r="D26" s="1"/>
  <c r="C27"/>
  <c r="D27" s="1"/>
  <c r="C28"/>
  <c r="D28" s="1"/>
  <c r="C29"/>
  <c r="D29" s="1"/>
  <c r="C30"/>
  <c r="D30" s="1"/>
  <c r="C31"/>
  <c r="D31"/>
  <c r="C32"/>
  <c r="D32" s="1"/>
  <c r="C33"/>
  <c r="D33"/>
  <c r="C34"/>
  <c r="D34" s="1"/>
  <c r="C35"/>
  <c r="D35" s="1"/>
  <c r="C36"/>
  <c r="D36" s="1"/>
  <c r="C37"/>
  <c r="D37"/>
  <c r="C38"/>
  <c r="D38" s="1"/>
  <c r="C39"/>
  <c r="D39"/>
  <c r="C40"/>
  <c r="D40" s="1"/>
  <c r="C41"/>
  <c r="D41"/>
  <c r="C42"/>
  <c r="D42" s="1"/>
  <c r="C43"/>
  <c r="D43" s="1"/>
  <c r="C44"/>
  <c r="D44" s="1"/>
  <c r="C45"/>
  <c r="D45"/>
  <c r="C46"/>
  <c r="D46" s="1"/>
  <c r="C47"/>
  <c r="D47"/>
  <c r="C48"/>
  <c r="D48" s="1"/>
  <c r="C49"/>
  <c r="D49" s="1"/>
  <c r="C50"/>
  <c r="D50" s="1"/>
  <c r="C51"/>
  <c r="D51"/>
  <c r="C52"/>
  <c r="D52" s="1"/>
  <c r="C53"/>
  <c r="D53" s="1"/>
  <c r="C54"/>
  <c r="D54" s="1"/>
  <c r="C55"/>
  <c r="D55"/>
  <c r="C56"/>
  <c r="D56" s="1"/>
  <c r="C57"/>
  <c r="D57"/>
  <c r="C58"/>
  <c r="D58" s="1"/>
  <c r="C59"/>
  <c r="D59" s="1"/>
  <c r="C60"/>
  <c r="D60" s="1"/>
  <c r="C61"/>
  <c r="D61"/>
  <c r="C62"/>
  <c r="D62" s="1"/>
  <c r="C63"/>
  <c r="D63" s="1"/>
  <c r="C64"/>
  <c r="D64" s="1"/>
  <c r="C65"/>
  <c r="D65"/>
  <c r="C66"/>
  <c r="D66" s="1"/>
  <c r="C67"/>
  <c r="D67" s="1"/>
  <c r="C68"/>
  <c r="D68" s="1"/>
  <c r="C69"/>
  <c r="D69"/>
  <c r="C70"/>
  <c r="D70" s="1"/>
  <c r="C71"/>
  <c r="D71" s="1"/>
  <c r="C72"/>
  <c r="D72" s="1"/>
  <c r="C73"/>
  <c r="D73"/>
  <c r="C74"/>
  <c r="D74" s="1"/>
  <c r="C75"/>
  <c r="D75" s="1"/>
  <c r="C76"/>
  <c r="D76" s="1"/>
  <c r="C77"/>
  <c r="D77"/>
  <c r="C78"/>
  <c r="D78" s="1"/>
  <c r="C79"/>
  <c r="D79" s="1"/>
  <c r="C80"/>
  <c r="D80" s="1"/>
  <c r="C81"/>
  <c r="D81"/>
  <c r="C82"/>
  <c r="D82" s="1"/>
  <c r="C83"/>
  <c r="D83"/>
  <c r="C84"/>
  <c r="D84" s="1"/>
  <c r="C85"/>
  <c r="D85" s="1"/>
  <c r="C86"/>
  <c r="D86" s="1"/>
  <c r="C87"/>
  <c r="D87"/>
  <c r="C88"/>
  <c r="D88" s="1"/>
  <c r="C89"/>
  <c r="D89"/>
  <c r="C90"/>
  <c r="D90" s="1"/>
  <c r="C28" i="1"/>
  <c r="C24"/>
  <c r="C29"/>
  <c r="C25"/>
  <c r="D29" s="1"/>
  <c r="C30"/>
  <c r="C26"/>
  <c r="D30" s="1"/>
  <c r="C31"/>
  <c r="C27"/>
  <c r="D31" s="1"/>
  <c r="C32"/>
  <c r="D32" s="1"/>
  <c r="C33"/>
  <c r="D33" s="1"/>
  <c r="C34"/>
  <c r="D34" s="1"/>
  <c r="C35"/>
  <c r="D35" s="1"/>
  <c r="C36"/>
  <c r="D36" s="1"/>
  <c r="C37"/>
  <c r="D37" s="1"/>
  <c r="C38"/>
  <c r="D38" s="1"/>
  <c r="C39"/>
  <c r="D39" s="1"/>
  <c r="C40"/>
  <c r="D40" s="1"/>
  <c r="C41"/>
  <c r="D41" s="1"/>
  <c r="C42"/>
  <c r="D42" s="1"/>
  <c r="C43"/>
  <c r="D43" s="1"/>
  <c r="C44"/>
  <c r="D44" s="1"/>
  <c r="C45"/>
  <c r="D45" s="1"/>
  <c r="C46"/>
  <c r="D46" s="1"/>
  <c r="C47"/>
  <c r="D47" s="1"/>
  <c r="C48"/>
  <c r="D48" s="1"/>
  <c r="C10"/>
  <c r="C6"/>
  <c r="C11"/>
  <c r="C7"/>
  <c r="C12"/>
  <c r="C8"/>
  <c r="D12"/>
  <c r="C13"/>
  <c r="C9"/>
  <c r="D9" s="1"/>
  <c r="C14"/>
  <c r="C15"/>
  <c r="D15" s="1"/>
  <c r="C16"/>
  <c r="C17"/>
  <c r="D17" s="1"/>
  <c r="C18"/>
  <c r="D18" s="1"/>
  <c r="C19"/>
  <c r="D19" s="1"/>
  <c r="C20"/>
  <c r="D20" s="1"/>
  <c r="C21"/>
  <c r="D21" s="1"/>
  <c r="C22"/>
  <c r="D22" s="1"/>
  <c r="C23"/>
  <c r="D23" s="1"/>
  <c r="D26"/>
  <c r="C49"/>
  <c r="C50"/>
  <c r="D50" s="1"/>
  <c r="C51"/>
  <c r="C52"/>
  <c r="D52" s="1"/>
  <c r="C53"/>
  <c r="D53" s="1"/>
  <c r="C54"/>
  <c r="D54" s="1"/>
  <c r="C55"/>
  <c r="D55" s="1"/>
  <c r="C56"/>
  <c r="D56" s="1"/>
  <c r="C57"/>
  <c r="D57" s="1"/>
  <c r="C58"/>
  <c r="D58" s="1"/>
  <c r="C59"/>
  <c r="D59" s="1"/>
  <c r="C60"/>
  <c r="D60" s="1"/>
  <c r="C61"/>
  <c r="D61" s="1"/>
  <c r="C62"/>
  <c r="C63"/>
  <c r="D63" s="1"/>
  <c r="C64"/>
  <c r="C65"/>
  <c r="D65" s="1"/>
  <c r="C66"/>
  <c r="D66" s="1"/>
  <c r="C67"/>
  <c r="D67" s="1"/>
  <c r="C68"/>
  <c r="D68" s="1"/>
  <c r="C69"/>
  <c r="D69" s="1"/>
  <c r="C70"/>
  <c r="D70" s="1"/>
  <c r="C71"/>
  <c r="C72"/>
  <c r="D72" s="1"/>
  <c r="C73"/>
  <c r="D73" s="1"/>
  <c r="C74"/>
  <c r="C75"/>
  <c r="D75" s="1"/>
  <c r="C76"/>
  <c r="C77"/>
  <c r="D77" s="1"/>
  <c r="C78"/>
  <c r="D78" s="1"/>
  <c r="C79"/>
  <c r="D79" s="1"/>
  <c r="C80"/>
  <c r="D80" s="1"/>
  <c r="C81"/>
  <c r="D81" s="1"/>
  <c r="C82"/>
  <c r="D82" s="1"/>
  <c r="C83"/>
  <c r="C84"/>
  <c r="D84" s="1"/>
  <c r="C85"/>
  <c r="C86"/>
  <c r="D86" s="1"/>
  <c r="C87"/>
  <c r="D87" s="1"/>
  <c r="C88"/>
  <c r="D88" s="1"/>
  <c r="C89"/>
  <c r="D89" s="1"/>
  <c r="C90"/>
  <c r="C91"/>
  <c r="D91" s="1"/>
  <c r="C92"/>
  <c r="C93"/>
  <c r="D93" s="1"/>
  <c r="C94"/>
  <c r="D94" s="1"/>
  <c r="C95"/>
  <c r="D95" s="1"/>
  <c r="C96"/>
  <c r="D96" s="1"/>
  <c r="C97"/>
  <c r="C98"/>
  <c r="D98" s="1"/>
  <c r="C99"/>
  <c r="C100"/>
  <c r="D100" s="1"/>
  <c r="C101"/>
  <c r="D101" s="1"/>
  <c r="C102"/>
  <c r="C103"/>
  <c r="D103" s="1"/>
  <c r="C104"/>
  <c r="C105"/>
  <c r="D105" s="1"/>
  <c r="C106"/>
  <c r="D106" s="1"/>
  <c r="C107"/>
  <c r="D107" s="1"/>
  <c r="C108"/>
  <c r="D108" s="1"/>
  <c r="C109"/>
  <c r="D109" s="1"/>
  <c r="C110"/>
  <c r="D110" s="1"/>
  <c r="C111"/>
  <c r="C112"/>
  <c r="D112" s="1"/>
  <c r="C113"/>
  <c r="C114"/>
  <c r="D114" s="1"/>
  <c r="C115"/>
  <c r="D115" s="1"/>
  <c r="C116"/>
  <c r="D116" s="1"/>
  <c r="C117"/>
  <c r="D117" s="1"/>
  <c r="C118"/>
  <c r="C119"/>
  <c r="D119" s="1"/>
  <c r="C120"/>
  <c r="C121"/>
  <c r="D121" s="1"/>
  <c r="C122"/>
  <c r="D122" s="1"/>
  <c r="C123"/>
  <c r="D123" s="1"/>
  <c r="C124"/>
  <c r="D124" s="1"/>
  <c r="C125"/>
  <c r="D125" s="1"/>
  <c r="C126"/>
  <c r="D126" s="1"/>
  <c r="C127"/>
  <c r="D127" s="1"/>
  <c r="C128"/>
  <c r="D128" s="1"/>
  <c r="C129"/>
  <c r="C130"/>
  <c r="D130" s="1"/>
  <c r="C131"/>
  <c r="C132"/>
  <c r="D132" s="1"/>
  <c r="C133"/>
  <c r="D133" s="1"/>
  <c r="C134"/>
  <c r="D134" s="1"/>
  <c r="C135"/>
  <c r="D135" s="1"/>
  <c r="C136"/>
  <c r="C137"/>
  <c r="D137" s="1"/>
  <c r="C138"/>
  <c r="C139"/>
  <c r="D139" s="1"/>
  <c r="C140"/>
  <c r="D140" s="1"/>
  <c r="C141"/>
  <c r="D141" s="1"/>
  <c r="C142"/>
  <c r="D142" s="1"/>
  <c r="C143"/>
  <c r="D143" s="1"/>
  <c r="C144"/>
  <c r="D144" s="1"/>
  <c r="C145"/>
  <c r="C146"/>
  <c r="C147"/>
  <c r="C28" i="2"/>
  <c r="C24"/>
  <c r="D28" s="1"/>
  <c r="C29"/>
  <c r="C25"/>
  <c r="D29" s="1"/>
  <c r="C30"/>
  <c r="C26"/>
  <c r="D30" s="1"/>
  <c r="C31"/>
  <c r="C27"/>
  <c r="D31" s="1"/>
  <c r="C32"/>
  <c r="D32" s="1"/>
  <c r="C33"/>
  <c r="D33" s="1"/>
  <c r="C34"/>
  <c r="D34" s="1"/>
  <c r="C35"/>
  <c r="D35" s="1"/>
  <c r="C36"/>
  <c r="D36" s="1"/>
  <c r="C37"/>
  <c r="D37" s="1"/>
  <c r="C38"/>
  <c r="D38" s="1"/>
  <c r="C39"/>
  <c r="D39" s="1"/>
  <c r="C40"/>
  <c r="D40" s="1"/>
  <c r="C41"/>
  <c r="D41" s="1"/>
  <c r="C42"/>
  <c r="D42" s="1"/>
  <c r="C43"/>
  <c r="D43" s="1"/>
  <c r="C44"/>
  <c r="D44" s="1"/>
  <c r="C45"/>
  <c r="D45" s="1"/>
  <c r="C46"/>
  <c r="D46" s="1"/>
  <c r="C47"/>
  <c r="D47" s="1"/>
  <c r="C48"/>
  <c r="D48" s="1"/>
  <c r="C10"/>
  <c r="C6"/>
  <c r="D10" s="1"/>
  <c r="C11"/>
  <c r="C7"/>
  <c r="D11" s="1"/>
  <c r="C12"/>
  <c r="C8"/>
  <c r="C13"/>
  <c r="C9"/>
  <c r="D13" s="1"/>
  <c r="C14"/>
  <c r="D14" s="1"/>
  <c r="C15"/>
  <c r="D15" s="1"/>
  <c r="C16"/>
  <c r="D16" s="1"/>
  <c r="C17"/>
  <c r="D17" s="1"/>
  <c r="C18"/>
  <c r="D18" s="1"/>
  <c r="C19"/>
  <c r="D19" s="1"/>
  <c r="C20"/>
  <c r="D20" s="1"/>
  <c r="C21"/>
  <c r="D21" s="1"/>
  <c r="C22"/>
  <c r="D22" s="1"/>
  <c r="C23"/>
  <c r="D23" s="1"/>
  <c r="C49"/>
  <c r="D49" s="1"/>
  <c r="C50"/>
  <c r="D50"/>
  <c r="C51"/>
  <c r="C52"/>
  <c r="D52" s="1"/>
  <c r="C53"/>
  <c r="C54"/>
  <c r="D54" s="1"/>
  <c r="C55"/>
  <c r="D55" s="1"/>
  <c r="C56"/>
  <c r="D56" s="1"/>
  <c r="C57"/>
  <c r="D57" s="1"/>
  <c r="C58"/>
  <c r="D58" s="1"/>
  <c r="C59"/>
  <c r="D59" s="1"/>
  <c r="C60"/>
  <c r="D60" s="1"/>
  <c r="C61"/>
  <c r="D61" s="1"/>
  <c r="C62"/>
  <c r="D62" s="1"/>
  <c r="C63"/>
  <c r="D63" s="1"/>
  <c r="C64"/>
  <c r="D64" s="1"/>
  <c r="C65"/>
  <c r="D65" s="1"/>
  <c r="C66"/>
  <c r="D66" s="1"/>
  <c r="C67"/>
  <c r="D67" s="1"/>
  <c r="C68"/>
  <c r="D68" s="1"/>
  <c r="C69"/>
  <c r="D69" s="1"/>
  <c r="C70"/>
  <c r="D70" s="1"/>
  <c r="C71"/>
  <c r="D71" s="1"/>
  <c r="C72"/>
  <c r="D72" s="1"/>
  <c r="C73"/>
  <c r="D73" s="1"/>
  <c r="C74"/>
  <c r="D74" s="1"/>
  <c r="C75"/>
  <c r="D75" s="1"/>
  <c r="C76"/>
  <c r="D76" s="1"/>
  <c r="C77"/>
  <c r="D77" s="1"/>
  <c r="C78"/>
  <c r="C79"/>
  <c r="D79" s="1"/>
  <c r="C80"/>
  <c r="C81"/>
  <c r="D81" s="1"/>
  <c r="C82"/>
  <c r="D82" s="1"/>
  <c r="C83"/>
  <c r="D83" s="1"/>
  <c r="C84"/>
  <c r="D84" s="1"/>
  <c r="C85"/>
  <c r="D85" s="1"/>
  <c r="C86"/>
  <c r="D86" s="1"/>
  <c r="C87"/>
  <c r="D87" s="1"/>
  <c r="C88"/>
  <c r="D88"/>
  <c r="C89"/>
  <c r="C90"/>
  <c r="D90" s="1"/>
  <c r="C91"/>
  <c r="C92"/>
  <c r="D92" s="1"/>
  <c r="C93"/>
  <c r="D93" s="1"/>
  <c r="C94"/>
  <c r="D94" s="1"/>
  <c r="C95"/>
  <c r="D95" s="1"/>
  <c r="C96"/>
  <c r="D96" s="1"/>
  <c r="C97"/>
  <c r="D97" s="1"/>
  <c r="C98"/>
  <c r="D98" s="1"/>
  <c r="C99"/>
  <c r="D99" s="1"/>
  <c r="C100"/>
  <c r="D100" s="1"/>
  <c r="C101"/>
  <c r="D101" s="1"/>
  <c r="C102"/>
  <c r="C103"/>
  <c r="D103" s="1"/>
  <c r="C104"/>
  <c r="C105"/>
  <c r="D105" s="1"/>
  <c r="C106"/>
  <c r="D106" s="1"/>
  <c r="C107"/>
  <c r="D107" s="1"/>
  <c r="C108"/>
  <c r="D108" s="1"/>
  <c r="C109"/>
  <c r="D109" s="1"/>
  <c r="C110"/>
  <c r="D110" s="1"/>
  <c r="C111"/>
  <c r="D111" s="1"/>
  <c r="C112"/>
  <c r="D112" s="1"/>
  <c r="C113"/>
  <c r="D113" s="1"/>
  <c r="C114"/>
  <c r="D114" s="1"/>
  <c r="C115"/>
  <c r="C116"/>
  <c r="D116" s="1"/>
  <c r="C117"/>
  <c r="C118"/>
  <c r="D118" s="1"/>
  <c r="C119"/>
  <c r="D119" s="1"/>
  <c r="C120"/>
  <c r="D120" s="1"/>
  <c r="C121"/>
  <c r="D121" s="1"/>
  <c r="C122"/>
  <c r="C123"/>
  <c r="D123" s="1"/>
  <c r="C124"/>
  <c r="D124" s="1"/>
  <c r="C125"/>
  <c r="C126"/>
  <c r="D126" s="1"/>
  <c r="C127"/>
  <c r="C128"/>
  <c r="D128" s="1"/>
  <c r="C129"/>
  <c r="D129" s="1"/>
  <c r="C130"/>
  <c r="D130" s="1"/>
  <c r="C131"/>
  <c r="D131" s="1"/>
  <c r="C132"/>
  <c r="D132" s="1"/>
  <c r="C133"/>
  <c r="D133" s="1"/>
  <c r="C134"/>
  <c r="C135"/>
  <c r="D135" s="1"/>
  <c r="C136"/>
  <c r="C137"/>
  <c r="D137" s="1"/>
  <c r="C138"/>
  <c r="D138" s="1"/>
  <c r="C139"/>
  <c r="C140"/>
  <c r="D140" s="1"/>
  <c r="C141"/>
  <c r="C142"/>
  <c r="D142" s="1"/>
  <c r="C143"/>
  <c r="D143" s="1"/>
  <c r="C144"/>
  <c r="D144" s="1"/>
  <c r="C145"/>
  <c r="D145" s="1"/>
  <c r="C146"/>
  <c r="D146" s="1"/>
  <c r="C147"/>
  <c r="D147" s="1"/>
  <c r="C11" i="4"/>
  <c r="C7"/>
  <c r="D11" s="1"/>
  <c r="C12"/>
  <c r="C8"/>
  <c r="D12" s="1"/>
  <c r="C13"/>
  <c r="C9"/>
  <c r="D13" s="1"/>
  <c r="C14"/>
  <c r="C10"/>
  <c r="C15"/>
  <c r="D15" s="1"/>
  <c r="C16"/>
  <c r="D16" s="1"/>
  <c r="C17"/>
  <c r="D17" s="1"/>
  <c r="C18"/>
  <c r="D18" s="1"/>
  <c r="C19"/>
  <c r="D19" s="1"/>
  <c r="C20"/>
  <c r="D20" s="1"/>
  <c r="C21"/>
  <c r="D21" s="1"/>
  <c r="C22"/>
  <c r="D22" s="1"/>
  <c r="C23"/>
  <c r="D23" s="1"/>
  <c r="C24"/>
  <c r="D24" s="1"/>
  <c r="C25"/>
  <c r="D25" s="1"/>
  <c r="C26"/>
  <c r="D26" s="1"/>
  <c r="C27"/>
  <c r="D27" s="1"/>
  <c r="C28"/>
  <c r="D28" s="1"/>
  <c r="C29"/>
  <c r="D29" s="1"/>
  <c r="C30"/>
  <c r="D30" s="1"/>
  <c r="C31"/>
  <c r="D31" s="1"/>
  <c r="C32"/>
  <c r="D32" s="1"/>
  <c r="C33"/>
  <c r="D33"/>
  <c r="C34"/>
  <c r="D34" s="1"/>
  <c r="C35"/>
  <c r="D35"/>
  <c r="C36"/>
  <c r="D36" s="1"/>
  <c r="C37"/>
  <c r="D37"/>
  <c r="C38"/>
  <c r="D38" s="1"/>
  <c r="C39"/>
  <c r="D39" s="1"/>
  <c r="C40"/>
  <c r="D40" s="1"/>
  <c r="C41"/>
  <c r="D41"/>
  <c r="C42"/>
  <c r="D42" s="1"/>
  <c r="C43"/>
  <c r="D43" s="1"/>
  <c r="C44"/>
  <c r="D44" s="1"/>
  <c r="C45"/>
  <c r="D45"/>
  <c r="C46"/>
  <c r="D46" s="1"/>
  <c r="C47"/>
  <c r="D47" s="1"/>
  <c r="C48"/>
  <c r="D48" s="1"/>
  <c r="C49"/>
  <c r="D49"/>
  <c r="C50"/>
  <c r="D50" s="1"/>
  <c r="C51"/>
  <c r="D51"/>
  <c r="C52"/>
  <c r="D52" s="1"/>
  <c r="C53"/>
  <c r="D53"/>
  <c r="C54"/>
  <c r="D54" s="1"/>
  <c r="C55"/>
  <c r="D55"/>
  <c r="C56"/>
  <c r="D56" s="1"/>
  <c r="C57"/>
  <c r="D57"/>
  <c r="C58"/>
  <c r="D58" s="1"/>
  <c r="C59"/>
  <c r="D59"/>
  <c r="C60"/>
  <c r="D60" s="1"/>
  <c r="C61"/>
  <c r="D61" s="1"/>
  <c r="C62"/>
  <c r="D62" s="1"/>
  <c r="C63"/>
  <c r="D63"/>
  <c r="C64"/>
  <c r="D64" s="1"/>
  <c r="C65"/>
  <c r="D65"/>
  <c r="C66"/>
  <c r="D66" s="1"/>
  <c r="C67"/>
  <c r="D67"/>
  <c r="C68"/>
  <c r="D68" s="1"/>
  <c r="C69"/>
  <c r="D69"/>
  <c r="C70"/>
  <c r="D70" s="1"/>
  <c r="C71"/>
  <c r="D71"/>
  <c r="C72"/>
  <c r="D72" s="1"/>
  <c r="C73"/>
  <c r="D73"/>
  <c r="C74"/>
  <c r="D74" s="1"/>
  <c r="C75"/>
  <c r="D75" s="1"/>
  <c r="C76"/>
  <c r="D76" s="1"/>
  <c r="C77"/>
  <c r="D77"/>
  <c r="C78"/>
  <c r="D78" s="1"/>
  <c r="C79"/>
  <c r="D79" s="1"/>
  <c r="C80"/>
  <c r="D80" s="1"/>
  <c r="C81"/>
  <c r="D81"/>
  <c r="C82"/>
  <c r="D82" s="1"/>
  <c r="C83"/>
  <c r="D83" s="1"/>
  <c r="C84"/>
  <c r="D84" s="1"/>
  <c r="C85"/>
  <c r="D85"/>
  <c r="C86"/>
  <c r="D86" s="1"/>
  <c r="C87"/>
  <c r="D87" s="1"/>
  <c r="C88"/>
  <c r="D88" s="1"/>
  <c r="C89"/>
  <c r="D89"/>
  <c r="C90"/>
  <c r="D90"/>
  <c r="C6"/>
  <c r="D10" s="1"/>
  <c r="D9"/>
  <c r="C9" i="3"/>
  <c r="C5"/>
  <c r="D9"/>
  <c r="C10"/>
  <c r="C6"/>
  <c r="D10" s="1"/>
  <c r="C11"/>
  <c r="C7"/>
  <c r="D11" s="1"/>
  <c r="C12"/>
  <c r="C8"/>
  <c r="D12" s="1"/>
  <c r="C13"/>
  <c r="D13" s="1"/>
  <c r="C14"/>
  <c r="D14" s="1"/>
  <c r="C15"/>
  <c r="D15" s="1"/>
  <c r="C16"/>
  <c r="D16" s="1"/>
  <c r="C17"/>
  <c r="D17" s="1"/>
  <c r="C18"/>
  <c r="D18" s="1"/>
  <c r="C19"/>
  <c r="D19" s="1"/>
  <c r="C20"/>
  <c r="D20" s="1"/>
  <c r="C21"/>
  <c r="D21" s="1"/>
  <c r="C22"/>
  <c r="D22" s="1"/>
  <c r="C23"/>
  <c r="D23" s="1"/>
  <c r="C24"/>
  <c r="D24" s="1"/>
  <c r="C25"/>
  <c r="D25" s="1"/>
  <c r="C26"/>
  <c r="D26" s="1"/>
  <c r="C27"/>
  <c r="D27" s="1"/>
  <c r="C28"/>
  <c r="D28" s="1"/>
  <c r="C29"/>
  <c r="D29" s="1"/>
  <c r="C30"/>
  <c r="D30" s="1"/>
  <c r="C31"/>
  <c r="D31" s="1"/>
  <c r="C32"/>
  <c r="D32" s="1"/>
  <c r="C33"/>
  <c r="D33" s="1"/>
  <c r="C34"/>
  <c r="D34" s="1"/>
  <c r="C35"/>
  <c r="D35" s="1"/>
  <c r="C36"/>
  <c r="D36" s="1"/>
  <c r="C37"/>
  <c r="D37" s="1"/>
  <c r="C38"/>
  <c r="D38" s="1"/>
  <c r="C39"/>
  <c r="D39" s="1"/>
  <c r="C40"/>
  <c r="D40" s="1"/>
  <c r="C41"/>
  <c r="D41" s="1"/>
  <c r="C42"/>
  <c r="D42" s="1"/>
  <c r="C43"/>
  <c r="D43" s="1"/>
  <c r="C44"/>
  <c r="D44" s="1"/>
  <c r="C45"/>
  <c r="D45" s="1"/>
  <c r="C46"/>
  <c r="D46" s="1"/>
  <c r="C47"/>
  <c r="D47" s="1"/>
  <c r="C48"/>
  <c r="D48" s="1"/>
  <c r="C49"/>
  <c r="D49" s="1"/>
  <c r="C50"/>
  <c r="D50" s="1"/>
  <c r="C51"/>
  <c r="D51" s="1"/>
  <c r="C52"/>
  <c r="D52" s="1"/>
  <c r="C53"/>
  <c r="D53" s="1"/>
  <c r="C54"/>
  <c r="D54" s="1"/>
  <c r="C55"/>
  <c r="D55" s="1"/>
  <c r="C56"/>
  <c r="D56" s="1"/>
  <c r="C57"/>
  <c r="D57"/>
  <c r="C58"/>
  <c r="D58" s="1"/>
  <c r="C59"/>
  <c r="D59" s="1"/>
  <c r="C60"/>
  <c r="D60" s="1"/>
  <c r="C61"/>
  <c r="D61" s="1"/>
  <c r="C62"/>
  <c r="D62" s="1"/>
  <c r="C63"/>
  <c r="D63" s="1"/>
  <c r="C64"/>
  <c r="D64" s="1"/>
  <c r="C65"/>
  <c r="D65" s="1"/>
  <c r="C66"/>
  <c r="D66" s="1"/>
  <c r="C67"/>
  <c r="D67" s="1"/>
  <c r="C68"/>
  <c r="D68" s="1"/>
  <c r="C69"/>
  <c r="D69" s="1"/>
  <c r="C70"/>
  <c r="D70" s="1"/>
  <c r="C71"/>
  <c r="D71" s="1"/>
  <c r="C72"/>
  <c r="D72" s="1"/>
  <c r="C73"/>
  <c r="D73" s="1"/>
  <c r="C74"/>
  <c r="D74" s="1"/>
  <c r="C75"/>
  <c r="D75" s="1"/>
  <c r="C76"/>
  <c r="D76" s="1"/>
  <c r="C77"/>
  <c r="D77" s="1"/>
  <c r="C78"/>
  <c r="D78" s="1"/>
  <c r="C79"/>
  <c r="D79" s="1"/>
  <c r="C80"/>
  <c r="D80" s="1"/>
  <c r="C81"/>
  <c r="D81" s="1"/>
  <c r="C82"/>
  <c r="D82" s="1"/>
  <c r="C83"/>
  <c r="D83" s="1"/>
  <c r="C84"/>
  <c r="D84" s="1"/>
  <c r="C85"/>
  <c r="D85" s="1"/>
  <c r="C86"/>
  <c r="D86" s="1"/>
  <c r="C87"/>
  <c r="D87" s="1"/>
  <c r="C88"/>
  <c r="D88" s="1"/>
  <c r="C89"/>
  <c r="D89" s="1"/>
  <c r="C90"/>
  <c r="D90" s="1"/>
  <c r="C9" i="5"/>
  <c r="C5"/>
  <c r="D9"/>
  <c r="C10"/>
  <c r="C6"/>
  <c r="D10" s="1"/>
  <c r="C11"/>
  <c r="C7"/>
  <c r="D11" s="1"/>
  <c r="C12"/>
  <c r="C8"/>
  <c r="D12" s="1"/>
  <c r="C13"/>
  <c r="C14"/>
  <c r="D14" s="1"/>
  <c r="C15"/>
  <c r="D15" s="1"/>
  <c r="C16"/>
  <c r="D16" s="1"/>
  <c r="C17"/>
  <c r="D17" s="1"/>
  <c r="C18"/>
  <c r="D18" s="1"/>
  <c r="C19"/>
  <c r="D19" s="1"/>
  <c r="C20"/>
  <c r="D20" s="1"/>
  <c r="C21"/>
  <c r="D21" s="1"/>
  <c r="C22"/>
  <c r="D22" s="1"/>
  <c r="C23"/>
  <c r="D23" s="1"/>
  <c r="C24"/>
  <c r="D24" s="1"/>
  <c r="C25"/>
  <c r="D25" s="1"/>
  <c r="C26"/>
  <c r="D26" s="1"/>
  <c r="C27"/>
  <c r="D27" s="1"/>
  <c r="C28"/>
  <c r="D28" s="1"/>
  <c r="C5" i="2"/>
  <c r="D9" s="1"/>
  <c r="C91" i="7"/>
  <c r="D91" s="1"/>
  <c r="C10" i="6"/>
  <c r="C6"/>
  <c r="D10"/>
  <c r="C11"/>
  <c r="C7"/>
  <c r="D11" s="1"/>
  <c r="C12"/>
  <c r="C8"/>
  <c r="D12" s="1"/>
  <c r="C13"/>
  <c r="C9"/>
  <c r="C14"/>
  <c r="D14" s="1"/>
  <c r="C15"/>
  <c r="D15" s="1"/>
  <c r="C16"/>
  <c r="D16" s="1"/>
  <c r="C17"/>
  <c r="D17" s="1"/>
  <c r="C18"/>
  <c r="D18" s="1"/>
  <c r="C19"/>
  <c r="D19" s="1"/>
  <c r="C20"/>
  <c r="D20" s="1"/>
  <c r="C21"/>
  <c r="D21" s="1"/>
  <c r="C22"/>
  <c r="D22" s="1"/>
  <c r="C23"/>
  <c r="D23" s="1"/>
  <c r="C24"/>
  <c r="D24" s="1"/>
  <c r="C25"/>
  <c r="D25" s="1"/>
  <c r="C26"/>
  <c r="D26" s="1"/>
  <c r="C27"/>
  <c r="D27" s="1"/>
  <c r="C28"/>
  <c r="D28" s="1"/>
  <c r="C29"/>
  <c r="D29" s="1"/>
  <c r="C30"/>
  <c r="D30" s="1"/>
  <c r="C31"/>
  <c r="D31" s="1"/>
  <c r="C32"/>
  <c r="D32"/>
  <c r="C33"/>
  <c r="D33" s="1"/>
  <c r="C34"/>
  <c r="D34"/>
  <c r="C35"/>
  <c r="D35" s="1"/>
  <c r="C36"/>
  <c r="D36" s="1"/>
  <c r="C37"/>
  <c r="D37" s="1"/>
  <c r="C38"/>
  <c r="D38" s="1"/>
  <c r="C39"/>
  <c r="D39" s="1"/>
  <c r="C40"/>
  <c r="D40"/>
  <c r="C41"/>
  <c r="D41" s="1"/>
  <c r="C42"/>
  <c r="D42" s="1"/>
  <c r="C43"/>
  <c r="D43" s="1"/>
  <c r="C44"/>
  <c r="D44" s="1"/>
  <c r="C45"/>
  <c r="D45" s="1"/>
  <c r="C46"/>
  <c r="D46" s="1"/>
  <c r="C47"/>
  <c r="D47" s="1"/>
  <c r="C48"/>
  <c r="D48" s="1"/>
  <c r="C49"/>
  <c r="D49" s="1"/>
  <c r="C50"/>
  <c r="D50" s="1"/>
  <c r="C51"/>
  <c r="D51" s="1"/>
  <c r="C52"/>
  <c r="D52"/>
  <c r="C53"/>
  <c r="D53" s="1"/>
  <c r="C54"/>
  <c r="D54" s="1"/>
  <c r="C55"/>
  <c r="D55" s="1"/>
  <c r="C56"/>
  <c r="D56"/>
  <c r="C57"/>
  <c r="D57" s="1"/>
  <c r="C58"/>
  <c r="D58" s="1"/>
  <c r="C59"/>
  <c r="D59" s="1"/>
  <c r="C60"/>
  <c r="D60" s="1"/>
  <c r="C61"/>
  <c r="D61" s="1"/>
  <c r="C62"/>
  <c r="D62" s="1"/>
  <c r="C63"/>
  <c r="D63" s="1"/>
  <c r="C64"/>
  <c r="D64" s="1"/>
  <c r="C65"/>
  <c r="D65" s="1"/>
  <c r="C66"/>
  <c r="D66" s="1"/>
  <c r="C67"/>
  <c r="D67" s="1"/>
  <c r="C68"/>
  <c r="D68" s="1"/>
  <c r="C69"/>
  <c r="D69" s="1"/>
  <c r="C70"/>
  <c r="D70" s="1"/>
  <c r="C71"/>
  <c r="D71" s="1"/>
  <c r="C72"/>
  <c r="D72" s="1"/>
  <c r="C73"/>
  <c r="D73" s="1"/>
  <c r="C74"/>
  <c r="D74"/>
  <c r="C75"/>
  <c r="D75" s="1"/>
  <c r="C76"/>
  <c r="D76" s="1"/>
  <c r="C77"/>
  <c r="D77" s="1"/>
  <c r="C78"/>
  <c r="D78" s="1"/>
  <c r="C79"/>
  <c r="D79" s="1"/>
  <c r="C80"/>
  <c r="D80" s="1"/>
  <c r="C81"/>
  <c r="D81" s="1"/>
  <c r="C82"/>
  <c r="D82"/>
  <c r="C83"/>
  <c r="D83" s="1"/>
  <c r="C84"/>
  <c r="D84" s="1"/>
  <c r="C85"/>
  <c r="D85" s="1"/>
  <c r="C86"/>
  <c r="D86" s="1"/>
  <c r="C87"/>
  <c r="D87" s="1"/>
  <c r="C88"/>
  <c r="D88"/>
  <c r="C89"/>
  <c r="D89" s="1"/>
  <c r="C90"/>
  <c r="D90" s="1"/>
  <c r="C91"/>
  <c r="D91" s="1"/>
  <c r="C92"/>
  <c r="D92" s="1"/>
  <c r="C93"/>
  <c r="D93" s="1"/>
  <c r="C94"/>
  <c r="D94" s="1"/>
  <c r="C95"/>
  <c r="D95" s="1"/>
  <c r="C96"/>
  <c r="D96" s="1"/>
  <c r="C97"/>
  <c r="D97" s="1"/>
  <c r="C98"/>
  <c r="D98" s="1"/>
  <c r="C99"/>
  <c r="D99" s="1"/>
  <c r="C100"/>
  <c r="D100" s="1"/>
  <c r="C101"/>
  <c r="D101" s="1"/>
  <c r="C102"/>
  <c r="D102" s="1"/>
  <c r="C103"/>
  <c r="D103" s="1"/>
  <c r="C104"/>
  <c r="D104"/>
  <c r="C105"/>
  <c r="D105" s="1"/>
  <c r="C106"/>
  <c r="D106" s="1"/>
  <c r="C107"/>
  <c r="D107" s="1"/>
  <c r="C108"/>
  <c r="D108" s="1"/>
  <c r="C109"/>
  <c r="D109" s="1"/>
  <c r="C110"/>
  <c r="D110" s="1"/>
  <c r="C111"/>
  <c r="D111" s="1"/>
  <c r="C112"/>
  <c r="D112"/>
  <c r="C113"/>
  <c r="D113" s="1"/>
  <c r="C114"/>
  <c r="D114" s="1"/>
  <c r="C115"/>
  <c r="D115" s="1"/>
  <c r="C116"/>
  <c r="D116"/>
  <c r="C117"/>
  <c r="D117" s="1"/>
  <c r="C118"/>
  <c r="D118" s="1"/>
  <c r="C119"/>
  <c r="D119" s="1"/>
  <c r="C120"/>
  <c r="D120" s="1"/>
  <c r="C121"/>
  <c r="D121" s="1"/>
  <c r="C122"/>
  <c r="D122" s="1"/>
  <c r="C123"/>
  <c r="D123" s="1"/>
  <c r="C124"/>
  <c r="D124" s="1"/>
  <c r="C125"/>
  <c r="D125" s="1"/>
  <c r="C126"/>
  <c r="D126" s="1"/>
  <c r="C127"/>
  <c r="D127" s="1"/>
  <c r="C128"/>
  <c r="D128" s="1"/>
  <c r="C129"/>
  <c r="D129" s="1"/>
  <c r="C130"/>
  <c r="D130" s="1"/>
  <c r="C131"/>
  <c r="D131" s="1"/>
  <c r="C132"/>
  <c r="D132"/>
  <c r="C133"/>
  <c r="D133" s="1"/>
  <c r="C134"/>
  <c r="D134" s="1"/>
  <c r="C135"/>
  <c r="D135" s="1"/>
  <c r="C136"/>
  <c r="D136" s="1"/>
  <c r="C137"/>
  <c r="D137" s="1"/>
  <c r="C138"/>
  <c r="D138"/>
  <c r="C139"/>
  <c r="D139" s="1"/>
  <c r="C140"/>
  <c r="C141"/>
  <c r="C142"/>
  <c r="D142" s="1"/>
  <c r="C143"/>
  <c r="D143" s="1"/>
  <c r="C5"/>
  <c r="D9" s="1"/>
  <c r="C29" i="5"/>
  <c r="D29" s="1"/>
  <c r="C30"/>
  <c r="D30" s="1"/>
  <c r="C31"/>
  <c r="D31" s="1"/>
  <c r="C32"/>
  <c r="D32" s="1"/>
  <c r="C33"/>
  <c r="C34"/>
  <c r="D34" s="1"/>
  <c r="C35"/>
  <c r="D35" s="1"/>
  <c r="C36"/>
  <c r="C37"/>
  <c r="D37" s="1"/>
  <c r="C38"/>
  <c r="C39"/>
  <c r="D39" s="1"/>
  <c r="C40"/>
  <c r="D40" s="1"/>
  <c r="C41"/>
  <c r="D41" s="1"/>
  <c r="C42"/>
  <c r="D42" s="1"/>
  <c r="C43"/>
  <c r="D43" s="1"/>
  <c r="C44"/>
  <c r="D44"/>
  <c r="C45"/>
  <c r="C46"/>
  <c r="D46" s="1"/>
  <c r="C47"/>
  <c r="C48"/>
  <c r="D48" s="1"/>
  <c r="C49"/>
  <c r="D49" s="1"/>
  <c r="C50"/>
  <c r="C51"/>
  <c r="D51" s="1"/>
  <c r="C52"/>
  <c r="D52" s="1"/>
  <c r="C53"/>
  <c r="D53" s="1"/>
  <c r="C54"/>
  <c r="C55"/>
  <c r="D55" s="1"/>
  <c r="C56"/>
  <c r="C57"/>
  <c r="D57" s="1"/>
  <c r="C58"/>
  <c r="D58" s="1"/>
  <c r="C59"/>
  <c r="D59" s="1"/>
  <c r="C60"/>
  <c r="D60"/>
  <c r="C61"/>
  <c r="C62"/>
  <c r="D62" s="1"/>
  <c r="C63"/>
  <c r="C64"/>
  <c r="D64" s="1"/>
  <c r="C65"/>
  <c r="D65" s="1"/>
  <c r="C66"/>
  <c r="D66" s="1"/>
  <c r="C67"/>
  <c r="D67" s="1"/>
  <c r="C68"/>
  <c r="D68" s="1"/>
  <c r="C69"/>
  <c r="D69" s="1"/>
  <c r="C70"/>
  <c r="D70" s="1"/>
  <c r="C71"/>
  <c r="D71" s="1"/>
  <c r="C72"/>
  <c r="D72" s="1"/>
  <c r="C73"/>
  <c r="D73" s="1"/>
  <c r="C74"/>
  <c r="D74" s="1"/>
  <c r="C75"/>
  <c r="D75" s="1"/>
  <c r="C76"/>
  <c r="D76" s="1"/>
  <c r="C77"/>
  <c r="D77" s="1"/>
  <c r="C78"/>
  <c r="D78" s="1"/>
  <c r="C79"/>
  <c r="D79" s="1"/>
  <c r="C80"/>
  <c r="D80" s="1"/>
  <c r="C81"/>
  <c r="D81" s="1"/>
  <c r="C82"/>
  <c r="D82" s="1"/>
  <c r="C83"/>
  <c r="D83" s="1"/>
  <c r="C84"/>
  <c r="D84" s="1"/>
  <c r="C85"/>
  <c r="D85" s="1"/>
  <c r="C86"/>
  <c r="D86" s="1"/>
  <c r="C87"/>
  <c r="D87" s="1"/>
  <c r="C88"/>
  <c r="C89"/>
  <c r="D89" s="1"/>
  <c r="C90"/>
  <c r="C91"/>
  <c r="D91" s="1"/>
  <c r="C92"/>
  <c r="D92" s="1"/>
  <c r="C93"/>
  <c r="D93" s="1"/>
  <c r="C94"/>
  <c r="D94" s="1"/>
  <c r="C95"/>
  <c r="C96"/>
  <c r="D96" s="1"/>
  <c r="C97"/>
  <c r="C98"/>
  <c r="D98" s="1"/>
  <c r="C99"/>
  <c r="D99" s="1"/>
  <c r="C100"/>
  <c r="D100" s="1"/>
  <c r="C101"/>
  <c r="D101" s="1"/>
  <c r="C102"/>
  <c r="D102" s="1"/>
  <c r="C103"/>
  <c r="D103" s="1"/>
  <c r="C104"/>
  <c r="D104" s="1"/>
  <c r="C105"/>
  <c r="D105" s="1"/>
  <c r="C106"/>
  <c r="D106" s="1"/>
  <c r="C107"/>
  <c r="D107" s="1"/>
  <c r="C108"/>
  <c r="D108" s="1"/>
  <c r="C109"/>
  <c r="D109" s="1"/>
  <c r="C110"/>
  <c r="D110" s="1"/>
  <c r="C111"/>
  <c r="D111" s="1"/>
  <c r="C112"/>
  <c r="D112" s="1"/>
  <c r="C113"/>
  <c r="D113" s="1"/>
  <c r="C114"/>
  <c r="C115"/>
  <c r="D115" s="1"/>
  <c r="C116"/>
  <c r="D116" s="1"/>
  <c r="C117"/>
  <c r="C118"/>
  <c r="C119"/>
  <c r="C120"/>
  <c r="C121"/>
  <c r="D121" s="1"/>
  <c r="C122"/>
  <c r="C123"/>
  <c r="D123" s="1"/>
  <c r="C124"/>
  <c r="D124" s="1"/>
  <c r="C125"/>
  <c r="C126"/>
  <c r="D126" s="1"/>
  <c r="C127"/>
  <c r="C128"/>
  <c r="D128" s="1"/>
  <c r="C129"/>
  <c r="D129" s="1"/>
  <c r="C130"/>
  <c r="C131"/>
  <c r="D131" s="1"/>
  <c r="C132"/>
  <c r="D132"/>
  <c r="C133"/>
  <c r="C134"/>
  <c r="D134" s="1"/>
  <c r="C135"/>
  <c r="C136"/>
  <c r="D136" s="1"/>
  <c r="C137"/>
  <c r="D137" s="1"/>
  <c r="C138"/>
  <c r="C139"/>
  <c r="D139" s="1"/>
  <c r="C140"/>
  <c r="D144" s="1"/>
  <c r="C141"/>
  <c r="C142"/>
  <c r="D142" s="1"/>
  <c r="C143"/>
  <c r="D143" s="1"/>
  <c r="C374" i="10"/>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01"/>
  <c r="C102"/>
  <c r="C103"/>
  <c r="C104"/>
  <c r="C105"/>
  <c r="D105" s="1"/>
  <c r="C106"/>
  <c r="D106" s="1"/>
  <c r="C107"/>
  <c r="D107" s="1"/>
  <c r="C108"/>
  <c r="D108" s="1"/>
  <c r="C109"/>
  <c r="D109" s="1"/>
  <c r="C110"/>
  <c r="D110" s="1"/>
  <c r="C111"/>
  <c r="D111" s="1"/>
  <c r="C112"/>
  <c r="D112" s="1"/>
  <c r="C113"/>
  <c r="D113" s="1"/>
  <c r="C114"/>
  <c r="D114" s="1"/>
  <c r="C115"/>
  <c r="D115" s="1"/>
  <c r="C116"/>
  <c r="D116" s="1"/>
  <c r="C117"/>
  <c r="D117" s="1"/>
  <c r="C118"/>
  <c r="D118" s="1"/>
  <c r="C119"/>
  <c r="D119" s="1"/>
  <c r="C120"/>
  <c r="D120" s="1"/>
  <c r="C121"/>
  <c r="D121" s="1"/>
  <c r="C122"/>
  <c r="D122" s="1"/>
  <c r="C123"/>
  <c r="D123" s="1"/>
  <c r="C124"/>
  <c r="D124" s="1"/>
  <c r="C125"/>
  <c r="D125" s="1"/>
  <c r="C126"/>
  <c r="D126" s="1"/>
  <c r="C127"/>
  <c r="D127" s="1"/>
  <c r="C128"/>
  <c r="D128" s="1"/>
  <c r="C129"/>
  <c r="D129" s="1"/>
  <c r="C130"/>
  <c r="D130" s="1"/>
  <c r="C131"/>
  <c r="D131" s="1"/>
  <c r="C132"/>
  <c r="D132" s="1"/>
  <c r="C133"/>
  <c r="D133" s="1"/>
  <c r="C134"/>
  <c r="D134" s="1"/>
  <c r="C135"/>
  <c r="D135" s="1"/>
  <c r="C136"/>
  <c r="D136" s="1"/>
  <c r="C137"/>
  <c r="D137" s="1"/>
  <c r="C138"/>
  <c r="D138" s="1"/>
  <c r="C139"/>
  <c r="D139" s="1"/>
  <c r="C140"/>
  <c r="D140" s="1"/>
  <c r="C141"/>
  <c r="D141" s="1"/>
  <c r="C142"/>
  <c r="D142" s="1"/>
  <c r="C143"/>
  <c r="D143" s="1"/>
  <c r="C144"/>
  <c r="D144" s="1"/>
  <c r="C145"/>
  <c r="D145" s="1"/>
  <c r="C146"/>
  <c r="D146" s="1"/>
  <c r="C147"/>
  <c r="D147" s="1"/>
  <c r="C148"/>
  <c r="D148" s="1"/>
  <c r="C149"/>
  <c r="D149" s="1"/>
  <c r="C150"/>
  <c r="D150" s="1"/>
  <c r="C151"/>
  <c r="D151" s="1"/>
  <c r="C152"/>
  <c r="D152" s="1"/>
  <c r="C153"/>
  <c r="D153" s="1"/>
  <c r="C154"/>
  <c r="D154" s="1"/>
  <c r="C155"/>
  <c r="D155" s="1"/>
  <c r="C156"/>
  <c r="D156" s="1"/>
  <c r="C157"/>
  <c r="D157" s="1"/>
  <c r="C158"/>
  <c r="D158" s="1"/>
  <c r="C159"/>
  <c r="D159" s="1"/>
  <c r="C160"/>
  <c r="D160" s="1"/>
  <c r="C161"/>
  <c r="D161" s="1"/>
  <c r="C162"/>
  <c r="D162" s="1"/>
  <c r="C163"/>
  <c r="D163" s="1"/>
  <c r="C164"/>
  <c r="D164" s="1"/>
  <c r="C165"/>
  <c r="D165" s="1"/>
  <c r="C166"/>
  <c r="D166" s="1"/>
  <c r="C167"/>
  <c r="D167" s="1"/>
  <c r="C168"/>
  <c r="D168" s="1"/>
  <c r="C169"/>
  <c r="D169" s="1"/>
  <c r="C170"/>
  <c r="D170" s="1"/>
  <c r="C171"/>
  <c r="D171" s="1"/>
  <c r="C172"/>
  <c r="D172" s="1"/>
  <c r="C173"/>
  <c r="D173" s="1"/>
  <c r="C174"/>
  <c r="D174" s="1"/>
  <c r="C175"/>
  <c r="D175" s="1"/>
  <c r="C176"/>
  <c r="D176" s="1"/>
  <c r="C177"/>
  <c r="D177" s="1"/>
  <c r="C178"/>
  <c r="D178" s="1"/>
  <c r="C179"/>
  <c r="D179" s="1"/>
  <c r="C180"/>
  <c r="D180" s="1"/>
  <c r="C181"/>
  <c r="D181" s="1"/>
  <c r="C182"/>
  <c r="D182" s="1"/>
  <c r="C183"/>
  <c r="D183" s="1"/>
  <c r="C184"/>
  <c r="D184" s="1"/>
  <c r="C185"/>
  <c r="D185" s="1"/>
  <c r="C100"/>
  <c r="D104" s="1"/>
  <c r="D198"/>
  <c r="D200"/>
  <c r="D202"/>
  <c r="D204"/>
  <c r="D206"/>
  <c r="D208"/>
  <c r="D210"/>
  <c r="D212"/>
  <c r="D214"/>
  <c r="D216"/>
  <c r="D218"/>
  <c r="D220"/>
  <c r="D222"/>
  <c r="D224"/>
  <c r="D226"/>
  <c r="D228"/>
  <c r="D230"/>
  <c r="D232"/>
  <c r="D234"/>
  <c r="D236"/>
  <c r="D238"/>
  <c r="D240"/>
  <c r="D242"/>
  <c r="D244"/>
  <c r="D246"/>
  <c r="D248"/>
  <c r="D250"/>
  <c r="D252"/>
  <c r="D254"/>
  <c r="D256"/>
  <c r="D258"/>
  <c r="D260"/>
  <c r="D262"/>
  <c r="D264"/>
  <c r="D266"/>
  <c r="D268"/>
  <c r="D270"/>
  <c r="D272"/>
  <c r="D274"/>
  <c r="D276"/>
  <c r="D278"/>
  <c r="D293"/>
  <c r="D295"/>
  <c r="D297"/>
  <c r="D299"/>
  <c r="D301"/>
  <c r="D303"/>
  <c r="D305"/>
  <c r="D307"/>
  <c r="D309"/>
  <c r="D311"/>
  <c r="D313"/>
  <c r="D315"/>
  <c r="D317"/>
  <c r="D319"/>
  <c r="D321"/>
  <c r="D323"/>
  <c r="D325"/>
  <c r="D327"/>
  <c r="D329"/>
  <c r="D331"/>
  <c r="D333"/>
  <c r="D335"/>
  <c r="D337"/>
  <c r="D339"/>
  <c r="D341"/>
  <c r="D343"/>
  <c r="D345"/>
  <c r="D347"/>
  <c r="D349"/>
  <c r="D351"/>
  <c r="D353"/>
  <c r="D355"/>
  <c r="D357"/>
  <c r="D359"/>
  <c r="D361"/>
  <c r="D363"/>
  <c r="D365"/>
  <c r="D367"/>
  <c r="D369"/>
  <c r="D371"/>
  <c r="D373"/>
  <c r="D199"/>
  <c r="D201"/>
  <c r="D203"/>
  <c r="D205"/>
  <c r="D207"/>
  <c r="D209"/>
  <c r="D211"/>
  <c r="D213"/>
  <c r="D215"/>
  <c r="D217"/>
  <c r="D219"/>
  <c r="D221"/>
  <c r="D223"/>
  <c r="D225"/>
  <c r="D227"/>
  <c r="D229"/>
  <c r="D231"/>
  <c r="D233"/>
  <c r="D235"/>
  <c r="D237"/>
  <c r="D239"/>
  <c r="D241"/>
  <c r="D243"/>
  <c r="D245"/>
  <c r="D247"/>
  <c r="D249"/>
  <c r="D251"/>
  <c r="D253"/>
  <c r="D255"/>
  <c r="D257"/>
  <c r="D259"/>
  <c r="D261"/>
  <c r="D263"/>
  <c r="D265"/>
  <c r="D267"/>
  <c r="D269"/>
  <c r="D271"/>
  <c r="D273"/>
  <c r="D275"/>
  <c r="D277"/>
  <c r="D279"/>
  <c r="D294"/>
  <c r="D296"/>
  <c r="D298"/>
  <c r="D300"/>
  <c r="D302"/>
  <c r="D304"/>
  <c r="D306"/>
  <c r="D308"/>
  <c r="D310"/>
  <c r="D312"/>
  <c r="D314"/>
  <c r="D316"/>
  <c r="D318"/>
  <c r="D320"/>
  <c r="D322"/>
  <c r="D324"/>
  <c r="D326"/>
  <c r="D328"/>
  <c r="D330"/>
  <c r="D332"/>
  <c r="D334"/>
  <c r="D336"/>
  <c r="D338"/>
  <c r="D340"/>
  <c r="D342"/>
  <c r="D344"/>
  <c r="D346"/>
  <c r="D348"/>
  <c r="D350"/>
  <c r="D352"/>
  <c r="D354"/>
  <c r="D356"/>
  <c r="D358"/>
  <c r="D360"/>
  <c r="D362"/>
  <c r="D364"/>
  <c r="D366"/>
  <c r="D368"/>
  <c r="D370"/>
  <c r="D372"/>
  <c r="D374"/>
  <c r="C333" i="7"/>
  <c r="C329"/>
  <c r="D333"/>
  <c r="C334"/>
  <c r="C330"/>
  <c r="D334" s="1"/>
  <c r="C335"/>
  <c r="C331"/>
  <c r="D335" s="1"/>
  <c r="C336"/>
  <c r="C332"/>
  <c r="C337"/>
  <c r="D337" s="1"/>
  <c r="C338"/>
  <c r="D338" s="1"/>
  <c r="C339"/>
  <c r="D339" s="1"/>
  <c r="C340"/>
  <c r="D340" s="1"/>
  <c r="C341"/>
  <c r="D341" s="1"/>
  <c r="C342"/>
  <c r="D342" s="1"/>
  <c r="C343"/>
  <c r="D343" s="1"/>
  <c r="C344"/>
  <c r="D344" s="1"/>
  <c r="C345"/>
  <c r="D345" s="1"/>
  <c r="C346"/>
  <c r="D346" s="1"/>
  <c r="C347"/>
  <c r="D347" s="1"/>
  <c r="C348"/>
  <c r="D348" s="1"/>
  <c r="C349"/>
  <c r="D349" s="1"/>
  <c r="C350"/>
  <c r="D350" s="1"/>
  <c r="C351"/>
  <c r="D351" s="1"/>
  <c r="C352"/>
  <c r="D352" s="1"/>
  <c r="C353"/>
  <c r="D353" s="1"/>
  <c r="C354"/>
  <c r="D354" s="1"/>
  <c r="C355"/>
  <c r="D355"/>
  <c r="C356"/>
  <c r="D356" s="1"/>
  <c r="C357"/>
  <c r="D357" s="1"/>
  <c r="C358"/>
  <c r="D358" s="1"/>
  <c r="C359"/>
  <c r="D359"/>
  <c r="C321"/>
  <c r="C317"/>
  <c r="D321"/>
  <c r="C322"/>
  <c r="C318"/>
  <c r="D322" s="1"/>
  <c r="C323"/>
  <c r="C319"/>
  <c r="D323" s="1"/>
  <c r="C324"/>
  <c r="C320"/>
  <c r="C325"/>
  <c r="D325" s="1"/>
  <c r="C326"/>
  <c r="D326" s="1"/>
  <c r="C327"/>
  <c r="D327" s="1"/>
  <c r="C328"/>
  <c r="D328" s="1"/>
  <c r="D329"/>
  <c r="D331"/>
  <c r="C360"/>
  <c r="D360" s="1"/>
  <c r="C361"/>
  <c r="D361"/>
  <c r="C362"/>
  <c r="D362" s="1"/>
  <c r="C363"/>
  <c r="D363" s="1"/>
  <c r="C364"/>
  <c r="D364" s="1"/>
  <c r="C365"/>
  <c r="D365"/>
  <c r="C366"/>
  <c r="D366" s="1"/>
  <c r="C367"/>
  <c r="D367" s="1"/>
  <c r="C368"/>
  <c r="D368" s="1"/>
  <c r="C369"/>
  <c r="D369"/>
  <c r="C370"/>
  <c r="D370" s="1"/>
  <c r="C371"/>
  <c r="D371" s="1"/>
  <c r="C372"/>
  <c r="D372" s="1"/>
  <c r="C373"/>
  <c r="D373"/>
  <c r="C374"/>
  <c r="D374" s="1"/>
  <c r="C375"/>
  <c r="D375" s="1"/>
  <c r="C376"/>
  <c r="D376" s="1"/>
  <c r="C377"/>
  <c r="D377"/>
  <c r="C378"/>
  <c r="D378" s="1"/>
  <c r="C379"/>
  <c r="D379" s="1"/>
  <c r="C380"/>
  <c r="D380" s="1"/>
  <c r="C381"/>
  <c r="D381"/>
  <c r="C382"/>
  <c r="D382" s="1"/>
  <c r="C383"/>
  <c r="D383" s="1"/>
  <c r="C384"/>
  <c r="D384" s="1"/>
  <c r="C385"/>
  <c r="D385"/>
  <c r="C386"/>
  <c r="D386" s="1"/>
  <c r="C387"/>
  <c r="D387" s="1"/>
  <c r="C388"/>
  <c r="D388" s="1"/>
  <c r="C389"/>
  <c r="D389"/>
  <c r="C390"/>
  <c r="D390" s="1"/>
  <c r="C391"/>
  <c r="D391" s="1"/>
  <c r="C392"/>
  <c r="D392" s="1"/>
  <c r="C393"/>
  <c r="D393"/>
  <c r="C394"/>
  <c r="D394" s="1"/>
  <c r="C395"/>
  <c r="D395" s="1"/>
  <c r="C396"/>
  <c r="D396" s="1"/>
  <c r="C397"/>
  <c r="D397"/>
  <c r="C398"/>
  <c r="D398" s="1"/>
  <c r="C399"/>
  <c r="D399" s="1"/>
  <c r="C400"/>
  <c r="D400" s="1"/>
  <c r="C401"/>
  <c r="D401"/>
  <c r="C402"/>
  <c r="D402" s="1"/>
  <c r="C403"/>
  <c r="D403" s="1"/>
  <c r="C212"/>
  <c r="C213"/>
  <c r="C214"/>
  <c r="C215"/>
  <c r="C216"/>
  <c r="D216" s="1"/>
  <c r="C217"/>
  <c r="D217" s="1"/>
  <c r="C218"/>
  <c r="D218" s="1"/>
  <c r="C219"/>
  <c r="D219" s="1"/>
  <c r="C220"/>
  <c r="D220" s="1"/>
  <c r="C221"/>
  <c r="D221" s="1"/>
  <c r="C222"/>
  <c r="D222" s="1"/>
  <c r="C223"/>
  <c r="D223" s="1"/>
  <c r="C224"/>
  <c r="D224" s="1"/>
  <c r="C225"/>
  <c r="D225" s="1"/>
  <c r="C226"/>
  <c r="D226" s="1"/>
  <c r="C227"/>
  <c r="D227" s="1"/>
  <c r="C228"/>
  <c r="D228" s="1"/>
  <c r="C229"/>
  <c r="D229" s="1"/>
  <c r="C230"/>
  <c r="D230" s="1"/>
  <c r="C231"/>
  <c r="D231" s="1"/>
  <c r="C232"/>
  <c r="D232" s="1"/>
  <c r="C233"/>
  <c r="D233" s="1"/>
  <c r="C234"/>
  <c r="D234" s="1"/>
  <c r="C235"/>
  <c r="D235" s="1"/>
  <c r="C236"/>
  <c r="D236" s="1"/>
  <c r="C237"/>
  <c r="D237" s="1"/>
  <c r="C238"/>
  <c r="D238" s="1"/>
  <c r="C239"/>
  <c r="D239" s="1"/>
  <c r="C240"/>
  <c r="D240" s="1"/>
  <c r="C241"/>
  <c r="D241" s="1"/>
  <c r="C242"/>
  <c r="D242" s="1"/>
  <c r="C243"/>
  <c r="D243" s="1"/>
  <c r="C244"/>
  <c r="D244" s="1"/>
  <c r="C245"/>
  <c r="D245" s="1"/>
  <c r="C246"/>
  <c r="D246" s="1"/>
  <c r="C247"/>
  <c r="D247" s="1"/>
  <c r="C248"/>
  <c r="D248" s="1"/>
  <c r="C249"/>
  <c r="D249" s="1"/>
  <c r="C250"/>
  <c r="D250" s="1"/>
  <c r="C251"/>
  <c r="D251" s="1"/>
  <c r="C252"/>
  <c r="D252" s="1"/>
  <c r="C253"/>
  <c r="D253" s="1"/>
  <c r="C254"/>
  <c r="D254" s="1"/>
  <c r="C255"/>
  <c r="D255" s="1"/>
  <c r="C256"/>
  <c r="D256" s="1"/>
  <c r="C257"/>
  <c r="D257" s="1"/>
  <c r="C258"/>
  <c r="D258" s="1"/>
  <c r="C259"/>
  <c r="D259" s="1"/>
  <c r="C260"/>
  <c r="D260" s="1"/>
  <c r="C261"/>
  <c r="D261" s="1"/>
  <c r="C262"/>
  <c r="D262" s="1"/>
  <c r="C263"/>
  <c r="D263" s="1"/>
  <c r="C264"/>
  <c r="D264" s="1"/>
  <c r="C265"/>
  <c r="D265" s="1"/>
  <c r="C266"/>
  <c r="D266" s="1"/>
  <c r="C267"/>
  <c r="D267" s="1"/>
  <c r="C268"/>
  <c r="D268" s="1"/>
  <c r="C269"/>
  <c r="D269" s="1"/>
  <c r="C270"/>
  <c r="D270" s="1"/>
  <c r="C271"/>
  <c r="D271" s="1"/>
  <c r="C272"/>
  <c r="D272" s="1"/>
  <c r="C273"/>
  <c r="D273" s="1"/>
  <c r="C274"/>
  <c r="D274" s="1"/>
  <c r="C275"/>
  <c r="D275" s="1"/>
  <c r="C276"/>
  <c r="D276" s="1"/>
  <c r="C277"/>
  <c r="D277" s="1"/>
  <c r="C278"/>
  <c r="D278" s="1"/>
  <c r="C279"/>
  <c r="D279" s="1"/>
  <c r="C280"/>
  <c r="D280" s="1"/>
  <c r="C281"/>
  <c r="D281" s="1"/>
  <c r="C282"/>
  <c r="D282" s="1"/>
  <c r="C283"/>
  <c r="D283" s="1"/>
  <c r="C284"/>
  <c r="D284" s="1"/>
  <c r="C285"/>
  <c r="D285" s="1"/>
  <c r="C286"/>
  <c r="D286" s="1"/>
  <c r="C287"/>
  <c r="D287" s="1"/>
  <c r="C288"/>
  <c r="D288" s="1"/>
  <c r="C289"/>
  <c r="D289" s="1"/>
  <c r="C290"/>
  <c r="D290" s="1"/>
  <c r="C291"/>
  <c r="D291" s="1"/>
  <c r="C292"/>
  <c r="D292" s="1"/>
  <c r="C293"/>
  <c r="D293" s="1"/>
  <c r="C294"/>
  <c r="D294" s="1"/>
  <c r="C295"/>
  <c r="D295" s="1"/>
  <c r="C296"/>
  <c r="D296" s="1"/>
  <c r="C297"/>
  <c r="D297" s="1"/>
  <c r="C211"/>
  <c r="C195"/>
  <c r="C194"/>
  <c r="C193"/>
  <c r="C192"/>
  <c r="C191"/>
  <c r="D195"/>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2"/>
  <c r="D136" s="1"/>
  <c r="C135"/>
  <c r="C134"/>
  <c r="C130"/>
  <c r="C133"/>
  <c r="C128"/>
  <c r="D132" s="1"/>
  <c r="C131"/>
  <c r="C129"/>
  <c r="C127"/>
  <c r="D131" s="1"/>
  <c r="C126"/>
  <c r="D130" s="1"/>
  <c r="C125"/>
  <c r="D129" s="1"/>
  <c r="C124"/>
  <c r="D128" s="1"/>
  <c r="C123"/>
  <c r="D127" s="1"/>
  <c r="C122"/>
  <c r="D126" s="1"/>
  <c r="C121"/>
  <c r="D125" s="1"/>
  <c r="C120"/>
  <c r="C119"/>
  <c r="C118"/>
  <c r="C117"/>
  <c r="C116"/>
  <c r="C115"/>
  <c r="C114"/>
  <c r="C113"/>
  <c r="C112"/>
  <c r="C111"/>
  <c r="D115" s="1"/>
  <c r="C110"/>
  <c r="C109"/>
  <c r="C467" i="6"/>
  <c r="C463"/>
  <c r="D467" s="1"/>
  <c r="C468"/>
  <c r="C464"/>
  <c r="D468" s="1"/>
  <c r="C469"/>
  <c r="C465"/>
  <c r="C470"/>
  <c r="C466"/>
  <c r="D470" s="1"/>
  <c r="C471"/>
  <c r="D471" s="1"/>
  <c r="C472"/>
  <c r="D472" s="1"/>
  <c r="C473"/>
  <c r="D473" s="1"/>
  <c r="C474"/>
  <c r="D474" s="1"/>
  <c r="C475"/>
  <c r="D475" s="1"/>
  <c r="C476"/>
  <c r="D476" s="1"/>
  <c r="C477"/>
  <c r="D477" s="1"/>
  <c r="C478"/>
  <c r="D478" s="1"/>
  <c r="C479"/>
  <c r="C480"/>
  <c r="D480" s="1"/>
  <c r="C481"/>
  <c r="D481" s="1"/>
  <c r="C482"/>
  <c r="D482" s="1"/>
  <c r="C483"/>
  <c r="D483" s="1"/>
  <c r="C484"/>
  <c r="D484" s="1"/>
  <c r="C485"/>
  <c r="D485" s="1"/>
  <c r="C486"/>
  <c r="D486" s="1"/>
  <c r="C448"/>
  <c r="C444"/>
  <c r="D448" s="1"/>
  <c r="C449"/>
  <c r="C445"/>
  <c r="C450"/>
  <c r="C446"/>
  <c r="C451"/>
  <c r="C447"/>
  <c r="C452"/>
  <c r="D452" s="1"/>
  <c r="C453"/>
  <c r="D453" s="1"/>
  <c r="C454"/>
  <c r="D454" s="1"/>
  <c r="C455"/>
  <c r="C456"/>
  <c r="D456" s="1"/>
  <c r="C457"/>
  <c r="D457" s="1"/>
  <c r="C458"/>
  <c r="D458" s="1"/>
  <c r="C459"/>
  <c r="D459" s="1"/>
  <c r="C460"/>
  <c r="D460" s="1"/>
  <c r="C461"/>
  <c r="D461" s="1"/>
  <c r="C462"/>
  <c r="D462" s="1"/>
  <c r="D463"/>
  <c r="D465"/>
  <c r="C487"/>
  <c r="D487"/>
  <c r="C488"/>
  <c r="D488" s="1"/>
  <c r="C489"/>
  <c r="D489" s="1"/>
  <c r="C490"/>
  <c r="D490" s="1"/>
  <c r="C491"/>
  <c r="D491" s="1"/>
  <c r="C492"/>
  <c r="D492" s="1"/>
  <c r="C493"/>
  <c r="D493" s="1"/>
  <c r="C494"/>
  <c r="D494" s="1"/>
  <c r="C495"/>
  <c r="D495"/>
  <c r="C496"/>
  <c r="D496" s="1"/>
  <c r="C497"/>
  <c r="D497" s="1"/>
  <c r="C498"/>
  <c r="D498" s="1"/>
  <c r="C499"/>
  <c r="D499"/>
  <c r="C500"/>
  <c r="D500" s="1"/>
  <c r="C501"/>
  <c r="D501" s="1"/>
  <c r="C502"/>
  <c r="D502" s="1"/>
  <c r="C503"/>
  <c r="D503" s="1"/>
  <c r="C504"/>
  <c r="D504" s="1"/>
  <c r="C505"/>
  <c r="D505" s="1"/>
  <c r="C506"/>
  <c r="D506" s="1"/>
  <c r="C507"/>
  <c r="D507" s="1"/>
  <c r="C508"/>
  <c r="D508" s="1"/>
  <c r="C509"/>
  <c r="D509" s="1"/>
  <c r="C510"/>
  <c r="D510" s="1"/>
  <c r="C511"/>
  <c r="D511"/>
  <c r="C512"/>
  <c r="D512" s="1"/>
  <c r="C513"/>
  <c r="D513" s="1"/>
  <c r="C514"/>
  <c r="D514" s="1"/>
  <c r="C515"/>
  <c r="D515" s="1"/>
  <c r="C516"/>
  <c r="D516" s="1"/>
  <c r="C517"/>
  <c r="D517" s="1"/>
  <c r="C518"/>
  <c r="D518" s="1"/>
  <c r="C519"/>
  <c r="D519"/>
  <c r="C520"/>
  <c r="D520" s="1"/>
  <c r="C521"/>
  <c r="D521" s="1"/>
  <c r="C522"/>
  <c r="D522" s="1"/>
  <c r="C523"/>
  <c r="D523"/>
  <c r="C524"/>
  <c r="D524" s="1"/>
  <c r="C525"/>
  <c r="D525" s="1"/>
  <c r="C526"/>
  <c r="D526" s="1"/>
  <c r="C527"/>
  <c r="D527" s="1"/>
  <c r="C528"/>
  <c r="D528" s="1"/>
  <c r="C529"/>
  <c r="D529" s="1"/>
  <c r="C530"/>
  <c r="D530" s="1"/>
  <c r="C531"/>
  <c r="D531"/>
  <c r="C532"/>
  <c r="D532" s="1"/>
  <c r="C533"/>
  <c r="D533" s="1"/>
  <c r="C534"/>
  <c r="D534" s="1"/>
  <c r="C535"/>
  <c r="D535"/>
  <c r="C536"/>
  <c r="D536" s="1"/>
  <c r="C537"/>
  <c r="D537" s="1"/>
  <c r="C538"/>
  <c r="D538" s="1"/>
  <c r="C539"/>
  <c r="D539"/>
  <c r="C540"/>
  <c r="D540" s="1"/>
  <c r="C541"/>
  <c r="D541" s="1"/>
  <c r="C542"/>
  <c r="D542" s="1"/>
  <c r="C543"/>
  <c r="D543" s="1"/>
  <c r="C544"/>
  <c r="D544" s="1"/>
  <c r="C545"/>
  <c r="D545" s="1"/>
  <c r="C546"/>
  <c r="D546" s="1"/>
  <c r="C547"/>
  <c r="D547"/>
  <c r="C548"/>
  <c r="D548" s="1"/>
  <c r="C549"/>
  <c r="D549" s="1"/>
  <c r="C550"/>
  <c r="D550" s="1"/>
  <c r="C551"/>
  <c r="D551"/>
  <c r="C552"/>
  <c r="D552" s="1"/>
  <c r="C553"/>
  <c r="D553" s="1"/>
  <c r="C554"/>
  <c r="D554" s="1"/>
  <c r="C555"/>
  <c r="D555"/>
  <c r="C556"/>
  <c r="D556" s="1"/>
  <c r="C557"/>
  <c r="D557" s="1"/>
  <c r="C558"/>
  <c r="D558" s="1"/>
  <c r="C559"/>
  <c r="D559" s="1"/>
  <c r="C560"/>
  <c r="D560" s="1"/>
  <c r="C561"/>
  <c r="D561"/>
  <c r="C562"/>
  <c r="D562" s="1"/>
  <c r="C563"/>
  <c r="D563"/>
  <c r="C564"/>
  <c r="D564" s="1"/>
  <c r="C565"/>
  <c r="D565" s="1"/>
  <c r="C566"/>
  <c r="D566" s="1"/>
  <c r="C567"/>
  <c r="D567" s="1"/>
  <c r="C568"/>
  <c r="D568" s="1"/>
  <c r="C569"/>
  <c r="D569"/>
  <c r="C570"/>
  <c r="D570" s="1"/>
  <c r="C571"/>
  <c r="D571" s="1"/>
  <c r="C572"/>
  <c r="D572" s="1"/>
  <c r="C573"/>
  <c r="D573"/>
  <c r="C574"/>
  <c r="D574" s="1"/>
  <c r="C575"/>
  <c r="D575" s="1"/>
  <c r="C576"/>
  <c r="D576" s="1"/>
  <c r="C577"/>
  <c r="D577" s="1"/>
  <c r="C578"/>
  <c r="C579"/>
  <c r="D583" s="1"/>
  <c r="C580"/>
  <c r="D580" s="1"/>
  <c r="C581"/>
  <c r="D581" s="1"/>
  <c r="C443"/>
  <c r="D447" s="1"/>
  <c r="C321"/>
  <c r="C317"/>
  <c r="D321" s="1"/>
  <c r="C322"/>
  <c r="C318"/>
  <c r="D322" s="1"/>
  <c r="C323"/>
  <c r="C319"/>
  <c r="D323" s="1"/>
  <c r="C324"/>
  <c r="C320"/>
  <c r="D324" s="1"/>
  <c r="C325"/>
  <c r="D325" s="1"/>
  <c r="C326"/>
  <c r="D326" s="1"/>
  <c r="C327"/>
  <c r="D327" s="1"/>
  <c r="C328"/>
  <c r="D328" s="1"/>
  <c r="C329"/>
  <c r="D329" s="1"/>
  <c r="C330"/>
  <c r="D330" s="1"/>
  <c r="C331"/>
  <c r="D331" s="1"/>
  <c r="C332"/>
  <c r="D332" s="1"/>
  <c r="C333"/>
  <c r="D333" s="1"/>
  <c r="C334"/>
  <c r="D334" s="1"/>
  <c r="C335"/>
  <c r="D335" s="1"/>
  <c r="C336"/>
  <c r="D336" s="1"/>
  <c r="C337"/>
  <c r="D337" s="1"/>
  <c r="C338"/>
  <c r="D338" s="1"/>
  <c r="C339"/>
  <c r="D339" s="1"/>
  <c r="C340"/>
  <c r="C302"/>
  <c r="C298"/>
  <c r="C303"/>
  <c r="C299"/>
  <c r="D303" s="1"/>
  <c r="C304"/>
  <c r="C300"/>
  <c r="C305"/>
  <c r="C301"/>
  <c r="C306"/>
  <c r="D306" s="1"/>
  <c r="C307"/>
  <c r="D307" s="1"/>
  <c r="C308"/>
  <c r="D308" s="1"/>
  <c r="C309"/>
  <c r="D309" s="1"/>
  <c r="C310"/>
  <c r="C311"/>
  <c r="D311" s="1"/>
  <c r="C312"/>
  <c r="D312" s="1"/>
  <c r="C313"/>
  <c r="D313" s="1"/>
  <c r="C314"/>
  <c r="D314" s="1"/>
  <c r="C315"/>
  <c r="D315" s="1"/>
  <c r="C316"/>
  <c r="D316" s="1"/>
  <c r="D317"/>
  <c r="C341"/>
  <c r="D341" s="1"/>
  <c r="C342"/>
  <c r="D342" s="1"/>
  <c r="C343"/>
  <c r="D343" s="1"/>
  <c r="C344"/>
  <c r="D344" s="1"/>
  <c r="C345"/>
  <c r="D345" s="1"/>
  <c r="C346"/>
  <c r="D346" s="1"/>
  <c r="C347"/>
  <c r="D347"/>
  <c r="C348"/>
  <c r="D348" s="1"/>
  <c r="C349"/>
  <c r="D349" s="1"/>
  <c r="C350"/>
  <c r="D350" s="1"/>
  <c r="C351"/>
  <c r="D351" s="1"/>
  <c r="C352"/>
  <c r="D352" s="1"/>
  <c r="C353"/>
  <c r="D353" s="1"/>
  <c r="C354"/>
  <c r="D354" s="1"/>
  <c r="C355"/>
  <c r="D355"/>
  <c r="C356"/>
  <c r="D356" s="1"/>
  <c r="C357"/>
  <c r="D357" s="1"/>
  <c r="C358"/>
  <c r="D358" s="1"/>
  <c r="C359"/>
  <c r="D359" s="1"/>
  <c r="C360"/>
  <c r="D360" s="1"/>
  <c r="C361"/>
  <c r="D361" s="1"/>
  <c r="C362"/>
  <c r="D362" s="1"/>
  <c r="C363"/>
  <c r="D363"/>
  <c r="C364"/>
  <c r="D364" s="1"/>
  <c r="C365"/>
  <c r="D365" s="1"/>
  <c r="C366"/>
  <c r="D366" s="1"/>
  <c r="C367"/>
  <c r="D367"/>
  <c r="C368"/>
  <c r="D368" s="1"/>
  <c r="C369"/>
  <c r="D369" s="1"/>
  <c r="C370"/>
  <c r="D370" s="1"/>
  <c r="C371"/>
  <c r="D371" s="1"/>
  <c r="C372"/>
  <c r="D372" s="1"/>
  <c r="C373"/>
  <c r="D373" s="1"/>
  <c r="C374"/>
  <c r="D374" s="1"/>
  <c r="C375"/>
  <c r="D375"/>
  <c r="C376"/>
  <c r="D376" s="1"/>
  <c r="C377"/>
  <c r="D377" s="1"/>
  <c r="C378"/>
  <c r="D378" s="1"/>
  <c r="C379"/>
  <c r="D379"/>
  <c r="C380"/>
  <c r="D380" s="1"/>
  <c r="C381"/>
  <c r="D381" s="1"/>
  <c r="C382"/>
  <c r="D382" s="1"/>
  <c r="C383"/>
  <c r="D383"/>
  <c r="C384"/>
  <c r="D384" s="1"/>
  <c r="C385"/>
  <c r="D385" s="1"/>
  <c r="C386"/>
  <c r="D386" s="1"/>
  <c r="C387"/>
  <c r="D387"/>
  <c r="C388"/>
  <c r="D388" s="1"/>
  <c r="C389"/>
  <c r="D389" s="1"/>
  <c r="C390"/>
  <c r="D390" s="1"/>
  <c r="C391"/>
  <c r="D391" s="1"/>
  <c r="C392"/>
  <c r="D392" s="1"/>
  <c r="C393"/>
  <c r="D393" s="1"/>
  <c r="C394"/>
  <c r="D394" s="1"/>
  <c r="C395"/>
  <c r="D395"/>
  <c r="C396"/>
  <c r="D396" s="1"/>
  <c r="C397"/>
  <c r="D397" s="1"/>
  <c r="C398"/>
  <c r="D398" s="1"/>
  <c r="C399"/>
  <c r="D399" s="1"/>
  <c r="C400"/>
  <c r="D400" s="1"/>
  <c r="C401"/>
  <c r="D401" s="1"/>
  <c r="C402"/>
  <c r="D402" s="1"/>
  <c r="C403"/>
  <c r="D403"/>
  <c r="C404"/>
  <c r="D404" s="1"/>
  <c r="C405"/>
  <c r="D405" s="1"/>
  <c r="C406"/>
  <c r="D406" s="1"/>
  <c r="C407"/>
  <c r="D407" s="1"/>
  <c r="C408"/>
  <c r="D408" s="1"/>
  <c r="C409"/>
  <c r="D409" s="1"/>
  <c r="C410"/>
  <c r="D410" s="1"/>
  <c r="C411"/>
  <c r="D411"/>
  <c r="C412"/>
  <c r="D412" s="1"/>
  <c r="C413"/>
  <c r="D413" s="1"/>
  <c r="C414"/>
  <c r="D414" s="1"/>
  <c r="C415"/>
  <c r="D415" s="1"/>
  <c r="C416"/>
  <c r="D416" s="1"/>
  <c r="C417"/>
  <c r="D417" s="1"/>
  <c r="C418"/>
  <c r="D418" s="1"/>
  <c r="C419"/>
  <c r="D419"/>
  <c r="C420"/>
  <c r="D420" s="1"/>
  <c r="C421"/>
  <c r="D421" s="1"/>
  <c r="C422"/>
  <c r="D422" s="1"/>
  <c r="C423"/>
  <c r="D423"/>
  <c r="C424"/>
  <c r="D424" s="1"/>
  <c r="C425"/>
  <c r="D425" s="1"/>
  <c r="C426"/>
  <c r="D426" s="1"/>
  <c r="C427"/>
  <c r="D427"/>
  <c r="C428"/>
  <c r="D428" s="1"/>
  <c r="C429"/>
  <c r="D429" s="1"/>
  <c r="C430"/>
  <c r="D430" s="1"/>
  <c r="C431"/>
  <c r="D431"/>
  <c r="C432"/>
  <c r="C433"/>
  <c r="C434"/>
  <c r="D434" s="1"/>
  <c r="C435"/>
  <c r="D435"/>
  <c r="C297"/>
  <c r="D301" s="1"/>
  <c r="C174"/>
  <c r="C170"/>
  <c r="D174" s="1"/>
  <c r="C175"/>
  <c r="C171"/>
  <c r="D175" s="1"/>
  <c r="C176"/>
  <c r="C172"/>
  <c r="C177"/>
  <c r="C173"/>
  <c r="D177"/>
  <c r="C178"/>
  <c r="D178" s="1"/>
  <c r="C179"/>
  <c r="D179" s="1"/>
  <c r="C180"/>
  <c r="D180" s="1"/>
  <c r="C181"/>
  <c r="D181" s="1"/>
  <c r="C182"/>
  <c r="D182" s="1"/>
  <c r="C183"/>
  <c r="D183" s="1"/>
  <c r="C184"/>
  <c r="D184" s="1"/>
  <c r="C185"/>
  <c r="D185" s="1"/>
  <c r="C186"/>
  <c r="D186" s="1"/>
  <c r="C187"/>
  <c r="D187" s="1"/>
  <c r="C188"/>
  <c r="D188" s="1"/>
  <c r="C189"/>
  <c r="D189" s="1"/>
  <c r="C190"/>
  <c r="D190" s="1"/>
  <c r="C191"/>
  <c r="D191" s="1"/>
  <c r="C192"/>
  <c r="D192" s="1"/>
  <c r="C193"/>
  <c r="D193" s="1"/>
  <c r="C194"/>
  <c r="D194" s="1"/>
  <c r="C156"/>
  <c r="C152"/>
  <c r="D156" s="1"/>
  <c r="C157"/>
  <c r="C153"/>
  <c r="C158"/>
  <c r="C154"/>
  <c r="D158"/>
  <c r="C159"/>
  <c r="C155"/>
  <c r="D159" s="1"/>
  <c r="C160"/>
  <c r="D160" s="1"/>
  <c r="C161"/>
  <c r="D161" s="1"/>
  <c r="C162"/>
  <c r="C163"/>
  <c r="D163" s="1"/>
  <c r="C164"/>
  <c r="D164" s="1"/>
  <c r="C165"/>
  <c r="D165" s="1"/>
  <c r="C166"/>
  <c r="D166" s="1"/>
  <c r="C167"/>
  <c r="D167" s="1"/>
  <c r="C168"/>
  <c r="D168" s="1"/>
  <c r="C169"/>
  <c r="D169" s="1"/>
  <c r="D170"/>
  <c r="D172"/>
  <c r="C195"/>
  <c r="D195"/>
  <c r="C196"/>
  <c r="D196" s="1"/>
  <c r="C197"/>
  <c r="D197" s="1"/>
  <c r="C198"/>
  <c r="D198" s="1"/>
  <c r="C199"/>
  <c r="D199" s="1"/>
  <c r="C200"/>
  <c r="D200" s="1"/>
  <c r="C201"/>
  <c r="D201" s="1"/>
  <c r="C202"/>
  <c r="D202" s="1"/>
  <c r="C203"/>
  <c r="D203"/>
  <c r="C204"/>
  <c r="D204" s="1"/>
  <c r="C205"/>
  <c r="D205" s="1"/>
  <c r="C206"/>
  <c r="D206" s="1"/>
  <c r="C207"/>
  <c r="D207"/>
  <c r="C208"/>
  <c r="D208" s="1"/>
  <c r="C209"/>
  <c r="D209" s="1"/>
  <c r="C210"/>
  <c r="D210" s="1"/>
  <c r="C211"/>
  <c r="D211" s="1"/>
  <c r="C212"/>
  <c r="D212" s="1"/>
  <c r="C213"/>
  <c r="D213" s="1"/>
  <c r="C214"/>
  <c r="D214" s="1"/>
  <c r="C215"/>
  <c r="D215"/>
  <c r="C216"/>
  <c r="D216" s="1"/>
  <c r="C217"/>
  <c r="D217" s="1"/>
  <c r="C218"/>
  <c r="D218" s="1"/>
  <c r="C219"/>
  <c r="D219" s="1"/>
  <c r="C220"/>
  <c r="D220" s="1"/>
  <c r="C221"/>
  <c r="D221" s="1"/>
  <c r="C222"/>
  <c r="D222" s="1"/>
  <c r="C223"/>
  <c r="D223"/>
  <c r="C224"/>
  <c r="D224" s="1"/>
  <c r="C225"/>
  <c r="D225" s="1"/>
  <c r="C226"/>
  <c r="D226" s="1"/>
  <c r="C227"/>
  <c r="D227"/>
  <c r="C228"/>
  <c r="D228" s="1"/>
  <c r="C229"/>
  <c r="D229" s="1"/>
  <c r="C230"/>
  <c r="D230" s="1"/>
  <c r="C231"/>
  <c r="D231"/>
  <c r="C232"/>
  <c r="D232" s="1"/>
  <c r="C233"/>
  <c r="D233" s="1"/>
  <c r="C234"/>
  <c r="C235"/>
  <c r="D235" s="1"/>
  <c r="C236"/>
  <c r="D236" s="1"/>
  <c r="C237"/>
  <c r="D237"/>
  <c r="C238"/>
  <c r="D238" s="1"/>
  <c r="C239"/>
  <c r="D239" s="1"/>
  <c r="C240"/>
  <c r="D240" s="1"/>
  <c r="C241"/>
  <c r="D241" s="1"/>
  <c r="C242"/>
  <c r="D242" s="1"/>
  <c r="C243"/>
  <c r="D243" s="1"/>
  <c r="C244"/>
  <c r="D244" s="1"/>
  <c r="C245"/>
  <c r="D245"/>
  <c r="C246"/>
  <c r="D246" s="1"/>
  <c r="C247"/>
  <c r="D247" s="1"/>
  <c r="C248"/>
  <c r="D248" s="1"/>
  <c r="C249"/>
  <c r="D249"/>
  <c r="C250"/>
  <c r="D250" s="1"/>
  <c r="C251"/>
  <c r="D251" s="1"/>
  <c r="C252"/>
  <c r="D252" s="1"/>
  <c r="C253"/>
  <c r="D253"/>
  <c r="C254"/>
  <c r="D254" s="1"/>
  <c r="C255"/>
  <c r="D255" s="1"/>
  <c r="C256"/>
  <c r="D256" s="1"/>
  <c r="C257"/>
  <c r="D257" s="1"/>
  <c r="C258"/>
  <c r="D258" s="1"/>
  <c r="C259"/>
  <c r="D259" s="1"/>
  <c r="C260"/>
  <c r="D260" s="1"/>
  <c r="C261"/>
  <c r="D261"/>
  <c r="C262"/>
  <c r="D262" s="1"/>
  <c r="C263"/>
  <c r="D263" s="1"/>
  <c r="C264"/>
  <c r="D264" s="1"/>
  <c r="C265"/>
  <c r="D265" s="1"/>
  <c r="C266"/>
  <c r="D266" s="1"/>
  <c r="C267"/>
  <c r="D267" s="1"/>
  <c r="C268"/>
  <c r="D268" s="1"/>
  <c r="C269"/>
  <c r="D269"/>
  <c r="C270"/>
  <c r="D270" s="1"/>
  <c r="C271"/>
  <c r="D271" s="1"/>
  <c r="C272"/>
  <c r="D272" s="1"/>
  <c r="C273"/>
  <c r="D273" s="1"/>
  <c r="C274"/>
  <c r="D274" s="1"/>
  <c r="C275"/>
  <c r="D275" s="1"/>
  <c r="C276"/>
  <c r="D276" s="1"/>
  <c r="C277"/>
  <c r="D277"/>
  <c r="C278"/>
  <c r="D278" s="1"/>
  <c r="C279"/>
  <c r="D279" s="1"/>
  <c r="C280"/>
  <c r="D280" s="1"/>
  <c r="C281"/>
  <c r="D281" s="1"/>
  <c r="C282"/>
  <c r="D282" s="1"/>
  <c r="C283"/>
  <c r="D283" s="1"/>
  <c r="C284"/>
  <c r="D284" s="1"/>
  <c r="C285"/>
  <c r="D285"/>
  <c r="C286"/>
  <c r="C287"/>
  <c r="C288"/>
  <c r="D288" s="1"/>
  <c r="C289"/>
  <c r="D289"/>
  <c r="C151"/>
  <c r="D155" s="1"/>
  <c r="C469" i="5"/>
  <c r="C465"/>
  <c r="D469"/>
  <c r="C470"/>
  <c r="C466"/>
  <c r="D470"/>
  <c r="C471"/>
  <c r="C467"/>
  <c r="D471"/>
  <c r="C472"/>
  <c r="C468"/>
  <c r="D472"/>
  <c r="C473"/>
  <c r="D473"/>
  <c r="C474"/>
  <c r="D474"/>
  <c r="C475"/>
  <c r="D475"/>
  <c r="C476"/>
  <c r="D476"/>
  <c r="C477"/>
  <c r="D477"/>
  <c r="C478"/>
  <c r="D478"/>
  <c r="C479"/>
  <c r="D479"/>
  <c r="C480"/>
  <c r="D480"/>
  <c r="C481"/>
  <c r="D481"/>
  <c r="C482"/>
  <c r="D482"/>
  <c r="C483"/>
  <c r="D483"/>
  <c r="C484"/>
  <c r="D484"/>
  <c r="C485"/>
  <c r="D485"/>
  <c r="C486"/>
  <c r="D486"/>
  <c r="C487"/>
  <c r="D487"/>
  <c r="C488"/>
  <c r="D488"/>
  <c r="E488"/>
  <c r="C450"/>
  <c r="C446"/>
  <c r="D450"/>
  <c r="C451"/>
  <c r="C447"/>
  <c r="D451"/>
  <c r="C452"/>
  <c r="C448"/>
  <c r="D452"/>
  <c r="C453"/>
  <c r="C449"/>
  <c r="D453"/>
  <c r="C454"/>
  <c r="D454"/>
  <c r="C455"/>
  <c r="D455"/>
  <c r="C456"/>
  <c r="D456"/>
  <c r="C457"/>
  <c r="D457"/>
  <c r="C458"/>
  <c r="D458"/>
  <c r="C459"/>
  <c r="D459"/>
  <c r="C460"/>
  <c r="D460"/>
  <c r="C461"/>
  <c r="D461"/>
  <c r="C462"/>
  <c r="D462"/>
  <c r="C463"/>
  <c r="D463"/>
  <c r="C464"/>
  <c r="D464"/>
  <c r="D465"/>
  <c r="D466"/>
  <c r="D467"/>
  <c r="D468"/>
  <c r="E469"/>
  <c r="E470"/>
  <c r="E471"/>
  <c r="E472"/>
  <c r="E473"/>
  <c r="E474"/>
  <c r="E475"/>
  <c r="E476"/>
  <c r="E477"/>
  <c r="E478"/>
  <c r="E479"/>
  <c r="E480"/>
  <c r="E481"/>
  <c r="E482"/>
  <c r="E483"/>
  <c r="E484"/>
  <c r="E485"/>
  <c r="E486"/>
  <c r="E487"/>
  <c r="C489"/>
  <c r="D489"/>
  <c r="E489"/>
  <c r="C490"/>
  <c r="D490"/>
  <c r="E490"/>
  <c r="C491"/>
  <c r="D491"/>
  <c r="E491"/>
  <c r="C492"/>
  <c r="D492"/>
  <c r="E492"/>
  <c r="C493"/>
  <c r="D493"/>
  <c r="E493"/>
  <c r="C494"/>
  <c r="D494"/>
  <c r="E494"/>
  <c r="C495"/>
  <c r="D495"/>
  <c r="E495"/>
  <c r="C496"/>
  <c r="D496"/>
  <c r="E496"/>
  <c r="C497"/>
  <c r="D497"/>
  <c r="E497"/>
  <c r="C498"/>
  <c r="D498"/>
  <c r="E498"/>
  <c r="C499"/>
  <c r="D499"/>
  <c r="E499"/>
  <c r="C500"/>
  <c r="D500"/>
  <c r="E500"/>
  <c r="C501"/>
  <c r="D501"/>
  <c r="E501"/>
  <c r="C502"/>
  <c r="D502"/>
  <c r="E502"/>
  <c r="C503"/>
  <c r="D503"/>
  <c r="E503"/>
  <c r="C504"/>
  <c r="D504"/>
  <c r="E504"/>
  <c r="C505"/>
  <c r="D505"/>
  <c r="E505"/>
  <c r="C506"/>
  <c r="D506"/>
  <c r="E506"/>
  <c r="C507"/>
  <c r="D507"/>
  <c r="E507"/>
  <c r="C508"/>
  <c r="D508"/>
  <c r="E508"/>
  <c r="C509"/>
  <c r="D509"/>
  <c r="E509"/>
  <c r="C510"/>
  <c r="D510"/>
  <c r="E510"/>
  <c r="C511"/>
  <c r="D511"/>
  <c r="E511"/>
  <c r="C512"/>
  <c r="D512"/>
  <c r="E512"/>
  <c r="C513"/>
  <c r="D513"/>
  <c r="E513"/>
  <c r="C514"/>
  <c r="D514"/>
  <c r="E514"/>
  <c r="C515"/>
  <c r="D515"/>
  <c r="E515"/>
  <c r="C516"/>
  <c r="D516"/>
  <c r="E516"/>
  <c r="C517"/>
  <c r="D517"/>
  <c r="E517"/>
  <c r="C518"/>
  <c r="D518"/>
  <c r="E518"/>
  <c r="C519"/>
  <c r="D519"/>
  <c r="E519"/>
  <c r="C520"/>
  <c r="D520"/>
  <c r="E520"/>
  <c r="C521"/>
  <c r="D521"/>
  <c r="E521"/>
  <c r="C522"/>
  <c r="D522"/>
  <c r="E522"/>
  <c r="C523"/>
  <c r="D523"/>
  <c r="E523"/>
  <c r="C524"/>
  <c r="D524"/>
  <c r="E524"/>
  <c r="C525"/>
  <c r="D525"/>
  <c r="E525"/>
  <c r="C526"/>
  <c r="D526"/>
  <c r="E526"/>
  <c r="C527"/>
  <c r="D527"/>
  <c r="E527"/>
  <c r="C528"/>
  <c r="D528"/>
  <c r="E528"/>
  <c r="C529"/>
  <c r="D529"/>
  <c r="E529"/>
  <c r="C530"/>
  <c r="D530"/>
  <c r="E530"/>
  <c r="C531"/>
  <c r="D531"/>
  <c r="E531"/>
  <c r="C532"/>
  <c r="D532"/>
  <c r="E532"/>
  <c r="C533"/>
  <c r="D533"/>
  <c r="E533"/>
  <c r="C534"/>
  <c r="D534"/>
  <c r="E534"/>
  <c r="C535"/>
  <c r="D535"/>
  <c r="E535"/>
  <c r="C536"/>
  <c r="D536"/>
  <c r="E536"/>
  <c r="C537"/>
  <c r="D537"/>
  <c r="E537"/>
  <c r="C538"/>
  <c r="D538"/>
  <c r="E538"/>
  <c r="C539"/>
  <c r="D539"/>
  <c r="E539"/>
  <c r="C540"/>
  <c r="D540"/>
  <c r="E540"/>
  <c r="C541"/>
  <c r="D541"/>
  <c r="E541"/>
  <c r="C542"/>
  <c r="D542"/>
  <c r="E542"/>
  <c r="C543"/>
  <c r="D543"/>
  <c r="E543"/>
  <c r="C544"/>
  <c r="D544"/>
  <c r="E544"/>
  <c r="C545"/>
  <c r="D545"/>
  <c r="E545"/>
  <c r="C546"/>
  <c r="D546"/>
  <c r="E546"/>
  <c r="C547"/>
  <c r="D547"/>
  <c r="E547"/>
  <c r="C548"/>
  <c r="D548"/>
  <c r="E548"/>
  <c r="C549"/>
  <c r="D549"/>
  <c r="E549"/>
  <c r="C550"/>
  <c r="D550"/>
  <c r="E550"/>
  <c r="C551"/>
  <c r="D551"/>
  <c r="E551"/>
  <c r="C552"/>
  <c r="D552"/>
  <c r="E552"/>
  <c r="C553"/>
  <c r="D553"/>
  <c r="E553"/>
  <c r="C554"/>
  <c r="D554"/>
  <c r="E554"/>
  <c r="C555"/>
  <c r="D555"/>
  <c r="E555"/>
  <c r="C556"/>
  <c r="D556"/>
  <c r="E556"/>
  <c r="C557"/>
  <c r="D557"/>
  <c r="E557"/>
  <c r="C558"/>
  <c r="D558"/>
  <c r="E558"/>
  <c r="C559"/>
  <c r="D559"/>
  <c r="E559"/>
  <c r="C560"/>
  <c r="D560"/>
  <c r="E560"/>
  <c r="C561"/>
  <c r="D561"/>
  <c r="E561"/>
  <c r="C562"/>
  <c r="D562"/>
  <c r="E562"/>
  <c r="C563"/>
  <c r="D563"/>
  <c r="E563"/>
  <c r="C564"/>
  <c r="D564"/>
  <c r="E564"/>
  <c r="C565"/>
  <c r="D565"/>
  <c r="E565"/>
  <c r="C566"/>
  <c r="D566"/>
  <c r="E566"/>
  <c r="C567"/>
  <c r="D567"/>
  <c r="E567"/>
  <c r="C568"/>
  <c r="D568"/>
  <c r="E568"/>
  <c r="C569"/>
  <c r="D569"/>
  <c r="E569"/>
  <c r="C570"/>
  <c r="D570"/>
  <c r="E570"/>
  <c r="C571"/>
  <c r="D571"/>
  <c r="E571"/>
  <c r="C572"/>
  <c r="D572"/>
  <c r="E572"/>
  <c r="C573"/>
  <c r="D573"/>
  <c r="E573"/>
  <c r="C574"/>
  <c r="D574"/>
  <c r="E574"/>
  <c r="C575"/>
  <c r="D575"/>
  <c r="E575"/>
  <c r="C576"/>
  <c r="D576"/>
  <c r="E576"/>
  <c r="C577"/>
  <c r="D577"/>
  <c r="E577"/>
  <c r="C578"/>
  <c r="D578"/>
  <c r="E578"/>
  <c r="C579"/>
  <c r="D579"/>
  <c r="E579"/>
  <c r="C580"/>
  <c r="D580"/>
  <c r="E580"/>
  <c r="C581"/>
  <c r="D581"/>
  <c r="E581"/>
  <c r="C582"/>
  <c r="D582"/>
  <c r="E582"/>
  <c r="C583"/>
  <c r="D583"/>
  <c r="E583"/>
  <c r="C445"/>
  <c r="D449"/>
  <c r="E468"/>
  <c r="C322"/>
  <c r="C318"/>
  <c r="D322"/>
  <c r="C323"/>
  <c r="C319"/>
  <c r="D323" s="1"/>
  <c r="C324"/>
  <c r="C320"/>
  <c r="D324" s="1"/>
  <c r="C325"/>
  <c r="C321"/>
  <c r="C326"/>
  <c r="D326" s="1"/>
  <c r="C327"/>
  <c r="D327" s="1"/>
  <c r="C328"/>
  <c r="D328" s="1"/>
  <c r="C329"/>
  <c r="D329" s="1"/>
  <c r="C330"/>
  <c r="D330" s="1"/>
  <c r="C331"/>
  <c r="D331" s="1"/>
  <c r="C332"/>
  <c r="D332" s="1"/>
  <c r="C333"/>
  <c r="D333" s="1"/>
  <c r="C334"/>
  <c r="D334" s="1"/>
  <c r="C335"/>
  <c r="D335" s="1"/>
  <c r="C336"/>
  <c r="D336" s="1"/>
  <c r="C337"/>
  <c r="D337" s="1"/>
  <c r="C338"/>
  <c r="D338" s="1"/>
  <c r="C339"/>
  <c r="D339" s="1"/>
  <c r="C340"/>
  <c r="D340" s="1"/>
  <c r="C341"/>
  <c r="D341" s="1"/>
  <c r="C303"/>
  <c r="C299"/>
  <c r="D303" s="1"/>
  <c r="C304"/>
  <c r="C300"/>
  <c r="D304" s="1"/>
  <c r="C305"/>
  <c r="C301"/>
  <c r="C306"/>
  <c r="C302"/>
  <c r="D306" s="1"/>
  <c r="C307"/>
  <c r="D307" s="1"/>
  <c r="C308"/>
  <c r="D308" s="1"/>
  <c r="C309"/>
  <c r="D309" s="1"/>
  <c r="C310"/>
  <c r="D310" s="1"/>
  <c r="C311"/>
  <c r="D311" s="1"/>
  <c r="C312"/>
  <c r="D312" s="1"/>
  <c r="C313"/>
  <c r="D313" s="1"/>
  <c r="C314"/>
  <c r="D314" s="1"/>
  <c r="C315"/>
  <c r="D315" s="1"/>
  <c r="C316"/>
  <c r="D316" s="1"/>
  <c r="C317"/>
  <c r="D317" s="1"/>
  <c r="D318"/>
  <c r="D320"/>
  <c r="C342"/>
  <c r="D342" s="1"/>
  <c r="C343"/>
  <c r="D343" s="1"/>
  <c r="C344"/>
  <c r="D344" s="1"/>
  <c r="C345"/>
  <c r="D345" s="1"/>
  <c r="C346"/>
  <c r="D346" s="1"/>
  <c r="C347"/>
  <c r="D347"/>
  <c r="C348"/>
  <c r="D348" s="1"/>
  <c r="C349"/>
  <c r="D349" s="1"/>
  <c r="C350"/>
  <c r="D350" s="1"/>
  <c r="C351"/>
  <c r="D351" s="1"/>
  <c r="C352"/>
  <c r="D352" s="1"/>
  <c r="C353"/>
  <c r="D353" s="1"/>
  <c r="C354"/>
  <c r="D354" s="1"/>
  <c r="C355"/>
  <c r="D355"/>
  <c r="C356"/>
  <c r="D356" s="1"/>
  <c r="C357"/>
  <c r="D357" s="1"/>
  <c r="C358"/>
  <c r="D358" s="1"/>
  <c r="C359"/>
  <c r="D359" s="1"/>
  <c r="C360"/>
  <c r="D360" s="1"/>
  <c r="C361"/>
  <c r="D361" s="1"/>
  <c r="C362"/>
  <c r="D362" s="1"/>
  <c r="C363"/>
  <c r="D363"/>
  <c r="C364"/>
  <c r="D364" s="1"/>
  <c r="C365"/>
  <c r="D365" s="1"/>
  <c r="C366"/>
  <c r="D366" s="1"/>
  <c r="C367"/>
  <c r="D367"/>
  <c r="C368"/>
  <c r="D368" s="1"/>
  <c r="C369"/>
  <c r="D369" s="1"/>
  <c r="C370"/>
  <c r="D370" s="1"/>
  <c r="C371"/>
  <c r="D371"/>
  <c r="C372"/>
  <c r="D372" s="1"/>
  <c r="C373"/>
  <c r="D373" s="1"/>
  <c r="C374"/>
  <c r="D374" s="1"/>
  <c r="C375"/>
  <c r="D375" s="1"/>
  <c r="C376"/>
  <c r="D376" s="1"/>
  <c r="C377"/>
  <c r="D377"/>
  <c r="C378"/>
  <c r="D378" s="1"/>
  <c r="C379"/>
  <c r="D379" s="1"/>
  <c r="C380"/>
  <c r="D380" s="1"/>
  <c r="C381"/>
  <c r="D381" s="1"/>
  <c r="C382"/>
  <c r="D382" s="1"/>
  <c r="C383"/>
  <c r="D383"/>
  <c r="C384"/>
  <c r="D384" s="1"/>
  <c r="C385"/>
  <c r="D385" s="1"/>
  <c r="C386"/>
  <c r="D386" s="1"/>
  <c r="C387"/>
  <c r="D387"/>
  <c r="C388"/>
  <c r="D388" s="1"/>
  <c r="C389"/>
  <c r="D389" s="1"/>
  <c r="C390"/>
  <c r="D390" s="1"/>
  <c r="C391"/>
  <c r="D391" s="1"/>
  <c r="C392"/>
  <c r="D392" s="1"/>
  <c r="C393"/>
  <c r="D393" s="1"/>
  <c r="C394"/>
  <c r="D394" s="1"/>
  <c r="C395"/>
  <c r="D395" s="1"/>
  <c r="C396"/>
  <c r="D396" s="1"/>
  <c r="C397"/>
  <c r="D397" s="1"/>
  <c r="C398"/>
  <c r="D398" s="1"/>
  <c r="C399"/>
  <c r="D399"/>
  <c r="C400"/>
  <c r="D400" s="1"/>
  <c r="C401"/>
  <c r="D401" s="1"/>
  <c r="C402"/>
  <c r="D402" s="1"/>
  <c r="C403"/>
  <c r="D403" s="1"/>
  <c r="C404"/>
  <c r="D404" s="1"/>
  <c r="C405"/>
  <c r="D405" s="1"/>
  <c r="C406"/>
  <c r="D406" s="1"/>
  <c r="C407"/>
  <c r="D407"/>
  <c r="C408"/>
  <c r="D408" s="1"/>
  <c r="C409"/>
  <c r="D409"/>
  <c r="C410"/>
  <c r="D410" s="1"/>
  <c r="C411"/>
  <c r="D411"/>
  <c r="C412"/>
  <c r="D412" s="1"/>
  <c r="C413"/>
  <c r="D413" s="1"/>
  <c r="C414"/>
  <c r="D414" s="1"/>
  <c r="C415"/>
  <c r="D415"/>
  <c r="C416"/>
  <c r="D416" s="1"/>
  <c r="C417"/>
  <c r="D417"/>
  <c r="C418"/>
  <c r="D418" s="1"/>
  <c r="C419"/>
  <c r="D419" s="1"/>
  <c r="C420"/>
  <c r="D420" s="1"/>
  <c r="C421"/>
  <c r="D421"/>
  <c r="C422"/>
  <c r="D422" s="1"/>
  <c r="C423"/>
  <c r="D423" s="1"/>
  <c r="C424"/>
  <c r="D424" s="1"/>
  <c r="C425"/>
  <c r="D425"/>
  <c r="C426"/>
  <c r="D426" s="1"/>
  <c r="C427"/>
  <c r="D427" s="1"/>
  <c r="C428"/>
  <c r="D428" s="1"/>
  <c r="C429"/>
  <c r="D429"/>
  <c r="C430"/>
  <c r="D430" s="1"/>
  <c r="C431"/>
  <c r="D431" s="1"/>
  <c r="C432"/>
  <c r="D432" s="1"/>
  <c r="C433"/>
  <c r="D433"/>
  <c r="C434"/>
  <c r="D434" s="1"/>
  <c r="C435"/>
  <c r="D435" s="1"/>
  <c r="C436"/>
  <c r="D436" s="1"/>
  <c r="D437"/>
  <c r="C175"/>
  <c r="C171"/>
  <c r="D175"/>
  <c r="C176"/>
  <c r="C172"/>
  <c r="D176" s="1"/>
  <c r="C177"/>
  <c r="C173"/>
  <c r="D177"/>
  <c r="C178"/>
  <c r="C174"/>
  <c r="D178" s="1"/>
  <c r="C179"/>
  <c r="D179" s="1"/>
  <c r="C180"/>
  <c r="D180" s="1"/>
  <c r="C181"/>
  <c r="D181" s="1"/>
  <c r="C182"/>
  <c r="D182" s="1"/>
  <c r="C183"/>
  <c r="D183" s="1"/>
  <c r="C184"/>
  <c r="D184" s="1"/>
  <c r="C185"/>
  <c r="D185" s="1"/>
  <c r="C186"/>
  <c r="D186" s="1"/>
  <c r="C187"/>
  <c r="D187" s="1"/>
  <c r="C188"/>
  <c r="D188" s="1"/>
  <c r="C189"/>
  <c r="D189" s="1"/>
  <c r="C190"/>
  <c r="D190" s="1"/>
  <c r="C191"/>
  <c r="D191" s="1"/>
  <c r="C192"/>
  <c r="D192" s="1"/>
  <c r="C193"/>
  <c r="D193" s="1"/>
  <c r="C194"/>
  <c r="D194" s="1"/>
  <c r="C156"/>
  <c r="C152"/>
  <c r="D156" s="1"/>
  <c r="E175" s="1"/>
  <c r="C157"/>
  <c r="C153"/>
  <c r="D157"/>
  <c r="C158"/>
  <c r="C154"/>
  <c r="D158" s="1"/>
  <c r="C159"/>
  <c r="C155"/>
  <c r="D159"/>
  <c r="C160"/>
  <c r="D160"/>
  <c r="E179" s="1"/>
  <c r="C161"/>
  <c r="D161"/>
  <c r="C162"/>
  <c r="D162"/>
  <c r="E181" s="1"/>
  <c r="C163"/>
  <c r="D163"/>
  <c r="C164"/>
  <c r="D164"/>
  <c r="E183" s="1"/>
  <c r="C165"/>
  <c r="D165"/>
  <c r="C166"/>
  <c r="D166"/>
  <c r="E185" s="1"/>
  <c r="C167"/>
  <c r="D167"/>
  <c r="C168"/>
  <c r="D168"/>
  <c r="E187" s="1"/>
  <c r="C169"/>
  <c r="D169"/>
  <c r="C170"/>
  <c r="D170"/>
  <c r="E189" s="1"/>
  <c r="D171"/>
  <c r="D172"/>
  <c r="E191" s="1"/>
  <c r="D173"/>
  <c r="D174"/>
  <c r="E193" s="1"/>
  <c r="C195"/>
  <c r="D195" s="1"/>
  <c r="C196"/>
  <c r="D196"/>
  <c r="C197"/>
  <c r="D197" s="1"/>
  <c r="C198"/>
  <c r="D198"/>
  <c r="C199"/>
  <c r="D199" s="1"/>
  <c r="C200"/>
  <c r="D200"/>
  <c r="C201"/>
  <c r="D201" s="1"/>
  <c r="C202"/>
  <c r="D202"/>
  <c r="C203"/>
  <c r="D203" s="1"/>
  <c r="C204"/>
  <c r="D204"/>
  <c r="C205"/>
  <c r="D205" s="1"/>
  <c r="C206"/>
  <c r="D206"/>
  <c r="C207"/>
  <c r="D207" s="1"/>
  <c r="C208"/>
  <c r="D208"/>
  <c r="C209"/>
  <c r="D209" s="1"/>
  <c r="C210"/>
  <c r="D210"/>
  <c r="C211"/>
  <c r="D211" s="1"/>
  <c r="C212"/>
  <c r="D212"/>
  <c r="C213"/>
  <c r="D213" s="1"/>
  <c r="C214"/>
  <c r="D214"/>
  <c r="C215"/>
  <c r="D215" s="1"/>
  <c r="C216"/>
  <c r="D216"/>
  <c r="C217"/>
  <c r="D217" s="1"/>
  <c r="C218"/>
  <c r="D218"/>
  <c r="C219"/>
  <c r="D219" s="1"/>
  <c r="C220"/>
  <c r="D220"/>
  <c r="C221"/>
  <c r="D221" s="1"/>
  <c r="C222"/>
  <c r="D222"/>
  <c r="C223"/>
  <c r="D223" s="1"/>
  <c r="C224"/>
  <c r="D224"/>
  <c r="C225"/>
  <c r="D225" s="1"/>
  <c r="C226"/>
  <c r="D226"/>
  <c r="C227"/>
  <c r="D227" s="1"/>
  <c r="C228"/>
  <c r="D228"/>
  <c r="C229"/>
  <c r="D229" s="1"/>
  <c r="C230"/>
  <c r="D230"/>
  <c r="C231"/>
  <c r="D231" s="1"/>
  <c r="C232"/>
  <c r="D232"/>
  <c r="C233"/>
  <c r="D233" s="1"/>
  <c r="C234"/>
  <c r="D234"/>
  <c r="C235"/>
  <c r="D235" s="1"/>
  <c r="C236"/>
  <c r="D236"/>
  <c r="C237"/>
  <c r="D237" s="1"/>
  <c r="C238"/>
  <c r="D238"/>
  <c r="C239"/>
  <c r="D239" s="1"/>
  <c r="C240"/>
  <c r="D240"/>
  <c r="C241"/>
  <c r="D241" s="1"/>
  <c r="C242"/>
  <c r="D242"/>
  <c r="C243"/>
  <c r="D243" s="1"/>
  <c r="C244"/>
  <c r="D244"/>
  <c r="C245"/>
  <c r="D245" s="1"/>
  <c r="C246"/>
  <c r="D246"/>
  <c r="C247"/>
  <c r="D247" s="1"/>
  <c r="C248"/>
  <c r="D248"/>
  <c r="C249"/>
  <c r="D249" s="1"/>
  <c r="C250"/>
  <c r="D250"/>
  <c r="C251"/>
  <c r="D251" s="1"/>
  <c r="C252"/>
  <c r="D252"/>
  <c r="C253"/>
  <c r="D253" s="1"/>
  <c r="C254"/>
  <c r="D254"/>
  <c r="C255"/>
  <c r="D255" s="1"/>
  <c r="C256"/>
  <c r="D256"/>
  <c r="C257"/>
  <c r="D257" s="1"/>
  <c r="C258"/>
  <c r="D258"/>
  <c r="C259"/>
  <c r="D259" s="1"/>
  <c r="C260"/>
  <c r="D260"/>
  <c r="C261"/>
  <c r="D261" s="1"/>
  <c r="C262"/>
  <c r="D262"/>
  <c r="C263"/>
  <c r="D263" s="1"/>
  <c r="C264"/>
  <c r="D264"/>
  <c r="C265"/>
  <c r="D265" s="1"/>
  <c r="C266"/>
  <c r="D266"/>
  <c r="C267"/>
  <c r="D267" s="1"/>
  <c r="C268"/>
  <c r="D268"/>
  <c r="C269"/>
  <c r="D269" s="1"/>
  <c r="C270"/>
  <c r="D270"/>
  <c r="C271"/>
  <c r="D271" s="1"/>
  <c r="C272"/>
  <c r="D272"/>
  <c r="C273"/>
  <c r="D273" s="1"/>
  <c r="C274"/>
  <c r="D274"/>
  <c r="C275"/>
  <c r="D275" s="1"/>
  <c r="C276"/>
  <c r="D276"/>
  <c r="C277"/>
  <c r="D277" s="1"/>
  <c r="C278"/>
  <c r="D278"/>
  <c r="C279"/>
  <c r="D279" s="1"/>
  <c r="C280"/>
  <c r="D280"/>
  <c r="C281"/>
  <c r="D281" s="1"/>
  <c r="C282"/>
  <c r="D282"/>
  <c r="C283"/>
  <c r="D283" s="1"/>
  <c r="C284"/>
  <c r="D284"/>
  <c r="C285"/>
  <c r="D285" s="1"/>
  <c r="C286"/>
  <c r="D286"/>
  <c r="C287"/>
  <c r="D287" s="1"/>
  <c r="C288"/>
  <c r="D288"/>
  <c r="C289"/>
  <c r="D289" s="1"/>
  <c r="C290"/>
  <c r="D290"/>
  <c r="D215" i="7"/>
  <c r="D142"/>
  <c r="D113"/>
  <c r="D117"/>
  <c r="D119"/>
  <c r="D140"/>
  <c r="D156"/>
  <c r="D158"/>
  <c r="D160"/>
  <c r="D162"/>
  <c r="D161"/>
  <c r="D163"/>
  <c r="D164"/>
  <c r="D165"/>
  <c r="D166"/>
  <c r="D167"/>
  <c r="D168"/>
  <c r="D169"/>
  <c r="D170"/>
  <c r="D171"/>
  <c r="D172"/>
  <c r="D173"/>
  <c r="D174"/>
  <c r="D175"/>
  <c r="D176"/>
  <c r="D177"/>
  <c r="D178"/>
  <c r="D179"/>
  <c r="D180"/>
  <c r="D181"/>
  <c r="D182"/>
  <c r="D183"/>
  <c r="D184"/>
  <c r="D185"/>
  <c r="D186"/>
  <c r="D187"/>
  <c r="D188"/>
  <c r="D190"/>
  <c r="D192"/>
  <c r="D118"/>
  <c r="D135"/>
  <c r="D138"/>
  <c r="D144"/>
  <c r="D145"/>
  <c r="D120"/>
  <c r="D121"/>
  <c r="D122"/>
  <c r="D123"/>
  <c r="D139"/>
  <c r="D143"/>
  <c r="D146"/>
  <c r="D147"/>
  <c r="D148"/>
  <c r="D149"/>
  <c r="D150"/>
  <c r="D151"/>
  <c r="D153"/>
  <c r="D155"/>
  <c r="D159"/>
  <c r="D194"/>
  <c r="D133"/>
  <c r="D137"/>
  <c r="D141"/>
  <c r="D157"/>
  <c r="D189"/>
  <c r="D193"/>
  <c r="D152"/>
  <c r="D154"/>
  <c r="D191"/>
  <c r="C331" i="1"/>
  <c r="C327"/>
  <c r="C332"/>
  <c r="C328"/>
  <c r="C333"/>
  <c r="C329"/>
  <c r="C334"/>
  <c r="C330"/>
  <c r="C335"/>
  <c r="D335" s="1"/>
  <c r="C336"/>
  <c r="D336" s="1"/>
  <c r="C337"/>
  <c r="D337" s="1"/>
  <c r="C338"/>
  <c r="C339"/>
  <c r="D339" s="1"/>
  <c r="C340"/>
  <c r="D340" s="1"/>
  <c r="C341"/>
  <c r="D341" s="1"/>
  <c r="C342"/>
  <c r="D342" s="1"/>
  <c r="C343"/>
  <c r="D343" s="1"/>
  <c r="C344"/>
  <c r="D344" s="1"/>
  <c r="C345"/>
  <c r="D345" s="1"/>
  <c r="C346"/>
  <c r="D346" s="1"/>
  <c r="C347"/>
  <c r="D347" s="1"/>
  <c r="C348"/>
  <c r="D348" s="1"/>
  <c r="C349"/>
  <c r="D349" s="1"/>
  <c r="C350"/>
  <c r="D350" s="1"/>
  <c r="C312"/>
  <c r="C308"/>
  <c r="C313"/>
  <c r="C309"/>
  <c r="C314"/>
  <c r="C310"/>
  <c r="C315"/>
  <c r="C311"/>
  <c r="C316"/>
  <c r="D316" s="1"/>
  <c r="C317"/>
  <c r="D317" s="1"/>
  <c r="C318"/>
  <c r="D318" s="1"/>
  <c r="C319"/>
  <c r="D319" s="1"/>
  <c r="C320"/>
  <c r="D320" s="1"/>
  <c r="C321"/>
  <c r="D321" s="1"/>
  <c r="C322"/>
  <c r="D322" s="1"/>
  <c r="C323"/>
  <c r="D323" s="1"/>
  <c r="C324"/>
  <c r="D324" s="1"/>
  <c r="C325"/>
  <c r="D325" s="1"/>
  <c r="C326"/>
  <c r="D326" s="1"/>
  <c r="D327"/>
  <c r="D329"/>
  <c r="C482" i="2"/>
  <c r="C478"/>
  <c r="D482" s="1"/>
  <c r="C483"/>
  <c r="C479"/>
  <c r="D483" s="1"/>
  <c r="C484"/>
  <c r="C480"/>
  <c r="D484" s="1"/>
  <c r="C485"/>
  <c r="C481"/>
  <c r="D485" s="1"/>
  <c r="C486"/>
  <c r="D486" s="1"/>
  <c r="C487"/>
  <c r="D487" s="1"/>
  <c r="C488"/>
  <c r="D488" s="1"/>
  <c r="C489"/>
  <c r="D489" s="1"/>
  <c r="C490"/>
  <c r="C491"/>
  <c r="D491" s="1"/>
  <c r="C492"/>
  <c r="D492" s="1"/>
  <c r="C493"/>
  <c r="D493" s="1"/>
  <c r="C494"/>
  <c r="D494" s="1"/>
  <c r="C495"/>
  <c r="D495" s="1"/>
  <c r="C496"/>
  <c r="D496" s="1"/>
  <c r="C497"/>
  <c r="D497" s="1"/>
  <c r="C498"/>
  <c r="D498" s="1"/>
  <c r="C499"/>
  <c r="D499" s="1"/>
  <c r="C500"/>
  <c r="D500" s="1"/>
  <c r="C501"/>
  <c r="D501" s="1"/>
  <c r="C463"/>
  <c r="C459"/>
  <c r="D463" s="1"/>
  <c r="C464"/>
  <c r="C460"/>
  <c r="D464" s="1"/>
  <c r="C465"/>
  <c r="C461"/>
  <c r="D465" s="1"/>
  <c r="C466"/>
  <c r="C462"/>
  <c r="C467"/>
  <c r="D467" s="1"/>
  <c r="C468"/>
  <c r="D468" s="1"/>
  <c r="C469"/>
  <c r="D469" s="1"/>
  <c r="C470"/>
  <c r="C471"/>
  <c r="D471" s="1"/>
  <c r="C472"/>
  <c r="D472" s="1"/>
  <c r="C473"/>
  <c r="D473" s="1"/>
  <c r="C474"/>
  <c r="D474" s="1"/>
  <c r="C475"/>
  <c r="D475" s="1"/>
  <c r="C476"/>
  <c r="D476" s="1"/>
  <c r="C477"/>
  <c r="D477" s="1"/>
  <c r="D480"/>
  <c r="C502"/>
  <c r="D502" s="1"/>
  <c r="C503"/>
  <c r="D503" s="1"/>
  <c r="C504"/>
  <c r="D504" s="1"/>
  <c r="C505"/>
  <c r="C506"/>
  <c r="D506" s="1"/>
  <c r="C507"/>
  <c r="D507"/>
  <c r="C508"/>
  <c r="C509"/>
  <c r="D509" s="1"/>
  <c r="C510"/>
  <c r="C511"/>
  <c r="D511" s="1"/>
  <c r="C512"/>
  <c r="D512" s="1"/>
  <c r="C513"/>
  <c r="D513" s="1"/>
  <c r="C514"/>
  <c r="D514" s="1"/>
  <c r="C515"/>
  <c r="D515" s="1"/>
  <c r="C516"/>
  <c r="D516" s="1"/>
  <c r="C517"/>
  <c r="D517" s="1"/>
  <c r="C518"/>
  <c r="D518" s="1"/>
  <c r="C519"/>
  <c r="D519" s="1"/>
  <c r="C520"/>
  <c r="D520" s="1"/>
  <c r="C521"/>
  <c r="D521" s="1"/>
  <c r="C522"/>
  <c r="D522" s="1"/>
  <c r="C523"/>
  <c r="D523" s="1"/>
  <c r="C524"/>
  <c r="D524" s="1"/>
  <c r="C525"/>
  <c r="D525" s="1"/>
  <c r="C526"/>
  <c r="D526" s="1"/>
  <c r="C527"/>
  <c r="D527" s="1"/>
  <c r="C528"/>
  <c r="D528" s="1"/>
  <c r="C529"/>
  <c r="D529" s="1"/>
  <c r="C530"/>
  <c r="D530" s="1"/>
  <c r="C531"/>
  <c r="D531" s="1"/>
  <c r="C532"/>
  <c r="D532" s="1"/>
  <c r="C533"/>
  <c r="D533" s="1"/>
  <c r="C534"/>
  <c r="D534" s="1"/>
  <c r="C535"/>
  <c r="D535" s="1"/>
  <c r="C536"/>
  <c r="D536" s="1"/>
  <c r="C537"/>
  <c r="D537" s="1"/>
  <c r="C538"/>
  <c r="D538" s="1"/>
  <c r="C539"/>
  <c r="D539" s="1"/>
  <c r="C540"/>
  <c r="D540" s="1"/>
  <c r="C541"/>
  <c r="C542"/>
  <c r="D542" s="1"/>
  <c r="C543"/>
  <c r="C544"/>
  <c r="D544" s="1"/>
  <c r="C545"/>
  <c r="D545" s="1"/>
  <c r="C546"/>
  <c r="D546" s="1"/>
  <c r="C547"/>
  <c r="D547" s="1"/>
  <c r="C548"/>
  <c r="C549"/>
  <c r="D549" s="1"/>
  <c r="C550"/>
  <c r="C551"/>
  <c r="D551" s="1"/>
  <c r="C552"/>
  <c r="D552" s="1"/>
  <c r="C553"/>
  <c r="D553" s="1"/>
  <c r="C554"/>
  <c r="D554" s="1"/>
  <c r="C555"/>
  <c r="C556"/>
  <c r="D556" s="1"/>
  <c r="C557"/>
  <c r="C558"/>
  <c r="D558" s="1"/>
  <c r="C559"/>
  <c r="D559" s="1"/>
  <c r="C560"/>
  <c r="D560" s="1"/>
  <c r="C561"/>
  <c r="D561" s="1"/>
  <c r="C562"/>
  <c r="D562" s="1"/>
  <c r="C563"/>
  <c r="D563" s="1"/>
  <c r="C564"/>
  <c r="D564" s="1"/>
  <c r="C565"/>
  <c r="D565" s="1"/>
  <c r="C566"/>
  <c r="D566" s="1"/>
  <c r="C567"/>
  <c r="D567" s="1"/>
  <c r="C568"/>
  <c r="D568" s="1"/>
  <c r="C569"/>
  <c r="D569" s="1"/>
  <c r="C570"/>
  <c r="C571"/>
  <c r="D571" s="1"/>
  <c r="C572"/>
  <c r="C573"/>
  <c r="D573" s="1"/>
  <c r="C574"/>
  <c r="D574" s="1"/>
  <c r="C575"/>
  <c r="D575" s="1"/>
  <c r="C576"/>
  <c r="D576" s="1"/>
  <c r="C577"/>
  <c r="D577" s="1"/>
  <c r="C578"/>
  <c r="D578" s="1"/>
  <c r="C579"/>
  <c r="D579" s="1"/>
  <c r="C580"/>
  <c r="D580" s="1"/>
  <c r="C581"/>
  <c r="D581" s="1"/>
  <c r="C582"/>
  <c r="D582" s="1"/>
  <c r="C583"/>
  <c r="D583" s="1"/>
  <c r="C584"/>
  <c r="D584"/>
  <c r="C585"/>
  <c r="C586"/>
  <c r="D586" s="1"/>
  <c r="C587"/>
  <c r="C588"/>
  <c r="D588" s="1"/>
  <c r="C589"/>
  <c r="D589" s="1"/>
  <c r="C590"/>
  <c r="D590" s="1"/>
  <c r="C591"/>
  <c r="D591" s="1"/>
  <c r="C592"/>
  <c r="D592" s="1"/>
  <c r="C593"/>
  <c r="D593" s="1"/>
  <c r="C594"/>
  <c r="D594" s="1"/>
  <c r="C595"/>
  <c r="D595" s="1"/>
  <c r="C596"/>
  <c r="C597"/>
  <c r="D597" s="1"/>
  <c r="C598"/>
  <c r="C599"/>
  <c r="D599" s="1"/>
  <c r="C600"/>
  <c r="D600" s="1"/>
  <c r="C458"/>
  <c r="D462" s="1"/>
  <c r="C331"/>
  <c r="C327"/>
  <c r="C332"/>
  <c r="C328"/>
  <c r="D332" s="1"/>
  <c r="C333"/>
  <c r="C329"/>
  <c r="C334"/>
  <c r="C330"/>
  <c r="D334" s="1"/>
  <c r="C335"/>
  <c r="D335" s="1"/>
  <c r="C336"/>
  <c r="D336" s="1"/>
  <c r="C337"/>
  <c r="D337" s="1"/>
  <c r="C338"/>
  <c r="C339"/>
  <c r="D339" s="1"/>
  <c r="C340"/>
  <c r="D340" s="1"/>
  <c r="C341"/>
  <c r="D341" s="1"/>
  <c r="C342"/>
  <c r="D342" s="1"/>
  <c r="C343"/>
  <c r="D343" s="1"/>
  <c r="C344"/>
  <c r="D344" s="1"/>
  <c r="C345"/>
  <c r="D345" s="1"/>
  <c r="C346"/>
  <c r="D346" s="1"/>
  <c r="C347"/>
  <c r="D347" s="1"/>
  <c r="C348"/>
  <c r="D348" s="1"/>
  <c r="C349"/>
  <c r="D349" s="1"/>
  <c r="C350"/>
  <c r="D350" s="1"/>
  <c r="C312"/>
  <c r="C308"/>
  <c r="D312"/>
  <c r="C313"/>
  <c r="C309"/>
  <c r="D313" s="1"/>
  <c r="C314"/>
  <c r="C310"/>
  <c r="C315"/>
  <c r="C311"/>
  <c r="D315" s="1"/>
  <c r="C316"/>
  <c r="C317"/>
  <c r="D317" s="1"/>
  <c r="C318"/>
  <c r="C319"/>
  <c r="D319" s="1"/>
  <c r="C320"/>
  <c r="D320" s="1"/>
  <c r="C321"/>
  <c r="D321" s="1"/>
  <c r="C322"/>
  <c r="D322" s="1"/>
  <c r="C323"/>
  <c r="D323" s="1"/>
  <c r="C324"/>
  <c r="D324" s="1"/>
  <c r="C325"/>
  <c r="D325" s="1"/>
  <c r="C326"/>
  <c r="D326" s="1"/>
  <c r="D327"/>
  <c r="D329"/>
  <c r="C351"/>
  <c r="D351"/>
  <c r="C352"/>
  <c r="D352" s="1"/>
  <c r="C353"/>
  <c r="D353" s="1"/>
  <c r="C354"/>
  <c r="D354" s="1"/>
  <c r="C355"/>
  <c r="D355" s="1"/>
  <c r="C356"/>
  <c r="D356" s="1"/>
  <c r="C357"/>
  <c r="C358"/>
  <c r="D358" s="1"/>
  <c r="C359"/>
  <c r="D359"/>
  <c r="C360"/>
  <c r="C361"/>
  <c r="D361" s="1"/>
  <c r="C362"/>
  <c r="C363"/>
  <c r="D363" s="1"/>
  <c r="C364"/>
  <c r="D364" s="1"/>
  <c r="C365"/>
  <c r="D365" s="1"/>
  <c r="C366"/>
  <c r="D366" s="1"/>
  <c r="C367"/>
  <c r="C368"/>
  <c r="D368" s="1"/>
  <c r="C369"/>
  <c r="C370"/>
  <c r="D370" s="1"/>
  <c r="C371"/>
  <c r="D371" s="1"/>
  <c r="C372"/>
  <c r="D372" s="1"/>
  <c r="C373"/>
  <c r="D373" s="1"/>
  <c r="C374"/>
  <c r="D374" s="1"/>
  <c r="C375"/>
  <c r="D375" s="1"/>
  <c r="C376"/>
  <c r="D376" s="1"/>
  <c r="C377"/>
  <c r="D377" s="1"/>
  <c r="C378"/>
  <c r="C379"/>
  <c r="D379" s="1"/>
  <c r="C380"/>
  <c r="C381"/>
  <c r="D381" s="1"/>
  <c r="C382"/>
  <c r="D382" s="1"/>
  <c r="C383"/>
  <c r="D383" s="1"/>
  <c r="C384"/>
  <c r="D384" s="1"/>
  <c r="C385"/>
  <c r="D385" s="1"/>
  <c r="C386"/>
  <c r="D386" s="1"/>
  <c r="C387"/>
  <c r="D387" s="1"/>
  <c r="C388"/>
  <c r="D388" s="1"/>
  <c r="C389"/>
  <c r="D389" s="1"/>
  <c r="C390"/>
  <c r="D390" s="1"/>
  <c r="C391"/>
  <c r="D391" s="1"/>
  <c r="C392"/>
  <c r="D392" s="1"/>
  <c r="C393"/>
  <c r="C394"/>
  <c r="D394" s="1"/>
  <c r="C395"/>
  <c r="C396"/>
  <c r="D396" s="1"/>
  <c r="C397"/>
  <c r="D397" s="1"/>
  <c r="C398"/>
  <c r="D398" s="1"/>
  <c r="C399"/>
  <c r="D399" s="1"/>
  <c r="C400"/>
  <c r="D400" s="1"/>
  <c r="C401"/>
  <c r="D401" s="1"/>
  <c r="C402"/>
  <c r="D402" s="1"/>
  <c r="C403"/>
  <c r="D403" s="1"/>
  <c r="C404"/>
  <c r="D404" s="1"/>
  <c r="C405"/>
  <c r="D405" s="1"/>
  <c r="C406"/>
  <c r="D406" s="1"/>
  <c r="C407"/>
  <c r="D407" s="1"/>
  <c r="C408"/>
  <c r="D408" s="1"/>
  <c r="C409"/>
  <c r="D409" s="1"/>
  <c r="C410"/>
  <c r="D410" s="1"/>
  <c r="C411"/>
  <c r="D411" s="1"/>
  <c r="C412"/>
  <c r="D412" s="1"/>
  <c r="C413"/>
  <c r="D413" s="1"/>
  <c r="C414"/>
  <c r="D414" s="1"/>
  <c r="C415"/>
  <c r="D415" s="1"/>
  <c r="C416"/>
  <c r="D416" s="1"/>
  <c r="C417"/>
  <c r="D417" s="1"/>
  <c r="C418"/>
  <c r="D418" s="1"/>
  <c r="C419"/>
  <c r="D419" s="1"/>
  <c r="C420"/>
  <c r="D420" s="1"/>
  <c r="C421"/>
  <c r="D421" s="1"/>
  <c r="C422"/>
  <c r="D422" s="1"/>
  <c r="C423"/>
  <c r="D423" s="1"/>
  <c r="C424"/>
  <c r="D424" s="1"/>
  <c r="C425"/>
  <c r="D425" s="1"/>
  <c r="C426"/>
  <c r="D426" s="1"/>
  <c r="C427"/>
  <c r="D427" s="1"/>
  <c r="C428"/>
  <c r="D428" s="1"/>
  <c r="C429"/>
  <c r="D429" s="1"/>
  <c r="C430"/>
  <c r="D430" s="1"/>
  <c r="C431"/>
  <c r="D431" s="1"/>
  <c r="C432"/>
  <c r="D432" s="1"/>
  <c r="C433"/>
  <c r="D433" s="1"/>
  <c r="C434"/>
  <c r="D434" s="1"/>
  <c r="C435"/>
  <c r="D435" s="1"/>
  <c r="C436"/>
  <c r="D436" s="1"/>
  <c r="C437"/>
  <c r="D437" s="1"/>
  <c r="C438"/>
  <c r="D438" s="1"/>
  <c r="C439"/>
  <c r="D439" s="1"/>
  <c r="C440"/>
  <c r="D440" s="1"/>
  <c r="C441"/>
  <c r="D441" s="1"/>
  <c r="C442"/>
  <c r="D442" s="1"/>
  <c r="C443"/>
  <c r="D443" s="1"/>
  <c r="C444"/>
  <c r="D444" s="1"/>
  <c r="C445"/>
  <c r="D445" s="1"/>
  <c r="C446"/>
  <c r="D446" s="1"/>
  <c r="C447"/>
  <c r="D447"/>
  <c r="C448"/>
  <c r="C449"/>
  <c r="D449" s="1"/>
  <c r="C307"/>
  <c r="D311"/>
  <c r="C181"/>
  <c r="C177"/>
  <c r="D181" s="1"/>
  <c r="C182"/>
  <c r="C178"/>
  <c r="C183"/>
  <c r="C179"/>
  <c r="D183" s="1"/>
  <c r="C184"/>
  <c r="C180"/>
  <c r="D184" s="1"/>
  <c r="C185"/>
  <c r="D185" s="1"/>
  <c r="C186"/>
  <c r="D186" s="1"/>
  <c r="C187"/>
  <c r="D187" s="1"/>
  <c r="C188"/>
  <c r="D188" s="1"/>
  <c r="C189"/>
  <c r="D189" s="1"/>
  <c r="C190"/>
  <c r="D190" s="1"/>
  <c r="C191"/>
  <c r="D191" s="1"/>
  <c r="C192"/>
  <c r="D192" s="1"/>
  <c r="C193"/>
  <c r="D193" s="1"/>
  <c r="C194"/>
  <c r="D194" s="1"/>
  <c r="C195"/>
  <c r="D195" s="1"/>
  <c r="C196"/>
  <c r="D196" s="1"/>
  <c r="C197"/>
  <c r="D197" s="1"/>
  <c r="C198"/>
  <c r="D198" s="1"/>
  <c r="C199"/>
  <c r="D199" s="1"/>
  <c r="C200"/>
  <c r="D200" s="1"/>
  <c r="C162"/>
  <c r="C158"/>
  <c r="D162" s="1"/>
  <c r="C163"/>
  <c r="C159"/>
  <c r="D163" s="1"/>
  <c r="C164"/>
  <c r="C160"/>
  <c r="C165"/>
  <c r="C161"/>
  <c r="D165" s="1"/>
  <c r="C166"/>
  <c r="D166" s="1"/>
  <c r="C167"/>
  <c r="D167" s="1"/>
  <c r="C168"/>
  <c r="D168" s="1"/>
  <c r="C169"/>
  <c r="D169" s="1"/>
  <c r="C170"/>
  <c r="D170" s="1"/>
  <c r="C171"/>
  <c r="D171" s="1"/>
  <c r="C172"/>
  <c r="D172" s="1"/>
  <c r="C173"/>
  <c r="D173" s="1"/>
  <c r="C174"/>
  <c r="D174" s="1"/>
  <c r="C175"/>
  <c r="D175" s="1"/>
  <c r="C176"/>
  <c r="D176" s="1"/>
  <c r="D178"/>
  <c r="D180"/>
  <c r="C201"/>
  <c r="D201" s="1"/>
  <c r="C202"/>
  <c r="D202" s="1"/>
  <c r="C203"/>
  <c r="D203" s="1"/>
  <c r="C204"/>
  <c r="D204" s="1"/>
  <c r="C205"/>
  <c r="D205"/>
  <c r="C206"/>
  <c r="D206" s="1"/>
  <c r="C207"/>
  <c r="D207" s="1"/>
  <c r="C208"/>
  <c r="D208" s="1"/>
  <c r="C209"/>
  <c r="D209" s="1"/>
  <c r="C210"/>
  <c r="D210" s="1"/>
  <c r="C211"/>
  <c r="D211" s="1"/>
  <c r="C212"/>
  <c r="D212" s="1"/>
  <c r="C213"/>
  <c r="D213"/>
  <c r="C214"/>
  <c r="D214" s="1"/>
  <c r="C215"/>
  <c r="D215" s="1"/>
  <c r="C216"/>
  <c r="D216" s="1"/>
  <c r="C217"/>
  <c r="D217" s="1"/>
  <c r="C218"/>
  <c r="D218" s="1"/>
  <c r="C219"/>
  <c r="D219" s="1"/>
  <c r="C220"/>
  <c r="D220" s="1"/>
  <c r="C221"/>
  <c r="D221"/>
  <c r="C222"/>
  <c r="D222" s="1"/>
  <c r="C223"/>
  <c r="D223" s="1"/>
  <c r="C224"/>
  <c r="D224" s="1"/>
  <c r="C225"/>
  <c r="D225" s="1"/>
  <c r="C226"/>
  <c r="D226" s="1"/>
  <c r="C227"/>
  <c r="D227"/>
  <c r="C228"/>
  <c r="D228" s="1"/>
  <c r="C229"/>
  <c r="D229" s="1"/>
  <c r="C230"/>
  <c r="D230" s="1"/>
  <c r="C231"/>
  <c r="D231"/>
  <c r="C232"/>
  <c r="D232" s="1"/>
  <c r="C233"/>
  <c r="D233" s="1"/>
  <c r="C234"/>
  <c r="D234" s="1"/>
  <c r="C235"/>
  <c r="D235" s="1"/>
  <c r="C236"/>
  <c r="D236" s="1"/>
  <c r="C237"/>
  <c r="D237"/>
  <c r="C238"/>
  <c r="D238" s="1"/>
  <c r="C239"/>
  <c r="D239" s="1"/>
  <c r="C240"/>
  <c r="D240" s="1"/>
  <c r="C241"/>
  <c r="D241" s="1"/>
  <c r="C242"/>
  <c r="D242" s="1"/>
  <c r="C243"/>
  <c r="D243"/>
  <c r="C244"/>
  <c r="D244" s="1"/>
  <c r="C245"/>
  <c r="D245"/>
  <c r="C246"/>
  <c r="D246" s="1"/>
  <c r="C247"/>
  <c r="D247" s="1"/>
  <c r="C248"/>
  <c r="D248" s="1"/>
  <c r="C249"/>
  <c r="D249" s="1"/>
  <c r="C250"/>
  <c r="D250" s="1"/>
  <c r="C251"/>
  <c r="D251" s="1"/>
  <c r="C252"/>
  <c r="D252" s="1"/>
  <c r="C253"/>
  <c r="D253"/>
  <c r="C254"/>
  <c r="D254" s="1"/>
  <c r="C255"/>
  <c r="D255" s="1"/>
  <c r="C256"/>
  <c r="D256" s="1"/>
  <c r="C257"/>
  <c r="D257" s="1"/>
  <c r="C258"/>
  <c r="D258" s="1"/>
  <c r="C259"/>
  <c r="D259"/>
  <c r="C260"/>
  <c r="D260" s="1"/>
  <c r="C261"/>
  <c r="D261"/>
  <c r="C262"/>
  <c r="D262" s="1"/>
  <c r="C263"/>
  <c r="D263" s="1"/>
  <c r="C264"/>
  <c r="D264" s="1"/>
  <c r="C265"/>
  <c r="D265" s="1"/>
  <c r="C266"/>
  <c r="D266" s="1"/>
  <c r="C267"/>
  <c r="D267" s="1"/>
  <c r="C268"/>
  <c r="D268" s="1"/>
  <c r="C269"/>
  <c r="D269" s="1"/>
  <c r="C270"/>
  <c r="D270" s="1"/>
  <c r="C271"/>
  <c r="D271" s="1"/>
  <c r="C272"/>
  <c r="D272"/>
  <c r="C273"/>
  <c r="D273" s="1"/>
  <c r="C274"/>
  <c r="D274" s="1"/>
  <c r="C275"/>
  <c r="D275" s="1"/>
  <c r="C276"/>
  <c r="D276" s="1"/>
  <c r="C277"/>
  <c r="D277" s="1"/>
  <c r="C278"/>
  <c r="D278" s="1"/>
  <c r="C279"/>
  <c r="D279" s="1"/>
  <c r="C280"/>
  <c r="D280" s="1"/>
  <c r="C281"/>
  <c r="D281"/>
  <c r="C282"/>
  <c r="D282" s="1"/>
  <c r="C283"/>
  <c r="D283" s="1"/>
  <c r="C284"/>
  <c r="D284" s="1"/>
  <c r="C285"/>
  <c r="D285" s="1"/>
  <c r="C286"/>
  <c r="D286" s="1"/>
  <c r="C287"/>
  <c r="D287"/>
  <c r="C288"/>
  <c r="D288" s="1"/>
  <c r="C289"/>
  <c r="D289" s="1"/>
  <c r="C290"/>
  <c r="D290" s="1"/>
  <c r="C291"/>
  <c r="D291" s="1"/>
  <c r="C292"/>
  <c r="D292" s="1"/>
  <c r="C293"/>
  <c r="D293"/>
  <c r="C294"/>
  <c r="D294" s="1"/>
  <c r="C295"/>
  <c r="D295" s="1"/>
  <c r="C296"/>
  <c r="D296" s="1"/>
  <c r="C297"/>
  <c r="D297" s="1"/>
  <c r="C298"/>
  <c r="D298" s="1"/>
  <c r="C299"/>
  <c r="D299" s="1"/>
  <c r="C157"/>
  <c r="D161" s="1"/>
  <c r="C116" i="4"/>
  <c r="C112"/>
  <c r="D116"/>
  <c r="C117"/>
  <c r="C113"/>
  <c r="D117" s="1"/>
  <c r="C118"/>
  <c r="C114"/>
  <c r="D118" s="1"/>
  <c r="C119"/>
  <c r="C115"/>
  <c r="C120"/>
  <c r="D120" s="1"/>
  <c r="C121"/>
  <c r="D121" s="1"/>
  <c r="C122"/>
  <c r="D122" s="1"/>
  <c r="C123"/>
  <c r="C124"/>
  <c r="D124" s="1"/>
  <c r="C125"/>
  <c r="D125" s="1"/>
  <c r="C126"/>
  <c r="D126" s="1"/>
  <c r="C127"/>
  <c r="D127" s="1"/>
  <c r="C128"/>
  <c r="D128" s="1"/>
  <c r="C129"/>
  <c r="D129" s="1"/>
  <c r="C130"/>
  <c r="D130" s="1"/>
  <c r="C131"/>
  <c r="D131" s="1"/>
  <c r="C132"/>
  <c r="D132" s="1"/>
  <c r="C133"/>
  <c r="D133" s="1"/>
  <c r="C134"/>
  <c r="D134" s="1"/>
  <c r="C135"/>
  <c r="D135" s="1"/>
  <c r="C136"/>
  <c r="D136" s="1"/>
  <c r="C137"/>
  <c r="D137" s="1"/>
  <c r="C138"/>
  <c r="D138"/>
  <c r="C139"/>
  <c r="D139" s="1"/>
  <c r="C140"/>
  <c r="D140" s="1"/>
  <c r="C141"/>
  <c r="D141" s="1"/>
  <c r="C142"/>
  <c r="D142"/>
  <c r="C104"/>
  <c r="C100"/>
  <c r="D104" s="1"/>
  <c r="C105"/>
  <c r="C101"/>
  <c r="C106"/>
  <c r="C102"/>
  <c r="D106"/>
  <c r="C107"/>
  <c r="C103"/>
  <c r="D107" s="1"/>
  <c r="C108"/>
  <c r="D108" s="1"/>
  <c r="C109"/>
  <c r="D109" s="1"/>
  <c r="C110"/>
  <c r="C111"/>
  <c r="D111" s="1"/>
  <c r="D112"/>
  <c r="D114"/>
  <c r="C143"/>
  <c r="D143"/>
  <c r="C144"/>
  <c r="D144"/>
  <c r="C145"/>
  <c r="D145"/>
  <c r="C146"/>
  <c r="D146"/>
  <c r="C147"/>
  <c r="D147"/>
  <c r="C148"/>
  <c r="D148"/>
  <c r="C149"/>
  <c r="D149"/>
  <c r="C150"/>
  <c r="D150"/>
  <c r="C151"/>
  <c r="D151"/>
  <c r="C152"/>
  <c r="D152"/>
  <c r="C153"/>
  <c r="D153"/>
  <c r="C154"/>
  <c r="D154"/>
  <c r="C155"/>
  <c r="D155"/>
  <c r="C156"/>
  <c r="D156"/>
  <c r="C157"/>
  <c r="D157"/>
  <c r="C158"/>
  <c r="D158"/>
  <c r="C159"/>
  <c r="D159"/>
  <c r="C160"/>
  <c r="D160"/>
  <c r="C161"/>
  <c r="D161"/>
  <c r="C162"/>
  <c r="D162"/>
  <c r="C163"/>
  <c r="D163"/>
  <c r="C164"/>
  <c r="D164"/>
  <c r="C165"/>
  <c r="D165"/>
  <c r="C166"/>
  <c r="D166"/>
  <c r="C167"/>
  <c r="D167"/>
  <c r="C168"/>
  <c r="D168"/>
  <c r="C169"/>
  <c r="D169"/>
  <c r="C170"/>
  <c r="D170"/>
  <c r="C171"/>
  <c r="D171"/>
  <c r="C172"/>
  <c r="D172"/>
  <c r="C173"/>
  <c r="D173"/>
  <c r="C174"/>
  <c r="D174"/>
  <c r="C175"/>
  <c r="D175"/>
  <c r="C176"/>
  <c r="D176"/>
  <c r="C177"/>
  <c r="D177"/>
  <c r="C178"/>
  <c r="D178"/>
  <c r="C179"/>
  <c r="D179"/>
  <c r="C180"/>
  <c r="D180"/>
  <c r="C301"/>
  <c r="C297"/>
  <c r="D301" s="1"/>
  <c r="C305"/>
  <c r="D305" s="1"/>
  <c r="C309"/>
  <c r="D309" s="1"/>
  <c r="C313"/>
  <c r="D313" s="1"/>
  <c r="C317"/>
  <c r="D317" s="1"/>
  <c r="C321"/>
  <c r="D321" s="1"/>
  <c r="C325"/>
  <c r="D325" s="1"/>
  <c r="C329"/>
  <c r="D329" s="1"/>
  <c r="C333"/>
  <c r="D333" s="1"/>
  <c r="C337"/>
  <c r="D337" s="1"/>
  <c r="C341"/>
  <c r="D341" s="1"/>
  <c r="C345"/>
  <c r="D345" s="1"/>
  <c r="C349"/>
  <c r="D349" s="1"/>
  <c r="C353"/>
  <c r="D353" s="1"/>
  <c r="C357"/>
  <c r="D357" s="1"/>
  <c r="C361"/>
  <c r="D361" s="1"/>
  <c r="C365"/>
  <c r="D365" s="1"/>
  <c r="C369"/>
  <c r="D369" s="1"/>
  <c r="C373"/>
  <c r="D373" s="1"/>
  <c r="C295"/>
  <c r="C296"/>
  <c r="C298"/>
  <c r="C294"/>
  <c r="D298"/>
  <c r="C299"/>
  <c r="D299"/>
  <c r="C300"/>
  <c r="D300"/>
  <c r="C302"/>
  <c r="D302"/>
  <c r="C303"/>
  <c r="D303"/>
  <c r="C304"/>
  <c r="D304"/>
  <c r="C306"/>
  <c r="D306"/>
  <c r="C307"/>
  <c r="D307"/>
  <c r="C308"/>
  <c r="D308"/>
  <c r="C310"/>
  <c r="D310"/>
  <c r="C311"/>
  <c r="D311"/>
  <c r="C312"/>
  <c r="D312"/>
  <c r="C314"/>
  <c r="D314"/>
  <c r="C315"/>
  <c r="D315"/>
  <c r="C316"/>
  <c r="D316"/>
  <c r="C318"/>
  <c r="D318"/>
  <c r="C319"/>
  <c r="D319"/>
  <c r="C320"/>
  <c r="D320"/>
  <c r="C322"/>
  <c r="D322"/>
  <c r="C323"/>
  <c r="D323"/>
  <c r="C324"/>
  <c r="D324"/>
  <c r="C326"/>
  <c r="D326"/>
  <c r="C327"/>
  <c r="D327"/>
  <c r="C328"/>
  <c r="D328"/>
  <c r="C330"/>
  <c r="D330"/>
  <c r="C331"/>
  <c r="D331"/>
  <c r="C332"/>
  <c r="D332"/>
  <c r="C334"/>
  <c r="D334"/>
  <c r="C335"/>
  <c r="D335"/>
  <c r="C336"/>
  <c r="D336"/>
  <c r="C338"/>
  <c r="D338"/>
  <c r="C339"/>
  <c r="D339"/>
  <c r="C340"/>
  <c r="D340"/>
  <c r="C342"/>
  <c r="D342"/>
  <c r="C343"/>
  <c r="D343"/>
  <c r="C344"/>
  <c r="D344"/>
  <c r="C346"/>
  <c r="D346"/>
  <c r="C347"/>
  <c r="D347"/>
  <c r="C348"/>
  <c r="D348"/>
  <c r="C350"/>
  <c r="D350"/>
  <c r="C351"/>
  <c r="D351"/>
  <c r="C352"/>
  <c r="D352"/>
  <c r="C354"/>
  <c r="D354"/>
  <c r="C355"/>
  <c r="D355"/>
  <c r="C356"/>
  <c r="D356"/>
  <c r="C358"/>
  <c r="D358"/>
  <c r="C359"/>
  <c r="D359"/>
  <c r="C360"/>
  <c r="D360"/>
  <c r="C362"/>
  <c r="D362"/>
  <c r="C363"/>
  <c r="D363"/>
  <c r="C364"/>
  <c r="D364"/>
  <c r="C366"/>
  <c r="D366"/>
  <c r="C367"/>
  <c r="D367"/>
  <c r="C368"/>
  <c r="D368"/>
  <c r="C370"/>
  <c r="D370"/>
  <c r="C371"/>
  <c r="D371"/>
  <c r="C372"/>
  <c r="D372"/>
  <c r="C374"/>
  <c r="D374"/>
  <c r="C200"/>
  <c r="C201"/>
  <c r="C202"/>
  <c r="C203"/>
  <c r="C204"/>
  <c r="D204"/>
  <c r="E223" s="1"/>
  <c r="C205"/>
  <c r="D205"/>
  <c r="E224" s="1"/>
  <c r="C206"/>
  <c r="D206"/>
  <c r="C207"/>
  <c r="D207"/>
  <c r="C208"/>
  <c r="D208"/>
  <c r="E227" s="1"/>
  <c r="C209"/>
  <c r="D209"/>
  <c r="E228" s="1"/>
  <c r="C210"/>
  <c r="D210"/>
  <c r="C211"/>
  <c r="D211"/>
  <c r="C212"/>
  <c r="D212"/>
  <c r="E231" s="1"/>
  <c r="C213"/>
  <c r="D213"/>
  <c r="E232" s="1"/>
  <c r="C214"/>
  <c r="D214"/>
  <c r="C215"/>
  <c r="D215"/>
  <c r="C216"/>
  <c r="D216"/>
  <c r="E235" s="1"/>
  <c r="C217"/>
  <c r="D217"/>
  <c r="E236" s="1"/>
  <c r="C218"/>
  <c r="D218"/>
  <c r="C219"/>
  <c r="D219"/>
  <c r="C220"/>
  <c r="D220"/>
  <c r="E239" s="1"/>
  <c r="C221"/>
  <c r="D221"/>
  <c r="E240" s="1"/>
  <c r="C222"/>
  <c r="D222"/>
  <c r="C223"/>
  <c r="D223"/>
  <c r="C224"/>
  <c r="D224"/>
  <c r="E243" s="1"/>
  <c r="C225"/>
  <c r="D225"/>
  <c r="E244" s="1"/>
  <c r="C226"/>
  <c r="D226"/>
  <c r="C227"/>
  <c r="D227"/>
  <c r="C228"/>
  <c r="D228"/>
  <c r="E247" s="1"/>
  <c r="C229"/>
  <c r="D229"/>
  <c r="E248" s="1"/>
  <c r="C230"/>
  <c r="D230"/>
  <c r="C231"/>
  <c r="D231"/>
  <c r="C232"/>
  <c r="D232"/>
  <c r="E251" s="1"/>
  <c r="C233"/>
  <c r="D233"/>
  <c r="E252" s="1"/>
  <c r="C234"/>
  <c r="D234"/>
  <c r="C235"/>
  <c r="D235"/>
  <c r="C236"/>
  <c r="D236"/>
  <c r="E255" s="1"/>
  <c r="C237"/>
  <c r="D237"/>
  <c r="E256" s="1"/>
  <c r="C238"/>
  <c r="D238"/>
  <c r="C239"/>
  <c r="D239"/>
  <c r="C240"/>
  <c r="D240"/>
  <c r="E259" s="1"/>
  <c r="C241"/>
  <c r="D241"/>
  <c r="E260" s="1"/>
  <c r="C242"/>
  <c r="D242"/>
  <c r="C243"/>
  <c r="D243"/>
  <c r="C244"/>
  <c r="D244"/>
  <c r="E263" s="1"/>
  <c r="C245"/>
  <c r="D245"/>
  <c r="E264" s="1"/>
  <c r="C246"/>
  <c r="D246"/>
  <c r="C247"/>
  <c r="D247"/>
  <c r="C248"/>
  <c r="D248"/>
  <c r="E267" s="1"/>
  <c r="C249"/>
  <c r="D249"/>
  <c r="E268" s="1"/>
  <c r="C250"/>
  <c r="D250"/>
  <c r="C251"/>
  <c r="D251"/>
  <c r="C252"/>
  <c r="D252"/>
  <c r="E271" s="1"/>
  <c r="C253"/>
  <c r="D253"/>
  <c r="E272" s="1"/>
  <c r="C254"/>
  <c r="D254"/>
  <c r="C255"/>
  <c r="D255"/>
  <c r="C256"/>
  <c r="D256"/>
  <c r="E275" s="1"/>
  <c r="C257"/>
  <c r="D257"/>
  <c r="E276" s="1"/>
  <c r="C258"/>
  <c r="D258"/>
  <c r="C259"/>
  <c r="D259"/>
  <c r="C260"/>
  <c r="D260"/>
  <c r="E279" s="1"/>
  <c r="C261"/>
  <c r="D261"/>
  <c r="C262"/>
  <c r="D262"/>
  <c r="C263"/>
  <c r="D263"/>
  <c r="C264"/>
  <c r="D264"/>
  <c r="C265"/>
  <c r="D265"/>
  <c r="C266"/>
  <c r="D266"/>
  <c r="C267"/>
  <c r="D267"/>
  <c r="C268"/>
  <c r="D268"/>
  <c r="C269"/>
  <c r="D269"/>
  <c r="C270"/>
  <c r="D270"/>
  <c r="C271"/>
  <c r="D271"/>
  <c r="C272"/>
  <c r="D272"/>
  <c r="C273"/>
  <c r="D273"/>
  <c r="C274"/>
  <c r="D274"/>
  <c r="C275"/>
  <c r="D275"/>
  <c r="C276"/>
  <c r="D276"/>
  <c r="C277"/>
  <c r="D277"/>
  <c r="C278"/>
  <c r="D278"/>
  <c r="C279"/>
  <c r="D279"/>
  <c r="C199"/>
  <c r="C304" i="3"/>
  <c r="C300"/>
  <c r="D304"/>
  <c r="C305"/>
  <c r="C301"/>
  <c r="C306"/>
  <c r="C302"/>
  <c r="C307"/>
  <c r="C303"/>
  <c r="C308"/>
  <c r="D308" s="1"/>
  <c r="C309"/>
  <c r="D309" s="1"/>
  <c r="C310"/>
  <c r="D310" s="1"/>
  <c r="C311"/>
  <c r="D311" s="1"/>
  <c r="C312"/>
  <c r="D312" s="1"/>
  <c r="C313"/>
  <c r="D313" s="1"/>
  <c r="C314"/>
  <c r="D314" s="1"/>
  <c r="C315"/>
  <c r="D315" s="1"/>
  <c r="C316"/>
  <c r="D316" s="1"/>
  <c r="C317"/>
  <c r="D317" s="1"/>
  <c r="C318"/>
  <c r="D318" s="1"/>
  <c r="C319"/>
  <c r="D319" s="1"/>
  <c r="C320"/>
  <c r="D320" s="1"/>
  <c r="C321"/>
  <c r="D321" s="1"/>
  <c r="C322"/>
  <c r="D322" s="1"/>
  <c r="C323"/>
  <c r="D323" s="1"/>
  <c r="C324"/>
  <c r="D324" s="1"/>
  <c r="C325"/>
  <c r="D325" s="1"/>
  <c r="C326"/>
  <c r="C327"/>
  <c r="D327" s="1"/>
  <c r="C328"/>
  <c r="D328" s="1"/>
  <c r="C329"/>
  <c r="D329" s="1"/>
  <c r="C330"/>
  <c r="D330" s="1"/>
  <c r="C292"/>
  <c r="C288"/>
  <c r="D292" s="1"/>
  <c r="C293"/>
  <c r="C289"/>
  <c r="C294"/>
  <c r="C290"/>
  <c r="D294" s="1"/>
  <c r="C295"/>
  <c r="C291"/>
  <c r="C296"/>
  <c r="D296" s="1"/>
  <c r="C297"/>
  <c r="D297" s="1"/>
  <c r="C298"/>
  <c r="D298" s="1"/>
  <c r="C299"/>
  <c r="D299" s="1"/>
  <c r="D300"/>
  <c r="C331"/>
  <c r="D331" s="1"/>
  <c r="C332"/>
  <c r="D332" s="1"/>
  <c r="C333"/>
  <c r="D333" s="1"/>
  <c r="C334"/>
  <c r="D334" s="1"/>
  <c r="C335"/>
  <c r="D335" s="1"/>
  <c r="C336"/>
  <c r="D336" s="1"/>
  <c r="C337"/>
  <c r="D337" s="1"/>
  <c r="C338"/>
  <c r="D338"/>
  <c r="C339"/>
  <c r="D339" s="1"/>
  <c r="C340"/>
  <c r="D340" s="1"/>
  <c r="C341"/>
  <c r="D341" s="1"/>
  <c r="C342"/>
  <c r="D342" s="1"/>
  <c r="C343"/>
  <c r="D343" s="1"/>
  <c r="C344"/>
  <c r="D344" s="1"/>
  <c r="C345"/>
  <c r="D345" s="1"/>
  <c r="C346"/>
  <c r="D346" s="1"/>
  <c r="C347"/>
  <c r="D347" s="1"/>
  <c r="C348"/>
  <c r="D348" s="1"/>
  <c r="C349"/>
  <c r="D349" s="1"/>
  <c r="C350"/>
  <c r="D350" s="1"/>
  <c r="C351"/>
  <c r="D351" s="1"/>
  <c r="C352"/>
  <c r="D352" s="1"/>
  <c r="C353"/>
  <c r="D353" s="1"/>
  <c r="C354"/>
  <c r="D354" s="1"/>
  <c r="C355"/>
  <c r="D355" s="1"/>
  <c r="C356"/>
  <c r="D356" s="1"/>
  <c r="C357"/>
  <c r="D357" s="1"/>
  <c r="C358"/>
  <c r="D358" s="1"/>
  <c r="C359"/>
  <c r="D359" s="1"/>
  <c r="C360"/>
  <c r="D360" s="1"/>
  <c r="C361"/>
  <c r="D361" s="1"/>
  <c r="C362"/>
  <c r="D362" s="1"/>
  <c r="C363"/>
  <c r="D363" s="1"/>
  <c r="C364"/>
  <c r="D364" s="1"/>
  <c r="C365"/>
  <c r="D365" s="1"/>
  <c r="C366"/>
  <c r="D370" s="1"/>
  <c r="D366"/>
  <c r="C367"/>
  <c r="D367" s="1"/>
  <c r="C368"/>
  <c r="D368" s="1"/>
  <c r="C195"/>
  <c r="C196"/>
  <c r="C197"/>
  <c r="C198"/>
  <c r="C199"/>
  <c r="D199" s="1"/>
  <c r="C200"/>
  <c r="D200" s="1"/>
  <c r="C201"/>
  <c r="D201" s="1"/>
  <c r="C202"/>
  <c r="C203"/>
  <c r="D203" s="1"/>
  <c r="C204"/>
  <c r="D204" s="1"/>
  <c r="C205"/>
  <c r="D205" s="1"/>
  <c r="C206"/>
  <c r="D206" s="1"/>
  <c r="C207"/>
  <c r="D207" s="1"/>
  <c r="C208"/>
  <c r="D208" s="1"/>
  <c r="C209"/>
  <c r="D209" s="1"/>
  <c r="C210"/>
  <c r="D210" s="1"/>
  <c r="C211"/>
  <c r="D211" s="1"/>
  <c r="C212"/>
  <c r="D212" s="1"/>
  <c r="C213"/>
  <c r="D213" s="1"/>
  <c r="C214"/>
  <c r="D214" s="1"/>
  <c r="C215"/>
  <c r="D215" s="1"/>
  <c r="C216"/>
  <c r="D216" s="1"/>
  <c r="C217"/>
  <c r="D217" s="1"/>
  <c r="C218"/>
  <c r="D218" s="1"/>
  <c r="C219"/>
  <c r="D219" s="1"/>
  <c r="C220"/>
  <c r="D220" s="1"/>
  <c r="C221"/>
  <c r="D221" s="1"/>
  <c r="C222"/>
  <c r="D222" s="1"/>
  <c r="C223"/>
  <c r="D223" s="1"/>
  <c r="C224"/>
  <c r="D224" s="1"/>
  <c r="C225"/>
  <c r="D225" s="1"/>
  <c r="C226"/>
  <c r="D226" s="1"/>
  <c r="C227"/>
  <c r="D227" s="1"/>
  <c r="C228"/>
  <c r="D228" s="1"/>
  <c r="C229"/>
  <c r="D229" s="1"/>
  <c r="C230"/>
  <c r="D230" s="1"/>
  <c r="C231"/>
  <c r="D231" s="1"/>
  <c r="C232"/>
  <c r="D232" s="1"/>
  <c r="C233"/>
  <c r="D233" s="1"/>
  <c r="C234"/>
  <c r="D234" s="1"/>
  <c r="C235"/>
  <c r="D235" s="1"/>
  <c r="C236"/>
  <c r="D236" s="1"/>
  <c r="C237"/>
  <c r="D237" s="1"/>
  <c r="C238"/>
  <c r="D238" s="1"/>
  <c r="C239"/>
  <c r="D239" s="1"/>
  <c r="C240"/>
  <c r="D240" s="1"/>
  <c r="C241"/>
  <c r="D241" s="1"/>
  <c r="C242"/>
  <c r="D242" s="1"/>
  <c r="C243"/>
  <c r="D243" s="1"/>
  <c r="C244"/>
  <c r="D244" s="1"/>
  <c r="C245"/>
  <c r="D245" s="1"/>
  <c r="C246"/>
  <c r="D246" s="1"/>
  <c r="C247"/>
  <c r="D247" s="1"/>
  <c r="C248"/>
  <c r="D248" s="1"/>
  <c r="C249"/>
  <c r="D249" s="1"/>
  <c r="C250"/>
  <c r="D250" s="1"/>
  <c r="C251"/>
  <c r="D251" s="1"/>
  <c r="C252"/>
  <c r="D252" s="1"/>
  <c r="C253"/>
  <c r="D253" s="1"/>
  <c r="C254"/>
  <c r="D254" s="1"/>
  <c r="C255"/>
  <c r="D255" s="1"/>
  <c r="C256"/>
  <c r="D256" s="1"/>
  <c r="C257"/>
  <c r="D257" s="1"/>
  <c r="C258"/>
  <c r="D258" s="1"/>
  <c r="C259"/>
  <c r="D259" s="1"/>
  <c r="C260"/>
  <c r="D260" s="1"/>
  <c r="C261"/>
  <c r="D261" s="1"/>
  <c r="C262"/>
  <c r="D262" s="1"/>
  <c r="C263"/>
  <c r="D263" s="1"/>
  <c r="C264"/>
  <c r="D264" s="1"/>
  <c r="C265"/>
  <c r="D265" s="1"/>
  <c r="C266"/>
  <c r="D266" s="1"/>
  <c r="C267"/>
  <c r="D267" s="1"/>
  <c r="C268"/>
  <c r="D268" s="1"/>
  <c r="C269"/>
  <c r="D269" s="1"/>
  <c r="C270"/>
  <c r="D270" s="1"/>
  <c r="C271"/>
  <c r="D271" s="1"/>
  <c r="C272"/>
  <c r="D272" s="1"/>
  <c r="C273"/>
  <c r="D273" s="1"/>
  <c r="C274"/>
  <c r="D274" s="1"/>
  <c r="C194"/>
  <c r="C100"/>
  <c r="C101"/>
  <c r="C102"/>
  <c r="C103"/>
  <c r="C104"/>
  <c r="D104" s="1"/>
  <c r="C105"/>
  <c r="D105" s="1"/>
  <c r="C106"/>
  <c r="D106" s="1"/>
  <c r="C107"/>
  <c r="D107" s="1"/>
  <c r="C108"/>
  <c r="D108" s="1"/>
  <c r="C109"/>
  <c r="D109" s="1"/>
  <c r="C110"/>
  <c r="D110" s="1"/>
  <c r="C111"/>
  <c r="D111" s="1"/>
  <c r="C112"/>
  <c r="D112" s="1"/>
  <c r="C113"/>
  <c r="D113" s="1"/>
  <c r="C114"/>
  <c r="D114" s="1"/>
  <c r="C115"/>
  <c r="D115" s="1"/>
  <c r="C116"/>
  <c r="D116" s="1"/>
  <c r="C117"/>
  <c r="D117" s="1"/>
  <c r="C118"/>
  <c r="D118" s="1"/>
  <c r="C119"/>
  <c r="D119" s="1"/>
  <c r="C120"/>
  <c r="D120" s="1"/>
  <c r="C121"/>
  <c r="D121" s="1"/>
  <c r="C122"/>
  <c r="D122" s="1"/>
  <c r="C123"/>
  <c r="D123" s="1"/>
  <c r="C124"/>
  <c r="D124" s="1"/>
  <c r="C125"/>
  <c r="D125" s="1"/>
  <c r="C126"/>
  <c r="D126" s="1"/>
  <c r="C127"/>
  <c r="D127" s="1"/>
  <c r="C128"/>
  <c r="D128" s="1"/>
  <c r="C129"/>
  <c r="D129" s="1"/>
  <c r="C130"/>
  <c r="D130" s="1"/>
  <c r="C131"/>
  <c r="D131" s="1"/>
  <c r="C132"/>
  <c r="D132" s="1"/>
  <c r="C133"/>
  <c r="D133" s="1"/>
  <c r="C134"/>
  <c r="D134" s="1"/>
  <c r="C135"/>
  <c r="D135" s="1"/>
  <c r="C136"/>
  <c r="D136" s="1"/>
  <c r="C137"/>
  <c r="D137" s="1"/>
  <c r="C138"/>
  <c r="D138" s="1"/>
  <c r="C139"/>
  <c r="D139" s="1"/>
  <c r="C140"/>
  <c r="D140" s="1"/>
  <c r="C141"/>
  <c r="D141" s="1"/>
  <c r="C142"/>
  <c r="D142" s="1"/>
  <c r="C143"/>
  <c r="D143" s="1"/>
  <c r="C144"/>
  <c r="D144" s="1"/>
  <c r="C145"/>
  <c r="D145" s="1"/>
  <c r="C146"/>
  <c r="D146" s="1"/>
  <c r="C147"/>
  <c r="D147" s="1"/>
  <c r="C148"/>
  <c r="D148" s="1"/>
  <c r="C149"/>
  <c r="D149" s="1"/>
  <c r="C150"/>
  <c r="D150" s="1"/>
  <c r="C151"/>
  <c r="D151" s="1"/>
  <c r="C152"/>
  <c r="D152" s="1"/>
  <c r="C153"/>
  <c r="D153" s="1"/>
  <c r="C154"/>
  <c r="D154" s="1"/>
  <c r="C155"/>
  <c r="D155" s="1"/>
  <c r="C156"/>
  <c r="D156" s="1"/>
  <c r="C157"/>
  <c r="D157" s="1"/>
  <c r="C158"/>
  <c r="D158" s="1"/>
  <c r="C159"/>
  <c r="D159" s="1"/>
  <c r="C160"/>
  <c r="D160" s="1"/>
  <c r="C161"/>
  <c r="D161" s="1"/>
  <c r="C162"/>
  <c r="D162" s="1"/>
  <c r="C163"/>
  <c r="D163" s="1"/>
  <c r="C164"/>
  <c r="D164" s="1"/>
  <c r="C165"/>
  <c r="D165" s="1"/>
  <c r="C166"/>
  <c r="D166" s="1"/>
  <c r="C167"/>
  <c r="D167" s="1"/>
  <c r="C168"/>
  <c r="D168" s="1"/>
  <c r="C169"/>
  <c r="D169" s="1"/>
  <c r="C170"/>
  <c r="D170" s="1"/>
  <c r="C171"/>
  <c r="D171" s="1"/>
  <c r="C172"/>
  <c r="D172" s="1"/>
  <c r="C173"/>
  <c r="D173" s="1"/>
  <c r="C174"/>
  <c r="D174" s="1"/>
  <c r="C175"/>
  <c r="D175" s="1"/>
  <c r="C176"/>
  <c r="D176" s="1"/>
  <c r="C177"/>
  <c r="D177" s="1"/>
  <c r="C178"/>
  <c r="D178" s="1"/>
  <c r="C179"/>
  <c r="D179" s="1"/>
  <c r="C180"/>
  <c r="D180" s="1"/>
  <c r="C181"/>
  <c r="D181" s="1"/>
  <c r="C182"/>
  <c r="D182" s="1"/>
  <c r="C183"/>
  <c r="D183" s="1"/>
  <c r="C184"/>
  <c r="D184" s="1"/>
  <c r="C185"/>
  <c r="D185" s="1"/>
  <c r="C99"/>
  <c r="C367" i="1"/>
  <c r="C363"/>
  <c r="D367" s="1"/>
  <c r="C483"/>
  <c r="C479"/>
  <c r="C484"/>
  <c r="C480"/>
  <c r="C485"/>
  <c r="C481"/>
  <c r="C486"/>
  <c r="C482"/>
  <c r="C487"/>
  <c r="D487" s="1"/>
  <c r="C488"/>
  <c r="C489"/>
  <c r="D489" s="1"/>
  <c r="C490"/>
  <c r="C491"/>
  <c r="D491" s="1"/>
  <c r="C492"/>
  <c r="D492" s="1"/>
  <c r="C493"/>
  <c r="D493" s="1"/>
  <c r="C494"/>
  <c r="D494" s="1"/>
  <c r="C495"/>
  <c r="D495" s="1"/>
  <c r="C496"/>
  <c r="D496" s="1"/>
  <c r="C497"/>
  <c r="D497" s="1"/>
  <c r="C498"/>
  <c r="D498" s="1"/>
  <c r="C499"/>
  <c r="D499" s="1"/>
  <c r="C500"/>
  <c r="D500" s="1"/>
  <c r="C501"/>
  <c r="D501" s="1"/>
  <c r="C502"/>
  <c r="D502" s="1"/>
  <c r="C464"/>
  <c r="C460"/>
  <c r="C465"/>
  <c r="C461"/>
  <c r="C466"/>
  <c r="C462"/>
  <c r="C467"/>
  <c r="C463"/>
  <c r="C468"/>
  <c r="C469"/>
  <c r="C470"/>
  <c r="C471"/>
  <c r="C472"/>
  <c r="D472" s="1"/>
  <c r="C473"/>
  <c r="D473" s="1"/>
  <c r="C474"/>
  <c r="D474" s="1"/>
  <c r="C475"/>
  <c r="D475" s="1"/>
  <c r="C476"/>
  <c r="D476" s="1"/>
  <c r="C477"/>
  <c r="D477" s="1"/>
  <c r="C478"/>
  <c r="D478" s="1"/>
  <c r="D479"/>
  <c r="C503"/>
  <c r="C504"/>
  <c r="D504" s="1"/>
  <c r="C505"/>
  <c r="D505" s="1"/>
  <c r="C506"/>
  <c r="C507"/>
  <c r="D507" s="1"/>
  <c r="C508"/>
  <c r="C509"/>
  <c r="D509" s="1"/>
  <c r="C510"/>
  <c r="D510" s="1"/>
  <c r="C511"/>
  <c r="C512"/>
  <c r="D512" s="1"/>
  <c r="C513"/>
  <c r="D513" s="1"/>
  <c r="C514"/>
  <c r="C515"/>
  <c r="D515" s="1"/>
  <c r="C516"/>
  <c r="C517"/>
  <c r="D517" s="1"/>
  <c r="C518"/>
  <c r="D518" s="1"/>
  <c r="C519"/>
  <c r="C520"/>
  <c r="D520" s="1"/>
  <c r="C521"/>
  <c r="D521" s="1"/>
  <c r="C522"/>
  <c r="C523"/>
  <c r="D523" s="1"/>
  <c r="C524"/>
  <c r="C525"/>
  <c r="D525" s="1"/>
  <c r="C526"/>
  <c r="D526" s="1"/>
  <c r="C527"/>
  <c r="C528"/>
  <c r="D528" s="1"/>
  <c r="C529"/>
  <c r="D529" s="1"/>
  <c r="C530"/>
  <c r="C531"/>
  <c r="D531" s="1"/>
  <c r="C532"/>
  <c r="C533"/>
  <c r="D533" s="1"/>
  <c r="C534"/>
  <c r="D534" s="1"/>
  <c r="C535"/>
  <c r="C536"/>
  <c r="D536" s="1"/>
  <c r="C537"/>
  <c r="D537" s="1"/>
  <c r="C538"/>
  <c r="C539"/>
  <c r="C540"/>
  <c r="C541"/>
  <c r="C542"/>
  <c r="D542" s="1"/>
  <c r="C543"/>
  <c r="C544"/>
  <c r="D544" s="1"/>
  <c r="C545"/>
  <c r="D545" s="1"/>
  <c r="C546"/>
  <c r="C547"/>
  <c r="D547" s="1"/>
  <c r="C548"/>
  <c r="C549"/>
  <c r="D549" s="1"/>
  <c r="C550"/>
  <c r="D550" s="1"/>
  <c r="C551"/>
  <c r="C552"/>
  <c r="D552" s="1"/>
  <c r="C553"/>
  <c r="D553" s="1"/>
  <c r="C554"/>
  <c r="C555"/>
  <c r="C556"/>
  <c r="C557"/>
  <c r="C558"/>
  <c r="D558" s="1"/>
  <c r="C559"/>
  <c r="C560"/>
  <c r="D560" s="1"/>
  <c r="C561"/>
  <c r="D561" s="1"/>
  <c r="C562"/>
  <c r="C563"/>
  <c r="D563" s="1"/>
  <c r="C564"/>
  <c r="C565"/>
  <c r="D565" s="1"/>
  <c r="C566"/>
  <c r="D566" s="1"/>
  <c r="C567"/>
  <c r="C568"/>
  <c r="D568" s="1"/>
  <c r="C569"/>
  <c r="D569" s="1"/>
  <c r="C570"/>
  <c r="C571"/>
  <c r="C572"/>
  <c r="C573"/>
  <c r="C574"/>
  <c r="D574" s="1"/>
  <c r="C575"/>
  <c r="C576"/>
  <c r="D576" s="1"/>
  <c r="C577"/>
  <c r="D577" s="1"/>
  <c r="C578"/>
  <c r="C579"/>
  <c r="D579" s="1"/>
  <c r="C580"/>
  <c r="C581"/>
  <c r="D581" s="1"/>
  <c r="C582"/>
  <c r="D582" s="1"/>
  <c r="C583"/>
  <c r="C584"/>
  <c r="D584" s="1"/>
  <c r="C585"/>
  <c r="D585" s="1"/>
  <c r="C586"/>
  <c r="C587"/>
  <c r="D587" s="1"/>
  <c r="C588"/>
  <c r="C589"/>
  <c r="D589" s="1"/>
  <c r="C590"/>
  <c r="D590" s="1"/>
  <c r="C591"/>
  <c r="C592"/>
  <c r="D592" s="1"/>
  <c r="C593"/>
  <c r="D593" s="1"/>
  <c r="C594"/>
  <c r="C595"/>
  <c r="C596"/>
  <c r="C597"/>
  <c r="C598"/>
  <c r="D598" s="1"/>
  <c r="C599"/>
  <c r="D603" s="1"/>
  <c r="C600"/>
  <c r="C601"/>
  <c r="D601" s="1"/>
  <c r="C459"/>
  <c r="C351"/>
  <c r="D351" s="1"/>
  <c r="C352"/>
  <c r="D352" s="1"/>
  <c r="C353"/>
  <c r="D353" s="1"/>
  <c r="C354"/>
  <c r="D354" s="1"/>
  <c r="C355"/>
  <c r="C356"/>
  <c r="D356" s="1"/>
  <c r="C357"/>
  <c r="D357" s="1"/>
  <c r="C358"/>
  <c r="C359"/>
  <c r="D359" s="1"/>
  <c r="C360"/>
  <c r="C361"/>
  <c r="D361" s="1"/>
  <c r="C362"/>
  <c r="D362" s="1"/>
  <c r="C364"/>
  <c r="C365"/>
  <c r="C366"/>
  <c r="C368"/>
  <c r="C369"/>
  <c r="C370"/>
  <c r="D370" s="1"/>
  <c r="C371"/>
  <c r="D371" s="1"/>
  <c r="C372"/>
  <c r="D372" s="1"/>
  <c r="C373"/>
  <c r="C374"/>
  <c r="D374" s="1"/>
  <c r="C375"/>
  <c r="D375" s="1"/>
  <c r="C376"/>
  <c r="C377"/>
  <c r="D377" s="1"/>
  <c r="C378"/>
  <c r="D378" s="1"/>
  <c r="C379"/>
  <c r="C380"/>
  <c r="C381"/>
  <c r="C382"/>
  <c r="C383"/>
  <c r="D383" s="1"/>
  <c r="C384"/>
  <c r="C385"/>
  <c r="D385" s="1"/>
  <c r="C386"/>
  <c r="D386" s="1"/>
  <c r="C387"/>
  <c r="C388"/>
  <c r="D388" s="1"/>
  <c r="C389"/>
  <c r="C390"/>
  <c r="D390" s="1"/>
  <c r="C391"/>
  <c r="D391" s="1"/>
  <c r="C392"/>
  <c r="D392" s="1"/>
  <c r="C393"/>
  <c r="D393" s="1"/>
  <c r="C394"/>
  <c r="D394" s="1"/>
  <c r="C395"/>
  <c r="D395" s="1"/>
  <c r="C396"/>
  <c r="D396" s="1"/>
  <c r="C397"/>
  <c r="D397" s="1"/>
  <c r="C398"/>
  <c r="D398" s="1"/>
  <c r="C399"/>
  <c r="D399" s="1"/>
  <c r="C400"/>
  <c r="D400" s="1"/>
  <c r="C401"/>
  <c r="D401" s="1"/>
  <c r="C402"/>
  <c r="D402" s="1"/>
  <c r="C403"/>
  <c r="D403" s="1"/>
  <c r="C404"/>
  <c r="D404" s="1"/>
  <c r="C405"/>
  <c r="D405" s="1"/>
  <c r="C406"/>
  <c r="D406" s="1"/>
  <c r="C407"/>
  <c r="D407" s="1"/>
  <c r="C408"/>
  <c r="D408" s="1"/>
  <c r="C409"/>
  <c r="D409" s="1"/>
  <c r="C410"/>
  <c r="D410" s="1"/>
  <c r="C411"/>
  <c r="D411" s="1"/>
  <c r="C412"/>
  <c r="D412" s="1"/>
  <c r="C413"/>
  <c r="D413" s="1"/>
  <c r="C414"/>
  <c r="D414" s="1"/>
  <c r="C415"/>
  <c r="D415" s="1"/>
  <c r="C416"/>
  <c r="D416" s="1"/>
  <c r="C417"/>
  <c r="D417" s="1"/>
  <c r="C418"/>
  <c r="D418" s="1"/>
  <c r="C419"/>
  <c r="D419" s="1"/>
  <c r="C420"/>
  <c r="D420" s="1"/>
  <c r="C421"/>
  <c r="D421" s="1"/>
  <c r="C422"/>
  <c r="D422" s="1"/>
  <c r="C423"/>
  <c r="D423" s="1"/>
  <c r="C424"/>
  <c r="D424" s="1"/>
  <c r="C425"/>
  <c r="D425" s="1"/>
  <c r="C426"/>
  <c r="D426" s="1"/>
  <c r="C427"/>
  <c r="D427" s="1"/>
  <c r="C428"/>
  <c r="D428" s="1"/>
  <c r="C429"/>
  <c r="D429" s="1"/>
  <c r="C430"/>
  <c r="D430" s="1"/>
  <c r="C431"/>
  <c r="D431" s="1"/>
  <c r="C432"/>
  <c r="D432" s="1"/>
  <c r="C433"/>
  <c r="D433" s="1"/>
  <c r="C434"/>
  <c r="D434" s="1"/>
  <c r="C435"/>
  <c r="D435" s="1"/>
  <c r="C436"/>
  <c r="D436" s="1"/>
  <c r="C437"/>
  <c r="C438"/>
  <c r="C439"/>
  <c r="C440"/>
  <c r="D440" s="1"/>
  <c r="C441"/>
  <c r="C442"/>
  <c r="C443"/>
  <c r="C444"/>
  <c r="D444" s="1"/>
  <c r="C445"/>
  <c r="D445" s="1"/>
  <c r="C446"/>
  <c r="D446" s="1"/>
  <c r="C447"/>
  <c r="C448"/>
  <c r="D448" s="1"/>
  <c r="C449"/>
  <c r="C450"/>
  <c r="C161"/>
  <c r="C157"/>
  <c r="C180"/>
  <c r="C176"/>
  <c r="C181"/>
  <c r="C177"/>
  <c r="C182"/>
  <c r="C178"/>
  <c r="C183"/>
  <c r="C179"/>
  <c r="D183" s="1"/>
  <c r="F202" s="1"/>
  <c r="C184"/>
  <c r="D184" s="1"/>
  <c r="C185"/>
  <c r="D185" s="1"/>
  <c r="C186"/>
  <c r="D186" s="1"/>
  <c r="C187"/>
  <c r="D187" s="1"/>
  <c r="C188"/>
  <c r="D188" s="1"/>
  <c r="C189"/>
  <c r="D189" s="1"/>
  <c r="C190"/>
  <c r="D190" s="1"/>
  <c r="C191"/>
  <c r="D191" s="1"/>
  <c r="C192"/>
  <c r="D192" s="1"/>
  <c r="C193"/>
  <c r="D193" s="1"/>
  <c r="C194"/>
  <c r="D194" s="1"/>
  <c r="C195"/>
  <c r="D195" s="1"/>
  <c r="C196"/>
  <c r="D196" s="1"/>
  <c r="C197"/>
  <c r="D197" s="1"/>
  <c r="C198"/>
  <c r="D198" s="1"/>
  <c r="C199"/>
  <c r="D199" s="1"/>
  <c r="C162"/>
  <c r="C158"/>
  <c r="C163"/>
  <c r="C159"/>
  <c r="C164"/>
  <c r="C160"/>
  <c r="C165"/>
  <c r="D165" s="1"/>
  <c r="C166"/>
  <c r="D166" s="1"/>
  <c r="C167"/>
  <c r="D167" s="1"/>
  <c r="C168"/>
  <c r="D168" s="1"/>
  <c r="C169"/>
  <c r="D169" s="1"/>
  <c r="C170"/>
  <c r="D170" s="1"/>
  <c r="C171"/>
  <c r="D171" s="1"/>
  <c r="C172"/>
  <c r="D172" s="1"/>
  <c r="C173"/>
  <c r="D173" s="1"/>
  <c r="C174"/>
  <c r="D174" s="1"/>
  <c r="C175"/>
  <c r="D175" s="1"/>
  <c r="D178"/>
  <c r="C200"/>
  <c r="D200" s="1"/>
  <c r="C201"/>
  <c r="D201" s="1"/>
  <c r="C202"/>
  <c r="D202" s="1"/>
  <c r="C203"/>
  <c r="D203" s="1"/>
  <c r="C204"/>
  <c r="D204" s="1"/>
  <c r="C205"/>
  <c r="D205" s="1"/>
  <c r="C206"/>
  <c r="C207"/>
  <c r="D207"/>
  <c r="C208"/>
  <c r="D208" s="1"/>
  <c r="C209"/>
  <c r="C210"/>
  <c r="D210" s="1"/>
  <c r="C211"/>
  <c r="D211" s="1"/>
  <c r="C212"/>
  <c r="D212" s="1"/>
  <c r="C213"/>
  <c r="D213" s="1"/>
  <c r="C214"/>
  <c r="C215"/>
  <c r="D215" s="1"/>
  <c r="C216"/>
  <c r="D216" s="1"/>
  <c r="C217"/>
  <c r="C218"/>
  <c r="D218" s="1"/>
  <c r="C219"/>
  <c r="D219" s="1"/>
  <c r="C220"/>
  <c r="D220" s="1"/>
  <c r="C221"/>
  <c r="D221" s="1"/>
  <c r="C222"/>
  <c r="C223"/>
  <c r="D223" s="1"/>
  <c r="C224"/>
  <c r="D224" s="1"/>
  <c r="C225"/>
  <c r="C226"/>
  <c r="D226" s="1"/>
  <c r="C227"/>
  <c r="D227" s="1"/>
  <c r="C228"/>
  <c r="D228" s="1"/>
  <c r="C229"/>
  <c r="D229" s="1"/>
  <c r="C230"/>
  <c r="D230" s="1"/>
  <c r="C231"/>
  <c r="D231" s="1"/>
  <c r="C232"/>
  <c r="D232" s="1"/>
  <c r="C233"/>
  <c r="D233" s="1"/>
  <c r="C234"/>
  <c r="D234" s="1"/>
  <c r="C235"/>
  <c r="D235" s="1"/>
  <c r="C236"/>
  <c r="D236" s="1"/>
  <c r="C237"/>
  <c r="D237" s="1"/>
  <c r="C238"/>
  <c r="D238" s="1"/>
  <c r="C239"/>
  <c r="D239" s="1"/>
  <c r="C240"/>
  <c r="D240" s="1"/>
  <c r="C241"/>
  <c r="D241" s="1"/>
  <c r="C242"/>
  <c r="D242" s="1"/>
  <c r="C243"/>
  <c r="D243" s="1"/>
  <c r="C244"/>
  <c r="D244" s="1"/>
  <c r="C245"/>
  <c r="D245" s="1"/>
  <c r="C246"/>
  <c r="D246" s="1"/>
  <c r="C247"/>
  <c r="D247" s="1"/>
  <c r="C248"/>
  <c r="D248" s="1"/>
  <c r="C249"/>
  <c r="D249" s="1"/>
  <c r="C250"/>
  <c r="D250" s="1"/>
  <c r="C251"/>
  <c r="D251"/>
  <c r="C252"/>
  <c r="D252" s="1"/>
  <c r="C253"/>
  <c r="D253" s="1"/>
  <c r="C254"/>
  <c r="D254" s="1"/>
  <c r="C255"/>
  <c r="D255" s="1"/>
  <c r="C256"/>
  <c r="D256" s="1"/>
  <c r="C257"/>
  <c r="D257" s="1"/>
  <c r="C258"/>
  <c r="D258" s="1"/>
  <c r="C259"/>
  <c r="D259" s="1"/>
  <c r="C260"/>
  <c r="D260" s="1"/>
  <c r="C261"/>
  <c r="D261" s="1"/>
  <c r="C262"/>
  <c r="D262" s="1"/>
  <c r="C263"/>
  <c r="D263" s="1"/>
  <c r="C264"/>
  <c r="D264" s="1"/>
  <c r="C265"/>
  <c r="D265" s="1"/>
  <c r="C266"/>
  <c r="D266" s="1"/>
  <c r="C267"/>
  <c r="D267" s="1"/>
  <c r="C268"/>
  <c r="D268" s="1"/>
  <c r="C269"/>
  <c r="D269" s="1"/>
  <c r="C270"/>
  <c r="D270" s="1"/>
  <c r="C271"/>
  <c r="D271" s="1"/>
  <c r="C272"/>
  <c r="D272" s="1"/>
  <c r="C273"/>
  <c r="D273" s="1"/>
  <c r="C274"/>
  <c r="D274" s="1"/>
  <c r="C275"/>
  <c r="D275" s="1"/>
  <c r="C276"/>
  <c r="D276" s="1"/>
  <c r="C277"/>
  <c r="C278"/>
  <c r="D278" s="1"/>
  <c r="C279"/>
  <c r="D279" s="1"/>
  <c r="C280"/>
  <c r="D280" s="1"/>
  <c r="C281"/>
  <c r="C282"/>
  <c r="D282" s="1"/>
  <c r="C283"/>
  <c r="C284"/>
  <c r="D284" s="1"/>
  <c r="C285"/>
  <c r="D285" s="1"/>
  <c r="C286"/>
  <c r="D286" s="1"/>
  <c r="C287"/>
  <c r="D287"/>
  <c r="C288"/>
  <c r="C289"/>
  <c r="D289" s="1"/>
  <c r="C290"/>
  <c r="C291"/>
  <c r="D291" s="1"/>
  <c r="C292"/>
  <c r="D292" s="1"/>
  <c r="C293"/>
  <c r="D293" s="1"/>
  <c r="C294"/>
  <c r="D294" s="1"/>
  <c r="C295"/>
  <c r="D295" s="1"/>
  <c r="C296"/>
  <c r="D296" s="1"/>
  <c r="C297"/>
  <c r="D297" s="1"/>
  <c r="C298"/>
  <c r="C299"/>
  <c r="D299" s="1"/>
  <c r="D203" i="4"/>
  <c r="E277"/>
  <c r="E273"/>
  <c r="E269"/>
  <c r="E265"/>
  <c r="E261"/>
  <c r="E257"/>
  <c r="E253"/>
  <c r="E249"/>
  <c r="E245"/>
  <c r="E241"/>
  <c r="E237"/>
  <c r="E233"/>
  <c r="E229"/>
  <c r="E225"/>
  <c r="E278"/>
  <c r="E274"/>
  <c r="E270"/>
  <c r="E266"/>
  <c r="E262"/>
  <c r="E258"/>
  <c r="E254"/>
  <c r="E250"/>
  <c r="E246"/>
  <c r="E242"/>
  <c r="E238"/>
  <c r="E234"/>
  <c r="E230"/>
  <c r="E226"/>
  <c r="E222"/>
  <c r="D198" i="3"/>
  <c r="D103"/>
  <c r="E122" s="1"/>
  <c r="D298" i="1" l="1"/>
  <c r="D302"/>
  <c r="D449"/>
  <c r="D453"/>
  <c r="D146"/>
  <c r="D150"/>
  <c r="F257"/>
  <c r="G257" s="1"/>
  <c r="F255"/>
  <c r="G255" s="1"/>
  <c r="F253"/>
  <c r="G253" s="1"/>
  <c r="F251"/>
  <c r="G251" s="1"/>
  <c r="F249"/>
  <c r="G249" s="1"/>
  <c r="F247"/>
  <c r="G247" s="1"/>
  <c r="F245"/>
  <c r="G245" s="1"/>
  <c r="D164"/>
  <c r="F204"/>
  <c r="F436"/>
  <c r="F434"/>
  <c r="F432"/>
  <c r="F430"/>
  <c r="F428"/>
  <c r="G428" s="1"/>
  <c r="F426"/>
  <c r="G426" s="1"/>
  <c r="F424"/>
  <c r="G424" s="1"/>
  <c r="F422"/>
  <c r="G422" s="1"/>
  <c r="F420"/>
  <c r="G420" s="1"/>
  <c r="F418"/>
  <c r="G418" s="1"/>
  <c r="F416"/>
  <c r="G416" s="1"/>
  <c r="F414"/>
  <c r="G414" s="1"/>
  <c r="F412"/>
  <c r="G412" s="1"/>
  <c r="F410"/>
  <c r="G410" s="1"/>
  <c r="D149"/>
  <c r="D600"/>
  <c r="D604"/>
  <c r="F258"/>
  <c r="G258" s="1"/>
  <c r="F256"/>
  <c r="G256" s="1"/>
  <c r="F254"/>
  <c r="G254" s="1"/>
  <c r="F252"/>
  <c r="G252" s="1"/>
  <c r="F250"/>
  <c r="G250" s="1"/>
  <c r="F248"/>
  <c r="G248" s="1"/>
  <c r="F246"/>
  <c r="G246" s="1"/>
  <c r="F205"/>
  <c r="F203"/>
  <c r="F435"/>
  <c r="F433"/>
  <c r="F431"/>
  <c r="F429"/>
  <c r="F427"/>
  <c r="G427" s="1"/>
  <c r="F425"/>
  <c r="G425" s="1"/>
  <c r="F423"/>
  <c r="G423" s="1"/>
  <c r="F421"/>
  <c r="G421" s="1"/>
  <c r="F419"/>
  <c r="G419" s="1"/>
  <c r="F417"/>
  <c r="G417" s="1"/>
  <c r="F415"/>
  <c r="G415" s="1"/>
  <c r="F413"/>
  <c r="G413" s="1"/>
  <c r="F411"/>
  <c r="G411" s="1"/>
  <c r="F409"/>
  <c r="G409" s="1"/>
  <c r="D148"/>
  <c r="D557"/>
  <c r="D555"/>
  <c r="D471"/>
  <c r="D469"/>
  <c r="D490"/>
  <c r="D488"/>
  <c r="D484"/>
  <c r="D483"/>
  <c r="D602"/>
  <c r="D452"/>
  <c r="D451"/>
  <c r="F275"/>
  <c r="G275" s="1"/>
  <c r="F273"/>
  <c r="G273" s="1"/>
  <c r="F271"/>
  <c r="G271" s="1"/>
  <c r="F268"/>
  <c r="G268" s="1"/>
  <c r="F266"/>
  <c r="G266" s="1"/>
  <c r="F264"/>
  <c r="G264" s="1"/>
  <c r="F262"/>
  <c r="G262" s="1"/>
  <c r="F260"/>
  <c r="G260" s="1"/>
  <c r="F276"/>
  <c r="G276" s="1"/>
  <c r="F274"/>
  <c r="G274" s="1"/>
  <c r="F272"/>
  <c r="G272" s="1"/>
  <c r="F270"/>
  <c r="G270" s="1"/>
  <c r="F269"/>
  <c r="G269" s="1"/>
  <c r="F267"/>
  <c r="G267" s="1"/>
  <c r="F265"/>
  <c r="G265" s="1"/>
  <c r="F263"/>
  <c r="G263" s="1"/>
  <c r="F261"/>
  <c r="G261" s="1"/>
  <c r="F259"/>
  <c r="G259" s="1"/>
  <c r="D301"/>
  <c r="D300"/>
  <c r="D120" i="5"/>
  <c r="D118"/>
  <c r="D95"/>
  <c r="D90"/>
  <c r="F90" s="1"/>
  <c r="G90" s="1"/>
  <c r="D88"/>
  <c r="D63"/>
  <c r="E79" s="1"/>
  <c r="D61"/>
  <c r="D56"/>
  <c r="E75" s="1"/>
  <c r="D54"/>
  <c r="D47"/>
  <c r="D45"/>
  <c r="D38"/>
  <c r="D36"/>
  <c r="D33"/>
  <c r="D13"/>
  <c r="F28" s="1"/>
  <c r="J28" s="1"/>
  <c r="D141"/>
  <c r="D145"/>
  <c r="D149" i="2"/>
  <c r="D148"/>
  <c r="D28" i="1"/>
  <c r="F377" i="10"/>
  <c r="G377" s="1"/>
  <c r="E377"/>
  <c r="F373"/>
  <c r="G373" s="1"/>
  <c r="E373"/>
  <c r="F369"/>
  <c r="G369" s="1"/>
  <c r="E369"/>
  <c r="F365"/>
  <c r="G365" s="1"/>
  <c r="E365"/>
  <c r="F361"/>
  <c r="E361"/>
  <c r="E357"/>
  <c r="F357"/>
  <c r="G357" s="1"/>
  <c r="F353"/>
  <c r="G353" s="1"/>
  <c r="E353"/>
  <c r="E349"/>
  <c r="F349"/>
  <c r="G349" s="1"/>
  <c r="F345"/>
  <c r="G345" s="1"/>
  <c r="E345"/>
  <c r="F341"/>
  <c r="G341" s="1"/>
  <c r="E341"/>
  <c r="F337"/>
  <c r="G337" s="1"/>
  <c r="E337"/>
  <c r="F333"/>
  <c r="G333" s="1"/>
  <c r="E333"/>
  <c r="F329"/>
  <c r="G329" s="1"/>
  <c r="E329"/>
  <c r="F325"/>
  <c r="G325" s="1"/>
  <c r="E325"/>
  <c r="F321"/>
  <c r="G321" s="1"/>
  <c r="E321"/>
  <c r="F317"/>
  <c r="G317" s="1"/>
  <c r="E317"/>
  <c r="F313"/>
  <c r="G313" s="1"/>
  <c r="E313"/>
  <c r="F376"/>
  <c r="G376" s="1"/>
  <c r="E376"/>
  <c r="F372"/>
  <c r="G372" s="1"/>
  <c r="E372"/>
  <c r="F368"/>
  <c r="G368" s="1"/>
  <c r="E368"/>
  <c r="E364"/>
  <c r="F364"/>
  <c r="G364" s="1"/>
  <c r="E360"/>
  <c r="F360"/>
  <c r="G360" s="1"/>
  <c r="F356"/>
  <c r="G356" s="1"/>
  <c r="E356"/>
  <c r="F352"/>
  <c r="G352" s="1"/>
  <c r="E352"/>
  <c r="F348"/>
  <c r="G348" s="1"/>
  <c r="E348"/>
  <c r="F344"/>
  <c r="G344" s="1"/>
  <c r="E344"/>
  <c r="F340"/>
  <c r="G340" s="1"/>
  <c r="E340"/>
  <c r="F336"/>
  <c r="G336" s="1"/>
  <c r="E336"/>
  <c r="F332"/>
  <c r="G332" s="1"/>
  <c r="E332"/>
  <c r="F328"/>
  <c r="G328" s="1"/>
  <c r="E328"/>
  <c r="F324"/>
  <c r="G324" s="1"/>
  <c r="E324"/>
  <c r="F320"/>
  <c r="G320" s="1"/>
  <c r="E320"/>
  <c r="F316"/>
  <c r="G316" s="1"/>
  <c r="E316"/>
  <c r="F312"/>
  <c r="G312" s="1"/>
  <c r="E312"/>
  <c r="F375"/>
  <c r="G375" s="1"/>
  <c r="E375"/>
  <c r="F371"/>
  <c r="G371" s="1"/>
  <c r="E371"/>
  <c r="F367"/>
  <c r="G367" s="1"/>
  <c r="E367"/>
  <c r="E363"/>
  <c r="F363"/>
  <c r="E359"/>
  <c r="F359"/>
  <c r="F355"/>
  <c r="G355" s="1"/>
  <c r="E355"/>
  <c r="F351"/>
  <c r="G351" s="1"/>
  <c r="E351"/>
  <c r="F347"/>
  <c r="G347" s="1"/>
  <c r="E347"/>
  <c r="F343"/>
  <c r="G343" s="1"/>
  <c r="E343"/>
  <c r="F339"/>
  <c r="G339" s="1"/>
  <c r="E339"/>
  <c r="F335"/>
  <c r="G335" s="1"/>
  <c r="E335"/>
  <c r="F331"/>
  <c r="G331" s="1"/>
  <c r="E331"/>
  <c r="F327"/>
  <c r="G327" s="1"/>
  <c r="E327"/>
  <c r="F323"/>
  <c r="G323" s="1"/>
  <c r="E323"/>
  <c r="F319"/>
  <c r="G319" s="1"/>
  <c r="E319"/>
  <c r="F315"/>
  <c r="G315" s="1"/>
  <c r="E315"/>
  <c r="F374"/>
  <c r="G374" s="1"/>
  <c r="E374"/>
  <c r="F370"/>
  <c r="G370" s="1"/>
  <c r="E370"/>
  <c r="F366"/>
  <c r="G366" s="1"/>
  <c r="E366"/>
  <c r="F362"/>
  <c r="G362" s="1"/>
  <c r="E362"/>
  <c r="E358"/>
  <c r="F358"/>
  <c r="G358" s="1"/>
  <c r="F354"/>
  <c r="G354" s="1"/>
  <c r="E354"/>
  <c r="E350"/>
  <c r="F350"/>
  <c r="G350" s="1"/>
  <c r="F346"/>
  <c r="G346" s="1"/>
  <c r="E346"/>
  <c r="F342"/>
  <c r="G342" s="1"/>
  <c r="E342"/>
  <c r="F338"/>
  <c r="G338" s="1"/>
  <c r="E338"/>
  <c r="F334"/>
  <c r="G334" s="1"/>
  <c r="E334"/>
  <c r="F330"/>
  <c r="G330" s="1"/>
  <c r="E330"/>
  <c r="F326"/>
  <c r="G326" s="1"/>
  <c r="E326"/>
  <c r="F322"/>
  <c r="G322" s="1"/>
  <c r="E322"/>
  <c r="F318"/>
  <c r="G318" s="1"/>
  <c r="E318"/>
  <c r="F314"/>
  <c r="G314" s="1"/>
  <c r="E314"/>
  <c r="F280"/>
  <c r="G280" s="1"/>
  <c r="E280"/>
  <c r="F276"/>
  <c r="G276" s="1"/>
  <c r="E276"/>
  <c r="F272"/>
  <c r="G272" s="1"/>
  <c r="E272"/>
  <c r="F268"/>
  <c r="G268" s="1"/>
  <c r="E268"/>
  <c r="F264"/>
  <c r="G264" s="1"/>
  <c r="E264"/>
  <c r="F260"/>
  <c r="G260" s="1"/>
  <c r="E260"/>
  <c r="F256"/>
  <c r="G256" s="1"/>
  <c r="E256"/>
  <c r="F252"/>
  <c r="G252" s="1"/>
  <c r="E252"/>
  <c r="F248"/>
  <c r="G248" s="1"/>
  <c r="E248"/>
  <c r="F244"/>
  <c r="G244" s="1"/>
  <c r="E244"/>
  <c r="F240"/>
  <c r="G240" s="1"/>
  <c r="E240"/>
  <c r="F236"/>
  <c r="G236" s="1"/>
  <c r="E236"/>
  <c r="E232"/>
  <c r="F232"/>
  <c r="G232" s="1"/>
  <c r="E228"/>
  <c r="F228"/>
  <c r="G228" s="1"/>
  <c r="E224"/>
  <c r="F224"/>
  <c r="G224" s="1"/>
  <c r="E220"/>
  <c r="F220"/>
  <c r="G220" s="1"/>
  <c r="F279"/>
  <c r="G279" s="1"/>
  <c r="E279"/>
  <c r="F275"/>
  <c r="G275" s="1"/>
  <c r="E275"/>
  <c r="F271"/>
  <c r="G271" s="1"/>
  <c r="E271"/>
  <c r="F267"/>
  <c r="G267" s="1"/>
  <c r="E267"/>
  <c r="F263"/>
  <c r="G263" s="1"/>
  <c r="E263"/>
  <c r="F259"/>
  <c r="G259" s="1"/>
  <c r="E259"/>
  <c r="F255"/>
  <c r="G255" s="1"/>
  <c r="E255"/>
  <c r="F251"/>
  <c r="G251" s="1"/>
  <c r="E251"/>
  <c r="F247"/>
  <c r="G247" s="1"/>
  <c r="E247"/>
  <c r="E243"/>
  <c r="F243"/>
  <c r="G243" s="1"/>
  <c r="E239"/>
  <c r="F239"/>
  <c r="G239" s="1"/>
  <c r="E235"/>
  <c r="F235"/>
  <c r="G235" s="1"/>
  <c r="E231"/>
  <c r="F231"/>
  <c r="G231" s="1"/>
  <c r="E227"/>
  <c r="F227"/>
  <c r="G227" s="1"/>
  <c r="E223"/>
  <c r="F223"/>
  <c r="G223" s="1"/>
  <c r="E219"/>
  <c r="F219"/>
  <c r="G219" s="1"/>
  <c r="F282"/>
  <c r="G282" s="1"/>
  <c r="E282"/>
  <c r="F278"/>
  <c r="G278" s="1"/>
  <c r="E278"/>
  <c r="F274"/>
  <c r="G274" s="1"/>
  <c r="E274"/>
  <c r="F270"/>
  <c r="G270" s="1"/>
  <c r="E270"/>
  <c r="F266"/>
  <c r="G266" s="1"/>
  <c r="E266"/>
  <c r="F262"/>
  <c r="G262" s="1"/>
  <c r="E262"/>
  <c r="F258"/>
  <c r="G258" s="1"/>
  <c r="E258"/>
  <c r="F254"/>
  <c r="G254" s="1"/>
  <c r="E254"/>
  <c r="F250"/>
  <c r="G250" s="1"/>
  <c r="E250"/>
  <c r="F246"/>
  <c r="G246" s="1"/>
  <c r="E246"/>
  <c r="E242"/>
  <c r="F242"/>
  <c r="G242" s="1"/>
  <c r="E238"/>
  <c r="F238"/>
  <c r="G238" s="1"/>
  <c r="E234"/>
  <c r="F234"/>
  <c r="G234" s="1"/>
  <c r="E230"/>
  <c r="F230"/>
  <c r="G230" s="1"/>
  <c r="E226"/>
  <c r="F226"/>
  <c r="G226" s="1"/>
  <c r="E222"/>
  <c r="F222"/>
  <c r="G222" s="1"/>
  <c r="E218"/>
  <c r="F218"/>
  <c r="G218" s="1"/>
  <c r="F281"/>
  <c r="G281" s="1"/>
  <c r="E281"/>
  <c r="F277"/>
  <c r="G277" s="1"/>
  <c r="E277"/>
  <c r="F273"/>
  <c r="G273" s="1"/>
  <c r="E273"/>
  <c r="F269"/>
  <c r="G269" s="1"/>
  <c r="E269"/>
  <c r="F265"/>
  <c r="G265" s="1"/>
  <c r="E265"/>
  <c r="F261"/>
  <c r="G261" s="1"/>
  <c r="E261"/>
  <c r="F257"/>
  <c r="G257" s="1"/>
  <c r="E257"/>
  <c r="F253"/>
  <c r="G253" s="1"/>
  <c r="E253"/>
  <c r="F249"/>
  <c r="G249" s="1"/>
  <c r="E249"/>
  <c r="F245"/>
  <c r="G245" s="1"/>
  <c r="E245"/>
  <c r="F241"/>
  <c r="G241" s="1"/>
  <c r="E241"/>
  <c r="F237"/>
  <c r="G237" s="1"/>
  <c r="E237"/>
  <c r="E233"/>
  <c r="F233"/>
  <c r="G233" s="1"/>
  <c r="E229"/>
  <c r="F229"/>
  <c r="G229" s="1"/>
  <c r="E225"/>
  <c r="F225"/>
  <c r="G225" s="1"/>
  <c r="E221"/>
  <c r="F221"/>
  <c r="G221" s="1"/>
  <c r="E217"/>
  <c r="F217"/>
  <c r="G217" s="1"/>
  <c r="F123"/>
  <c r="G123" s="1"/>
  <c r="E123"/>
  <c r="F187"/>
  <c r="G187" s="1"/>
  <c r="E187"/>
  <c r="F185"/>
  <c r="G185" s="1"/>
  <c r="E185"/>
  <c r="F183"/>
  <c r="G183" s="1"/>
  <c r="E183"/>
  <c r="F181"/>
  <c r="G181" s="1"/>
  <c r="E181"/>
  <c r="F179"/>
  <c r="G179" s="1"/>
  <c r="E179"/>
  <c r="F177"/>
  <c r="G177" s="1"/>
  <c r="E177"/>
  <c r="F175"/>
  <c r="G175" s="1"/>
  <c r="E175"/>
  <c r="F173"/>
  <c r="G173" s="1"/>
  <c r="E173"/>
  <c r="F171"/>
  <c r="G171" s="1"/>
  <c r="E171"/>
  <c r="F169"/>
  <c r="G169" s="1"/>
  <c r="E169"/>
  <c r="F167"/>
  <c r="G167" s="1"/>
  <c r="E167"/>
  <c r="F165"/>
  <c r="G165" s="1"/>
  <c r="E165"/>
  <c r="F163"/>
  <c r="G163" s="1"/>
  <c r="E163"/>
  <c r="F161"/>
  <c r="G161" s="1"/>
  <c r="E161"/>
  <c r="F159"/>
  <c r="G159" s="1"/>
  <c r="E159"/>
  <c r="E157"/>
  <c r="F157"/>
  <c r="G157" s="1"/>
  <c r="F155"/>
  <c r="G155" s="1"/>
  <c r="E155"/>
  <c r="E153"/>
  <c r="F153"/>
  <c r="G153" s="1"/>
  <c r="F151"/>
  <c r="G151" s="1"/>
  <c r="E151"/>
  <c r="E149"/>
  <c r="F149"/>
  <c r="G149" s="1"/>
  <c r="F147"/>
  <c r="G147" s="1"/>
  <c r="E147"/>
  <c r="E145"/>
  <c r="F145"/>
  <c r="G145" s="1"/>
  <c r="F143"/>
  <c r="G143" s="1"/>
  <c r="E143"/>
  <c r="E141"/>
  <c r="F141"/>
  <c r="G141" s="1"/>
  <c r="F139"/>
  <c r="G139" s="1"/>
  <c r="E139"/>
  <c r="E137"/>
  <c r="F137"/>
  <c r="G137" s="1"/>
  <c r="F135"/>
  <c r="G135" s="1"/>
  <c r="E135"/>
  <c r="E133"/>
  <c r="F133"/>
  <c r="G133" s="1"/>
  <c r="F131"/>
  <c r="G131" s="1"/>
  <c r="E131"/>
  <c r="E129"/>
  <c r="F129"/>
  <c r="G129" s="1"/>
  <c r="F127"/>
  <c r="G127" s="1"/>
  <c r="E127"/>
  <c r="E125"/>
  <c r="F125"/>
  <c r="G125" s="1"/>
  <c r="F188"/>
  <c r="G188" s="1"/>
  <c r="E188"/>
  <c r="F186"/>
  <c r="G186" s="1"/>
  <c r="E186"/>
  <c r="F184"/>
  <c r="G184" s="1"/>
  <c r="E184"/>
  <c r="F182"/>
  <c r="G182" s="1"/>
  <c r="E182"/>
  <c r="F180"/>
  <c r="G180" s="1"/>
  <c r="E180"/>
  <c r="F178"/>
  <c r="G178" s="1"/>
  <c r="E178"/>
  <c r="F176"/>
  <c r="G176" s="1"/>
  <c r="E176"/>
  <c r="F174"/>
  <c r="G174" s="1"/>
  <c r="E174"/>
  <c r="F172"/>
  <c r="G172" s="1"/>
  <c r="E172"/>
  <c r="F170"/>
  <c r="G170" s="1"/>
  <c r="E170"/>
  <c r="F168"/>
  <c r="G168" s="1"/>
  <c r="E168"/>
  <c r="F166"/>
  <c r="G166" s="1"/>
  <c r="E166"/>
  <c r="F164"/>
  <c r="G164" s="1"/>
  <c r="E164"/>
  <c r="F162"/>
  <c r="G162" s="1"/>
  <c r="E162"/>
  <c r="F160"/>
  <c r="G160" s="1"/>
  <c r="E160"/>
  <c r="F158"/>
  <c r="G158" s="1"/>
  <c r="E158"/>
  <c r="E156"/>
  <c r="F156"/>
  <c r="F154"/>
  <c r="E154"/>
  <c r="E152"/>
  <c r="F152"/>
  <c r="F150"/>
  <c r="E150"/>
  <c r="E148"/>
  <c r="F148"/>
  <c r="F146"/>
  <c r="E146"/>
  <c r="E144"/>
  <c r="F144"/>
  <c r="F142"/>
  <c r="E142"/>
  <c r="E140"/>
  <c r="F140"/>
  <c r="F138"/>
  <c r="E138"/>
  <c r="E136"/>
  <c r="F136"/>
  <c r="F134"/>
  <c r="E134"/>
  <c r="E132"/>
  <c r="F132"/>
  <c r="F130"/>
  <c r="E130"/>
  <c r="E128"/>
  <c r="F128"/>
  <c r="F126"/>
  <c r="E126"/>
  <c r="E124"/>
  <c r="F124"/>
  <c r="F30"/>
  <c r="G30" s="1"/>
  <c r="F28"/>
  <c r="G28" s="1"/>
  <c r="F29"/>
  <c r="G29" s="1"/>
  <c r="F62" i="9"/>
  <c r="G62" s="1"/>
  <c r="F60"/>
  <c r="G60" s="1"/>
  <c r="F63"/>
  <c r="G63" s="1"/>
  <c r="F61"/>
  <c r="G61" s="1"/>
  <c r="F54"/>
  <c r="G54" s="1"/>
  <c r="F52"/>
  <c r="G52" s="1"/>
  <c r="F55"/>
  <c r="G55" s="1"/>
  <c r="F53"/>
  <c r="G53" s="1"/>
  <c r="F66"/>
  <c r="G66" s="1"/>
  <c r="F64"/>
  <c r="G64" s="1"/>
  <c r="F67"/>
  <c r="G67" s="1"/>
  <c r="F65"/>
  <c r="G65" s="1"/>
  <c r="F58"/>
  <c r="G58" s="1"/>
  <c r="F56"/>
  <c r="G56" s="1"/>
  <c r="F59"/>
  <c r="G59" s="1"/>
  <c r="F57"/>
  <c r="G57" s="1"/>
  <c r="F50"/>
  <c r="G50" s="1"/>
  <c r="F48"/>
  <c r="G48" s="1"/>
  <c r="F46"/>
  <c r="G46" s="1"/>
  <c r="F44"/>
  <c r="G44" s="1"/>
  <c r="F42"/>
  <c r="G42" s="1"/>
  <c r="F40"/>
  <c r="G40" s="1"/>
  <c r="F38"/>
  <c r="G38" s="1"/>
  <c r="F36"/>
  <c r="G36" s="1"/>
  <c r="F51"/>
  <c r="G51" s="1"/>
  <c r="F49"/>
  <c r="G49" s="1"/>
  <c r="F47"/>
  <c r="G47" s="1"/>
  <c r="F45"/>
  <c r="G45" s="1"/>
  <c r="F43"/>
  <c r="G43" s="1"/>
  <c r="F41"/>
  <c r="G41" s="1"/>
  <c r="F39"/>
  <c r="G39" s="1"/>
  <c r="F37"/>
  <c r="G37" s="1"/>
  <c r="D16"/>
  <c r="D12"/>
  <c r="F31" s="1"/>
  <c r="G31" s="1"/>
  <c r="E406" i="7"/>
  <c r="F406"/>
  <c r="G406" s="1"/>
  <c r="E398"/>
  <c r="F398"/>
  <c r="G398" s="1"/>
  <c r="E390"/>
  <c r="F390"/>
  <c r="G390" s="1"/>
  <c r="E382"/>
  <c r="F382"/>
  <c r="G382" s="1"/>
  <c r="E372"/>
  <c r="F372"/>
  <c r="G372" s="1"/>
  <c r="E410"/>
  <c r="F410"/>
  <c r="G410" s="1"/>
  <c r="E402"/>
  <c r="F402"/>
  <c r="G402" s="1"/>
  <c r="E394"/>
  <c r="F394"/>
  <c r="G394" s="1"/>
  <c r="E386"/>
  <c r="F386"/>
  <c r="G386" s="1"/>
  <c r="E376"/>
  <c r="F376"/>
  <c r="G376" s="1"/>
  <c r="E412"/>
  <c r="F412"/>
  <c r="G412" s="1"/>
  <c r="E411"/>
  <c r="F411"/>
  <c r="G411" s="1"/>
  <c r="E408"/>
  <c r="F408"/>
  <c r="G408" s="1"/>
  <c r="E407"/>
  <c r="F407"/>
  <c r="G407" s="1"/>
  <c r="E404"/>
  <c r="F404"/>
  <c r="G404" s="1"/>
  <c r="E403"/>
  <c r="F403"/>
  <c r="G403" s="1"/>
  <c r="E400"/>
  <c r="F400"/>
  <c r="G400" s="1"/>
  <c r="E399"/>
  <c r="F399"/>
  <c r="G399" s="1"/>
  <c r="E396"/>
  <c r="F396"/>
  <c r="G396" s="1"/>
  <c r="E395"/>
  <c r="F395"/>
  <c r="G395" s="1"/>
  <c r="E392"/>
  <c r="F392"/>
  <c r="G392" s="1"/>
  <c r="E391"/>
  <c r="F391"/>
  <c r="G391" s="1"/>
  <c r="E388"/>
  <c r="F388"/>
  <c r="G388" s="1"/>
  <c r="E387"/>
  <c r="F387"/>
  <c r="G387" s="1"/>
  <c r="E384"/>
  <c r="F384"/>
  <c r="G384" s="1"/>
  <c r="E383"/>
  <c r="F383"/>
  <c r="G383" s="1"/>
  <c r="E380"/>
  <c r="F380"/>
  <c r="G380" s="1"/>
  <c r="E379"/>
  <c r="F379"/>
  <c r="G379" s="1"/>
  <c r="E375"/>
  <c r="F375"/>
  <c r="G375" s="1"/>
  <c r="E371"/>
  <c r="F371"/>
  <c r="G371" s="1"/>
  <c r="E369"/>
  <c r="F369"/>
  <c r="G369" s="1"/>
  <c r="E367"/>
  <c r="F367"/>
  <c r="G367" s="1"/>
  <c r="E365"/>
  <c r="F365"/>
  <c r="G365" s="1"/>
  <c r="E363"/>
  <c r="F363"/>
  <c r="G363" s="1"/>
  <c r="E361"/>
  <c r="F361"/>
  <c r="G361" s="1"/>
  <c r="E359"/>
  <c r="F359"/>
  <c r="G359" s="1"/>
  <c r="E357"/>
  <c r="F357"/>
  <c r="G357" s="1"/>
  <c r="D336"/>
  <c r="E413"/>
  <c r="F413"/>
  <c r="G413" s="1"/>
  <c r="E409"/>
  <c r="F409"/>
  <c r="G409" s="1"/>
  <c r="E405"/>
  <c r="F405"/>
  <c r="G405" s="1"/>
  <c r="E401"/>
  <c r="F401"/>
  <c r="G401" s="1"/>
  <c r="E397"/>
  <c r="F397"/>
  <c r="G397" s="1"/>
  <c r="E393"/>
  <c r="F393"/>
  <c r="G393" s="1"/>
  <c r="E389"/>
  <c r="F389"/>
  <c r="G389" s="1"/>
  <c r="E385"/>
  <c r="F385"/>
  <c r="G385" s="1"/>
  <c r="E381"/>
  <c r="F381"/>
  <c r="G381" s="1"/>
  <c r="E378"/>
  <c r="F378"/>
  <c r="G378" s="1"/>
  <c r="E377"/>
  <c r="F377"/>
  <c r="G377" s="1"/>
  <c r="E374"/>
  <c r="F374"/>
  <c r="G374" s="1"/>
  <c r="E373"/>
  <c r="F373"/>
  <c r="G373" s="1"/>
  <c r="E370"/>
  <c r="F370"/>
  <c r="G370" s="1"/>
  <c r="E368"/>
  <c r="F368"/>
  <c r="G368" s="1"/>
  <c r="E366"/>
  <c r="F366"/>
  <c r="G366" s="1"/>
  <c r="E364"/>
  <c r="F364"/>
  <c r="G364" s="1"/>
  <c r="E362"/>
  <c r="F362"/>
  <c r="G362" s="1"/>
  <c r="E360"/>
  <c r="F360"/>
  <c r="G360" s="1"/>
  <c r="E358"/>
  <c r="F358"/>
  <c r="G358" s="1"/>
  <c r="E356"/>
  <c r="F356"/>
  <c r="G356" s="1"/>
  <c r="E353"/>
  <c r="F353"/>
  <c r="G353" s="1"/>
  <c r="E352"/>
  <c r="F352"/>
  <c r="G352" s="1"/>
  <c r="D324"/>
  <c r="E342" s="1"/>
  <c r="E234"/>
  <c r="F234"/>
  <c r="G234" s="1"/>
  <c r="E307"/>
  <c r="F307"/>
  <c r="G307" s="1"/>
  <c r="E305"/>
  <c r="F305"/>
  <c r="G305" s="1"/>
  <c r="E303"/>
  <c r="F303"/>
  <c r="G303" s="1"/>
  <c r="E301"/>
  <c r="F301"/>
  <c r="G301" s="1"/>
  <c r="E299"/>
  <c r="F299"/>
  <c r="G299" s="1"/>
  <c r="E297"/>
  <c r="F297"/>
  <c r="G297" s="1"/>
  <c r="E295"/>
  <c r="F295"/>
  <c r="G295" s="1"/>
  <c r="E293"/>
  <c r="F293"/>
  <c r="G293" s="1"/>
  <c r="E291"/>
  <c r="F291"/>
  <c r="G291" s="1"/>
  <c r="E289"/>
  <c r="F289"/>
  <c r="G289" s="1"/>
  <c r="E287"/>
  <c r="F287"/>
  <c r="G287" s="1"/>
  <c r="E285"/>
  <c r="F285"/>
  <c r="G285" s="1"/>
  <c r="E283"/>
  <c r="F283"/>
  <c r="G283" s="1"/>
  <c r="E281"/>
  <c r="F281"/>
  <c r="G281" s="1"/>
  <c r="E279"/>
  <c r="F279"/>
  <c r="G279" s="1"/>
  <c r="E277"/>
  <c r="F277"/>
  <c r="G277" s="1"/>
  <c r="E275"/>
  <c r="F275"/>
  <c r="G275" s="1"/>
  <c r="E273"/>
  <c r="F273"/>
  <c r="G273" s="1"/>
  <c r="E271"/>
  <c r="F271"/>
  <c r="G271" s="1"/>
  <c r="E269"/>
  <c r="F269"/>
  <c r="G269" s="1"/>
  <c r="E267"/>
  <c r="F267"/>
  <c r="G267" s="1"/>
  <c r="E265"/>
  <c r="F265"/>
  <c r="G265" s="1"/>
  <c r="E263"/>
  <c r="F263"/>
  <c r="G263" s="1"/>
  <c r="E261"/>
  <c r="F261"/>
  <c r="G261" s="1"/>
  <c r="E259"/>
  <c r="F259"/>
  <c r="G259" s="1"/>
  <c r="E257"/>
  <c r="F257"/>
  <c r="G257" s="1"/>
  <c r="E255"/>
  <c r="F255"/>
  <c r="G255" s="1"/>
  <c r="E253"/>
  <c r="F253"/>
  <c r="G253" s="1"/>
  <c r="E251"/>
  <c r="F251"/>
  <c r="G251" s="1"/>
  <c r="E249"/>
  <c r="F249"/>
  <c r="G249" s="1"/>
  <c r="E247"/>
  <c r="F247"/>
  <c r="G247" s="1"/>
  <c r="E245"/>
  <c r="F245"/>
  <c r="G245" s="1"/>
  <c r="E243"/>
  <c r="F243"/>
  <c r="G243" s="1"/>
  <c r="E241"/>
  <c r="F241"/>
  <c r="G241" s="1"/>
  <c r="E239"/>
  <c r="F239"/>
  <c r="G239" s="1"/>
  <c r="E237"/>
  <c r="F237"/>
  <c r="G237" s="1"/>
  <c r="E235"/>
  <c r="F235"/>
  <c r="G235" s="1"/>
  <c r="E306"/>
  <c r="F306"/>
  <c r="G306" s="1"/>
  <c r="E304"/>
  <c r="F304"/>
  <c r="G304" s="1"/>
  <c r="E302"/>
  <c r="F302"/>
  <c r="G302" s="1"/>
  <c r="E300"/>
  <c r="F300"/>
  <c r="G300" s="1"/>
  <c r="E298"/>
  <c r="F298"/>
  <c r="G298" s="1"/>
  <c r="E296"/>
  <c r="F296"/>
  <c r="G296" s="1"/>
  <c r="E294"/>
  <c r="F294"/>
  <c r="G294" s="1"/>
  <c r="E292"/>
  <c r="F292"/>
  <c r="G292" s="1"/>
  <c r="E290"/>
  <c r="F290"/>
  <c r="G290" s="1"/>
  <c r="E288"/>
  <c r="F288"/>
  <c r="G288" s="1"/>
  <c r="E286"/>
  <c r="F286"/>
  <c r="G286" s="1"/>
  <c r="E284"/>
  <c r="F284"/>
  <c r="G284" s="1"/>
  <c r="E282"/>
  <c r="F282"/>
  <c r="G282" s="1"/>
  <c r="E280"/>
  <c r="F280"/>
  <c r="G280" s="1"/>
  <c r="E278"/>
  <c r="F278"/>
  <c r="G278" s="1"/>
  <c r="E276"/>
  <c r="F276"/>
  <c r="G276" s="1"/>
  <c r="E274"/>
  <c r="F274"/>
  <c r="G274" s="1"/>
  <c r="E272"/>
  <c r="F272"/>
  <c r="G272" s="1"/>
  <c r="E270"/>
  <c r="F270"/>
  <c r="G270" s="1"/>
  <c r="E268"/>
  <c r="F268"/>
  <c r="G268" s="1"/>
  <c r="E266"/>
  <c r="F266"/>
  <c r="G266" s="1"/>
  <c r="E264"/>
  <c r="F264"/>
  <c r="G264" s="1"/>
  <c r="E262"/>
  <c r="F262"/>
  <c r="G262" s="1"/>
  <c r="E260"/>
  <c r="F260"/>
  <c r="G260" s="1"/>
  <c r="E258"/>
  <c r="F258"/>
  <c r="G258" s="1"/>
  <c r="E256"/>
  <c r="F256"/>
  <c r="G256" s="1"/>
  <c r="E254"/>
  <c r="F254"/>
  <c r="G254" s="1"/>
  <c r="E252"/>
  <c r="F252"/>
  <c r="G252" s="1"/>
  <c r="E250"/>
  <c r="F250"/>
  <c r="G250" s="1"/>
  <c r="E248"/>
  <c r="F248"/>
  <c r="G248" s="1"/>
  <c r="E246"/>
  <c r="F246"/>
  <c r="G246" s="1"/>
  <c r="E244"/>
  <c r="F244"/>
  <c r="G244" s="1"/>
  <c r="E242"/>
  <c r="F242"/>
  <c r="G242" s="1"/>
  <c r="E240"/>
  <c r="F240"/>
  <c r="G240" s="1"/>
  <c r="E238"/>
  <c r="F238"/>
  <c r="G238" s="1"/>
  <c r="E236"/>
  <c r="F236"/>
  <c r="G236" s="1"/>
  <c r="F173"/>
  <c r="E173"/>
  <c r="F176"/>
  <c r="E176"/>
  <c r="F156"/>
  <c r="E156"/>
  <c r="F174"/>
  <c r="E174"/>
  <c r="F170"/>
  <c r="E170"/>
  <c r="F168"/>
  <c r="E168"/>
  <c r="F166"/>
  <c r="E166"/>
  <c r="F162"/>
  <c r="E162"/>
  <c r="F164"/>
  <c r="E164"/>
  <c r="F157"/>
  <c r="E157"/>
  <c r="F204"/>
  <c r="E204"/>
  <c r="F202"/>
  <c r="E202"/>
  <c r="F200"/>
  <c r="E200"/>
  <c r="F198"/>
  <c r="E198"/>
  <c r="F196"/>
  <c r="E196"/>
  <c r="F194"/>
  <c r="E194"/>
  <c r="F192"/>
  <c r="E192"/>
  <c r="F190"/>
  <c r="E190"/>
  <c r="F188"/>
  <c r="E188"/>
  <c r="F186"/>
  <c r="E186"/>
  <c r="F184"/>
  <c r="E184"/>
  <c r="F182"/>
  <c r="E182"/>
  <c r="F181"/>
  <c r="E181"/>
  <c r="F177"/>
  <c r="E177"/>
  <c r="F159"/>
  <c r="E159"/>
  <c r="F161"/>
  <c r="E161"/>
  <c r="F155"/>
  <c r="E155"/>
  <c r="D114"/>
  <c r="D116"/>
  <c r="D124"/>
  <c r="F171"/>
  <c r="E171"/>
  <c r="F160"/>
  <c r="E160"/>
  <c r="F178"/>
  <c r="E178"/>
  <c r="F172"/>
  <c r="E172"/>
  <c r="F169"/>
  <c r="E169"/>
  <c r="F167"/>
  <c r="E167"/>
  <c r="F165"/>
  <c r="E165"/>
  <c r="F158"/>
  <c r="E158"/>
  <c r="F163"/>
  <c r="E163"/>
  <c r="F154"/>
  <c r="E154"/>
  <c r="F205"/>
  <c r="E205"/>
  <c r="F203"/>
  <c r="E203"/>
  <c r="F201"/>
  <c r="E201"/>
  <c r="F199"/>
  <c r="E199"/>
  <c r="F197"/>
  <c r="E197"/>
  <c r="F195"/>
  <c r="E195"/>
  <c r="F193"/>
  <c r="E193"/>
  <c r="F191"/>
  <c r="E191"/>
  <c r="F189"/>
  <c r="E189"/>
  <c r="F187"/>
  <c r="E187"/>
  <c r="F185"/>
  <c r="E185"/>
  <c r="F183"/>
  <c r="E183"/>
  <c r="F180"/>
  <c r="E180"/>
  <c r="F179"/>
  <c r="E179"/>
  <c r="F175"/>
  <c r="E175"/>
  <c r="E138"/>
  <c r="F132"/>
  <c r="E132"/>
  <c r="E134"/>
  <c r="D134"/>
  <c r="F144" s="1"/>
  <c r="F90"/>
  <c r="G90" s="1"/>
  <c r="F87"/>
  <c r="G87" s="1"/>
  <c r="F88"/>
  <c r="G88" s="1"/>
  <c r="F89"/>
  <c r="G89" s="1"/>
  <c r="F80"/>
  <c r="G80" s="1"/>
  <c r="F82"/>
  <c r="G82" s="1"/>
  <c r="F79"/>
  <c r="G79" s="1"/>
  <c r="F81"/>
  <c r="G81" s="1"/>
  <c r="F64"/>
  <c r="G64" s="1"/>
  <c r="F66"/>
  <c r="G66" s="1"/>
  <c r="F68"/>
  <c r="G68" s="1"/>
  <c r="F63"/>
  <c r="G63" s="1"/>
  <c r="F65"/>
  <c r="G65" s="1"/>
  <c r="F67"/>
  <c r="G67" s="1"/>
  <c r="F56"/>
  <c r="G56" s="1"/>
  <c r="F58"/>
  <c r="G58" s="1"/>
  <c r="F60"/>
  <c r="G60" s="1"/>
  <c r="F62"/>
  <c r="G62" s="1"/>
  <c r="F55"/>
  <c r="G55" s="1"/>
  <c r="F57"/>
  <c r="G57" s="1"/>
  <c r="F59"/>
  <c r="G59" s="1"/>
  <c r="F61"/>
  <c r="G61" s="1"/>
  <c r="F84"/>
  <c r="G84" s="1"/>
  <c r="F86"/>
  <c r="G86" s="1"/>
  <c r="F83"/>
  <c r="G83" s="1"/>
  <c r="F85"/>
  <c r="G85" s="1"/>
  <c r="F74"/>
  <c r="G74" s="1"/>
  <c r="F76"/>
  <c r="G76" s="1"/>
  <c r="F78"/>
  <c r="G78" s="1"/>
  <c r="F73"/>
  <c r="G73" s="1"/>
  <c r="F75"/>
  <c r="G75" s="1"/>
  <c r="F77"/>
  <c r="G77" s="1"/>
  <c r="F70"/>
  <c r="G70" s="1"/>
  <c r="F72"/>
  <c r="G72" s="1"/>
  <c r="F69"/>
  <c r="G69" s="1"/>
  <c r="F71"/>
  <c r="G71" s="1"/>
  <c r="F50"/>
  <c r="G50" s="1"/>
  <c r="F52"/>
  <c r="G52" s="1"/>
  <c r="F54"/>
  <c r="G54" s="1"/>
  <c r="F49"/>
  <c r="G49" s="1"/>
  <c r="F51"/>
  <c r="G51" s="1"/>
  <c r="F53"/>
  <c r="G53" s="1"/>
  <c r="F32"/>
  <c r="G32" s="1"/>
  <c r="F34"/>
  <c r="G34" s="1"/>
  <c r="F36"/>
  <c r="G36" s="1"/>
  <c r="F38"/>
  <c r="G38" s="1"/>
  <c r="F40"/>
  <c r="G40" s="1"/>
  <c r="F42"/>
  <c r="G42" s="1"/>
  <c r="F44"/>
  <c r="G44" s="1"/>
  <c r="F46"/>
  <c r="G46" s="1"/>
  <c r="F48"/>
  <c r="G48" s="1"/>
  <c r="F33"/>
  <c r="G33" s="1"/>
  <c r="F35"/>
  <c r="G35" s="1"/>
  <c r="F37"/>
  <c r="G37" s="1"/>
  <c r="F39"/>
  <c r="G39" s="1"/>
  <c r="F41"/>
  <c r="G41" s="1"/>
  <c r="F43"/>
  <c r="G43" s="1"/>
  <c r="F45"/>
  <c r="G45" s="1"/>
  <c r="F47"/>
  <c r="G47" s="1"/>
  <c r="D12"/>
  <c r="F31" s="1"/>
  <c r="G31" s="1"/>
  <c r="D578" i="6"/>
  <c r="D582"/>
  <c r="D579"/>
  <c r="E582"/>
  <c r="D450"/>
  <c r="D449"/>
  <c r="D479"/>
  <c r="E583"/>
  <c r="D433"/>
  <c r="D437"/>
  <c r="D305"/>
  <c r="D304"/>
  <c r="D432"/>
  <c r="E436" s="1"/>
  <c r="D436"/>
  <c r="E437"/>
  <c r="D286"/>
  <c r="D290"/>
  <c r="E290" s="1"/>
  <c r="D287"/>
  <c r="D291"/>
  <c r="E291" s="1"/>
  <c r="D141"/>
  <c r="D140"/>
  <c r="E145" s="1"/>
  <c r="D144"/>
  <c r="F145" s="1"/>
  <c r="G145" s="1"/>
  <c r="E144"/>
  <c r="E580"/>
  <c r="E572"/>
  <c r="E570"/>
  <c r="D455"/>
  <c r="D451"/>
  <c r="E578"/>
  <c r="E576"/>
  <c r="E574"/>
  <c r="D469"/>
  <c r="E486" s="1"/>
  <c r="D319"/>
  <c r="D310"/>
  <c r="D302"/>
  <c r="D340"/>
  <c r="E342" s="1"/>
  <c r="D176"/>
  <c r="D234"/>
  <c r="D162"/>
  <c r="D157"/>
  <c r="E193"/>
  <c r="E87"/>
  <c r="F87"/>
  <c r="G87" s="1"/>
  <c r="E81"/>
  <c r="E79"/>
  <c r="F81"/>
  <c r="G81" s="1"/>
  <c r="K81" s="1"/>
  <c r="E83"/>
  <c r="E85"/>
  <c r="F83"/>
  <c r="G83" s="1"/>
  <c r="K83" s="1"/>
  <c r="F85"/>
  <c r="G85" s="1"/>
  <c r="K85" s="1"/>
  <c r="D13"/>
  <c r="F28" s="1"/>
  <c r="G28" s="1"/>
  <c r="D321" i="5"/>
  <c r="D319"/>
  <c r="D325"/>
  <c r="D305"/>
  <c r="E322" s="1"/>
  <c r="E434"/>
  <c r="E435"/>
  <c r="E430"/>
  <c r="E431"/>
  <c r="E426"/>
  <c r="E427"/>
  <c r="E422"/>
  <c r="E423"/>
  <c r="E414"/>
  <c r="E415"/>
  <c r="E410"/>
  <c r="E411"/>
  <c r="E406"/>
  <c r="E407"/>
  <c r="E402"/>
  <c r="E403"/>
  <c r="E398"/>
  <c r="E399"/>
  <c r="E394"/>
  <c r="E395"/>
  <c r="E390"/>
  <c r="E391"/>
  <c r="E386"/>
  <c r="E387"/>
  <c r="E382"/>
  <c r="E383"/>
  <c r="E378"/>
  <c r="E379"/>
  <c r="E374"/>
  <c r="E375"/>
  <c r="E370"/>
  <c r="E371"/>
  <c r="E366"/>
  <c r="E367"/>
  <c r="E362"/>
  <c r="E363"/>
  <c r="E344"/>
  <c r="E343"/>
  <c r="E420"/>
  <c r="E417"/>
  <c r="E360"/>
  <c r="E358"/>
  <c r="E356"/>
  <c r="E354"/>
  <c r="E352"/>
  <c r="E350"/>
  <c r="E348"/>
  <c r="E346"/>
  <c r="E436"/>
  <c r="E437"/>
  <c r="E432"/>
  <c r="E433"/>
  <c r="E428"/>
  <c r="E429"/>
  <c r="E424"/>
  <c r="E425"/>
  <c r="E418"/>
  <c r="E419"/>
  <c r="E412"/>
  <c r="E413"/>
  <c r="E408"/>
  <c r="E409"/>
  <c r="E404"/>
  <c r="E405"/>
  <c r="E400"/>
  <c r="E401"/>
  <c r="E396"/>
  <c r="E397"/>
  <c r="E392"/>
  <c r="E393"/>
  <c r="E388"/>
  <c r="E389"/>
  <c r="E384"/>
  <c r="E385"/>
  <c r="E380"/>
  <c r="E381"/>
  <c r="E376"/>
  <c r="E377"/>
  <c r="E372"/>
  <c r="E373"/>
  <c r="E368"/>
  <c r="E369"/>
  <c r="E364"/>
  <c r="E365"/>
  <c r="E323"/>
  <c r="E324"/>
  <c r="E341"/>
  <c r="E325"/>
  <c r="E327"/>
  <c r="E329"/>
  <c r="E331"/>
  <c r="E333"/>
  <c r="E335"/>
  <c r="E337"/>
  <c r="E339"/>
  <c r="E342"/>
  <c r="E326"/>
  <c r="E328"/>
  <c r="E330"/>
  <c r="E332"/>
  <c r="E334"/>
  <c r="E336"/>
  <c r="E338"/>
  <c r="E340"/>
  <c r="E421"/>
  <c r="E416"/>
  <c r="E361"/>
  <c r="E359"/>
  <c r="E357"/>
  <c r="E355"/>
  <c r="E353"/>
  <c r="E351"/>
  <c r="E349"/>
  <c r="E347"/>
  <c r="E345"/>
  <c r="E287"/>
  <c r="E288"/>
  <c r="E283"/>
  <c r="E284"/>
  <c r="E279"/>
  <c r="E280"/>
  <c r="E275"/>
  <c r="E276"/>
  <c r="E271"/>
  <c r="E272"/>
  <c r="E267"/>
  <c r="E268"/>
  <c r="E263"/>
  <c r="E264"/>
  <c r="E259"/>
  <c r="E260"/>
  <c r="E255"/>
  <c r="E256"/>
  <c r="E251"/>
  <c r="E252"/>
  <c r="E247"/>
  <c r="E248"/>
  <c r="E243"/>
  <c r="E244"/>
  <c r="E239"/>
  <c r="E240"/>
  <c r="E235"/>
  <c r="E236"/>
  <c r="E231"/>
  <c r="E232"/>
  <c r="E227"/>
  <c r="E228"/>
  <c r="E223"/>
  <c r="E224"/>
  <c r="E219"/>
  <c r="E220"/>
  <c r="E215"/>
  <c r="E216"/>
  <c r="E213"/>
  <c r="E211"/>
  <c r="E209"/>
  <c r="E207"/>
  <c r="E205"/>
  <c r="E203"/>
  <c r="E201"/>
  <c r="E199"/>
  <c r="E197"/>
  <c r="E196"/>
  <c r="E289"/>
  <c r="E290"/>
  <c r="E285"/>
  <c r="E286"/>
  <c r="E281"/>
  <c r="E282"/>
  <c r="E277"/>
  <c r="E278"/>
  <c r="E273"/>
  <c r="E274"/>
  <c r="E269"/>
  <c r="E270"/>
  <c r="E265"/>
  <c r="E266"/>
  <c r="E261"/>
  <c r="E262"/>
  <c r="E257"/>
  <c r="E258"/>
  <c r="E253"/>
  <c r="E254"/>
  <c r="E249"/>
  <c r="E250"/>
  <c r="E245"/>
  <c r="E246"/>
  <c r="E241"/>
  <c r="E242"/>
  <c r="E237"/>
  <c r="E238"/>
  <c r="E233"/>
  <c r="E234"/>
  <c r="E229"/>
  <c r="E230"/>
  <c r="E225"/>
  <c r="E226"/>
  <c r="E221"/>
  <c r="E222"/>
  <c r="E217"/>
  <c r="E218"/>
  <c r="E176"/>
  <c r="E177"/>
  <c r="E194"/>
  <c r="E178"/>
  <c r="E180"/>
  <c r="E182"/>
  <c r="E184"/>
  <c r="E186"/>
  <c r="E188"/>
  <c r="E190"/>
  <c r="E192"/>
  <c r="E195"/>
  <c r="E214"/>
  <c r="E212"/>
  <c r="E210"/>
  <c r="E208"/>
  <c r="E206"/>
  <c r="E204"/>
  <c r="E202"/>
  <c r="E200"/>
  <c r="E198"/>
  <c r="D50"/>
  <c r="E67" s="1"/>
  <c r="D140"/>
  <c r="D138"/>
  <c r="D135"/>
  <c r="D133"/>
  <c r="D130"/>
  <c r="D127"/>
  <c r="F145" s="1"/>
  <c r="G145" s="1"/>
  <c r="D125"/>
  <c r="D122"/>
  <c r="E141" s="1"/>
  <c r="D119"/>
  <c r="D117"/>
  <c r="E134" s="1"/>
  <c r="D114"/>
  <c r="D97"/>
  <c r="E116" s="1"/>
  <c r="F89"/>
  <c r="G89" s="1"/>
  <c r="E89"/>
  <c r="K89" s="1"/>
  <c r="E28"/>
  <c r="F142"/>
  <c r="G142" s="1"/>
  <c r="F141"/>
  <c r="G141" s="1"/>
  <c r="F138"/>
  <c r="G138" s="1"/>
  <c r="F137"/>
  <c r="G137" s="1"/>
  <c r="F134"/>
  <c r="G134" s="1"/>
  <c r="F133"/>
  <c r="G133" s="1"/>
  <c r="F116"/>
  <c r="G116" s="1"/>
  <c r="F118"/>
  <c r="G118" s="1"/>
  <c r="F120"/>
  <c r="G120" s="1"/>
  <c r="F122"/>
  <c r="G122" s="1"/>
  <c r="F124"/>
  <c r="G124" s="1"/>
  <c r="F126"/>
  <c r="G126" s="1"/>
  <c r="F128"/>
  <c r="G128" s="1"/>
  <c r="F130"/>
  <c r="G130" s="1"/>
  <c r="F115"/>
  <c r="G115" s="1"/>
  <c r="F117"/>
  <c r="G117" s="1"/>
  <c r="F119"/>
  <c r="G119" s="1"/>
  <c r="F121"/>
  <c r="G121" s="1"/>
  <c r="F123"/>
  <c r="G123" s="1"/>
  <c r="F125"/>
  <c r="G125" s="1"/>
  <c r="F127"/>
  <c r="G127" s="1"/>
  <c r="F129"/>
  <c r="G129" s="1"/>
  <c r="F112"/>
  <c r="G112" s="1"/>
  <c r="F111"/>
  <c r="G111" s="1"/>
  <c r="F143"/>
  <c r="G143" s="1"/>
  <c r="F140"/>
  <c r="G140" s="1"/>
  <c r="F139"/>
  <c r="G139" s="1"/>
  <c r="F136"/>
  <c r="G136" s="1"/>
  <c r="F135"/>
  <c r="G135" s="1"/>
  <c r="F132"/>
  <c r="G132" s="1"/>
  <c r="F131"/>
  <c r="G131" s="1"/>
  <c r="F114"/>
  <c r="G114" s="1"/>
  <c r="F113"/>
  <c r="G113" s="1"/>
  <c r="F92"/>
  <c r="G92" s="1"/>
  <c r="F94"/>
  <c r="G94" s="1"/>
  <c r="F96"/>
  <c r="G96" s="1"/>
  <c r="F98"/>
  <c r="G98" s="1"/>
  <c r="F100"/>
  <c r="G100" s="1"/>
  <c r="F102"/>
  <c r="G102" s="1"/>
  <c r="F104"/>
  <c r="G104" s="1"/>
  <c r="F106"/>
  <c r="G106" s="1"/>
  <c r="F108"/>
  <c r="G108" s="1"/>
  <c r="F110"/>
  <c r="G110" s="1"/>
  <c r="F91"/>
  <c r="G91" s="1"/>
  <c r="F93"/>
  <c r="G93" s="1"/>
  <c r="F95"/>
  <c r="G95" s="1"/>
  <c r="F97"/>
  <c r="G97" s="1"/>
  <c r="F99"/>
  <c r="G99" s="1"/>
  <c r="F101"/>
  <c r="G101" s="1"/>
  <c r="F103"/>
  <c r="G103" s="1"/>
  <c r="F105"/>
  <c r="G105" s="1"/>
  <c r="F107"/>
  <c r="G107" s="1"/>
  <c r="F109"/>
  <c r="G109" s="1"/>
  <c r="I89"/>
  <c r="F87"/>
  <c r="G87" s="1"/>
  <c r="E87"/>
  <c r="F88"/>
  <c r="G88" s="1"/>
  <c r="E88"/>
  <c r="F83"/>
  <c r="G83" s="1"/>
  <c r="E83"/>
  <c r="F84"/>
  <c r="G84" s="1"/>
  <c r="E84"/>
  <c r="F79"/>
  <c r="G79" s="1"/>
  <c r="F80"/>
  <c r="G80" s="1"/>
  <c r="F75"/>
  <c r="G75" s="1"/>
  <c r="F76"/>
  <c r="G76" s="1"/>
  <c r="F71"/>
  <c r="G71" s="1"/>
  <c r="F72"/>
  <c r="G72" s="1"/>
  <c r="F67"/>
  <c r="G67" s="1"/>
  <c r="F68"/>
  <c r="G68" s="1"/>
  <c r="F63"/>
  <c r="G63" s="1"/>
  <c r="F64"/>
  <c r="G64" s="1"/>
  <c r="F59"/>
  <c r="G59" s="1"/>
  <c r="F60"/>
  <c r="G60" s="1"/>
  <c r="F55"/>
  <c r="G55" s="1"/>
  <c r="F56"/>
  <c r="G56" s="1"/>
  <c r="F51"/>
  <c r="G51" s="1"/>
  <c r="F52"/>
  <c r="G52" s="1"/>
  <c r="F48"/>
  <c r="G48" s="1"/>
  <c r="F47"/>
  <c r="G47" s="1"/>
  <c r="F45"/>
  <c r="G45" s="1"/>
  <c r="F43"/>
  <c r="G43" s="1"/>
  <c r="F41"/>
  <c r="G41" s="1"/>
  <c r="F39"/>
  <c r="G39" s="1"/>
  <c r="F37"/>
  <c r="G37" s="1"/>
  <c r="F35"/>
  <c r="G35" s="1"/>
  <c r="F85"/>
  <c r="G85" s="1"/>
  <c r="E85"/>
  <c r="F86"/>
  <c r="G86" s="1"/>
  <c r="E86"/>
  <c r="F81"/>
  <c r="G81" s="1"/>
  <c r="F82"/>
  <c r="G82" s="1"/>
  <c r="F77"/>
  <c r="G77" s="1"/>
  <c r="F78"/>
  <c r="G78" s="1"/>
  <c r="F73"/>
  <c r="G73" s="1"/>
  <c r="F74"/>
  <c r="G74" s="1"/>
  <c r="F69"/>
  <c r="G69" s="1"/>
  <c r="F70"/>
  <c r="G70" s="1"/>
  <c r="F65"/>
  <c r="G65" s="1"/>
  <c r="F66"/>
  <c r="G66" s="1"/>
  <c r="F61"/>
  <c r="G61" s="1"/>
  <c r="F62"/>
  <c r="G62" s="1"/>
  <c r="F57"/>
  <c r="G57" s="1"/>
  <c r="F58"/>
  <c r="G58" s="1"/>
  <c r="F53"/>
  <c r="G53" s="1"/>
  <c r="F54"/>
  <c r="G54" s="1"/>
  <c r="F49"/>
  <c r="G49" s="1"/>
  <c r="F50"/>
  <c r="G50" s="1"/>
  <c r="F46"/>
  <c r="G46" s="1"/>
  <c r="F44"/>
  <c r="G44" s="1"/>
  <c r="F42"/>
  <c r="G42" s="1"/>
  <c r="F40"/>
  <c r="G40" s="1"/>
  <c r="F38"/>
  <c r="G38" s="1"/>
  <c r="F36"/>
  <c r="G36" s="1"/>
  <c r="F31"/>
  <c r="G31" s="1"/>
  <c r="E31"/>
  <c r="F33"/>
  <c r="G33" s="1"/>
  <c r="F32"/>
  <c r="G32" s="1"/>
  <c r="E32"/>
  <c r="F34"/>
  <c r="G34" s="1"/>
  <c r="F30"/>
  <c r="G30" s="1"/>
  <c r="E30"/>
  <c r="F29"/>
  <c r="G29" s="1"/>
  <c r="E29"/>
  <c r="J89"/>
  <c r="D306" i="3"/>
  <c r="D372"/>
  <c r="D278"/>
  <c r="D276"/>
  <c r="D305"/>
  <c r="D277"/>
  <c r="D275"/>
  <c r="E279" s="1"/>
  <c r="F277"/>
  <c r="F275"/>
  <c r="F273"/>
  <c r="F271"/>
  <c r="F269"/>
  <c r="F267"/>
  <c r="F265"/>
  <c r="F263"/>
  <c r="F261"/>
  <c r="F259"/>
  <c r="F257"/>
  <c r="F255"/>
  <c r="F253"/>
  <c r="F251"/>
  <c r="F249"/>
  <c r="F247"/>
  <c r="F245"/>
  <c r="F243"/>
  <c r="F241"/>
  <c r="F239"/>
  <c r="F237"/>
  <c r="F235"/>
  <c r="F233"/>
  <c r="F231"/>
  <c r="F229"/>
  <c r="F227"/>
  <c r="F225"/>
  <c r="F223"/>
  <c r="D93"/>
  <c r="D91"/>
  <c r="D369"/>
  <c r="F281"/>
  <c r="G281" s="1"/>
  <c r="F279"/>
  <c r="G279" s="1"/>
  <c r="F278"/>
  <c r="F276"/>
  <c r="F274"/>
  <c r="F272"/>
  <c r="F270"/>
  <c r="F268"/>
  <c r="F266"/>
  <c r="F264"/>
  <c r="F262"/>
  <c r="F260"/>
  <c r="F258"/>
  <c r="F256"/>
  <c r="F254"/>
  <c r="F252"/>
  <c r="F250"/>
  <c r="F248"/>
  <c r="F246"/>
  <c r="F244"/>
  <c r="F242"/>
  <c r="F240"/>
  <c r="F238"/>
  <c r="F236"/>
  <c r="F234"/>
  <c r="F232"/>
  <c r="F230"/>
  <c r="F228"/>
  <c r="F226"/>
  <c r="F224"/>
  <c r="F222"/>
  <c r="D302"/>
  <c r="D295"/>
  <c r="D326"/>
  <c r="F327" s="1"/>
  <c r="G327" s="1"/>
  <c r="D92"/>
  <c r="D371"/>
  <c r="E282"/>
  <c r="E280"/>
  <c r="E278"/>
  <c r="E277"/>
  <c r="E276"/>
  <c r="E275"/>
  <c r="K187" i="4"/>
  <c r="H123"/>
  <c r="J123"/>
  <c r="I124"/>
  <c r="K124"/>
  <c r="H125"/>
  <c r="J125"/>
  <c r="I126"/>
  <c r="K126"/>
  <c r="H127"/>
  <c r="J127"/>
  <c r="I128"/>
  <c r="K128"/>
  <c r="H129"/>
  <c r="J129"/>
  <c r="I130"/>
  <c r="K130"/>
  <c r="H131"/>
  <c r="J131"/>
  <c r="I132"/>
  <c r="K132"/>
  <c r="H133"/>
  <c r="J133"/>
  <c r="I134"/>
  <c r="K134"/>
  <c r="H135"/>
  <c r="J135"/>
  <c r="I136"/>
  <c r="K136"/>
  <c r="H137"/>
  <c r="J137"/>
  <c r="I138"/>
  <c r="K138"/>
  <c r="H139"/>
  <c r="J139"/>
  <c r="I140"/>
  <c r="K140"/>
  <c r="H141"/>
  <c r="J141"/>
  <c r="I142"/>
  <c r="K142"/>
  <c r="H143"/>
  <c r="J143"/>
  <c r="I144"/>
  <c r="K144"/>
  <c r="H145"/>
  <c r="J145"/>
  <c r="I146"/>
  <c r="K146"/>
  <c r="H147"/>
  <c r="J147"/>
  <c r="I148"/>
  <c r="K148"/>
  <c r="H149"/>
  <c r="J149"/>
  <c r="I150"/>
  <c r="K150"/>
  <c r="H151"/>
  <c r="J151"/>
  <c r="I152"/>
  <c r="K152"/>
  <c r="H153"/>
  <c r="J153"/>
  <c r="I154"/>
  <c r="K154"/>
  <c r="H155"/>
  <c r="J155"/>
  <c r="I156"/>
  <c r="K156"/>
  <c r="H157"/>
  <c r="J157"/>
  <c r="I158"/>
  <c r="K158"/>
  <c r="H159"/>
  <c r="J159"/>
  <c r="I160"/>
  <c r="K160"/>
  <c r="H161"/>
  <c r="J161"/>
  <c r="I162"/>
  <c r="K162"/>
  <c r="H163"/>
  <c r="J163"/>
  <c r="I164"/>
  <c r="K164"/>
  <c r="H165"/>
  <c r="J165"/>
  <c r="I166"/>
  <c r="K166"/>
  <c r="H167"/>
  <c r="J167"/>
  <c r="I168"/>
  <c r="K168"/>
  <c r="H169"/>
  <c r="J169"/>
  <c r="I170"/>
  <c r="K170"/>
  <c r="H171"/>
  <c r="J171"/>
  <c r="I172"/>
  <c r="K172"/>
  <c r="H173"/>
  <c r="J173"/>
  <c r="I174"/>
  <c r="K174"/>
  <c r="H175"/>
  <c r="J175"/>
  <c r="I176"/>
  <c r="K176"/>
  <c r="H177"/>
  <c r="J177"/>
  <c r="I178"/>
  <c r="K178"/>
  <c r="H179"/>
  <c r="J179"/>
  <c r="I180"/>
  <c r="K180"/>
  <c r="H181"/>
  <c r="J181"/>
  <c r="I182"/>
  <c r="K182"/>
  <c r="H183"/>
  <c r="J183"/>
  <c r="I184"/>
  <c r="K184"/>
  <c r="H185"/>
  <c r="J185"/>
  <c r="I186"/>
  <c r="K186"/>
  <c r="H187"/>
  <c r="J187"/>
  <c r="I188"/>
  <c r="K188"/>
  <c r="I123"/>
  <c r="H124"/>
  <c r="I125"/>
  <c r="H126"/>
  <c r="I127"/>
  <c r="H128"/>
  <c r="I129"/>
  <c r="H130"/>
  <c r="I131"/>
  <c r="H132"/>
  <c r="I133"/>
  <c r="H134"/>
  <c r="I135"/>
  <c r="H136"/>
  <c r="I137"/>
  <c r="H138"/>
  <c r="I139"/>
  <c r="H140"/>
  <c r="I141"/>
  <c r="H142"/>
  <c r="I143"/>
  <c r="H144"/>
  <c r="I145"/>
  <c r="H146"/>
  <c r="I147"/>
  <c r="H148"/>
  <c r="I149"/>
  <c r="H150"/>
  <c r="I151"/>
  <c r="H152"/>
  <c r="I153"/>
  <c r="H154"/>
  <c r="I155"/>
  <c r="H156"/>
  <c r="I157"/>
  <c r="H158"/>
  <c r="I159"/>
  <c r="H160"/>
  <c r="I161"/>
  <c r="H162"/>
  <c r="I163"/>
  <c r="H164"/>
  <c r="I165"/>
  <c r="H166"/>
  <c r="I167"/>
  <c r="H168"/>
  <c r="I169"/>
  <c r="H170"/>
  <c r="I171"/>
  <c r="H172"/>
  <c r="I173"/>
  <c r="H174"/>
  <c r="I175"/>
  <c r="H176"/>
  <c r="I177"/>
  <c r="H178"/>
  <c r="I179"/>
  <c r="H180"/>
  <c r="I181"/>
  <c r="H182"/>
  <c r="I183"/>
  <c r="H184"/>
  <c r="I185"/>
  <c r="H186"/>
  <c r="I187"/>
  <c r="H188"/>
  <c r="D110"/>
  <c r="D105"/>
  <c r="D123"/>
  <c r="D119"/>
  <c r="F91"/>
  <c r="G91" s="1"/>
  <c r="E92"/>
  <c r="F93"/>
  <c r="G93" s="1"/>
  <c r="E91"/>
  <c r="F92"/>
  <c r="G92" s="1"/>
  <c r="E93"/>
  <c r="E90"/>
  <c r="F90"/>
  <c r="F89"/>
  <c r="G89" s="1"/>
  <c r="E88"/>
  <c r="D14"/>
  <c r="E370" i="3"/>
  <c r="E372"/>
  <c r="E374"/>
  <c r="E376"/>
  <c r="E369"/>
  <c r="E371"/>
  <c r="E373"/>
  <c r="E375"/>
  <c r="F371"/>
  <c r="J371" s="1"/>
  <c r="F368"/>
  <c r="F363"/>
  <c r="F360"/>
  <c r="F358"/>
  <c r="F353"/>
  <c r="F350"/>
  <c r="F349"/>
  <c r="F346"/>
  <c r="F341"/>
  <c r="F339"/>
  <c r="F335"/>
  <c r="F331"/>
  <c r="F372"/>
  <c r="J372" s="1"/>
  <c r="F370"/>
  <c r="J370" s="1"/>
  <c r="F367"/>
  <c r="F365"/>
  <c r="F364"/>
  <c r="F362"/>
  <c r="F359"/>
  <c r="F357"/>
  <c r="F356"/>
  <c r="F354"/>
  <c r="F351"/>
  <c r="F348"/>
  <c r="F345"/>
  <c r="F343"/>
  <c r="F342"/>
  <c r="F340"/>
  <c r="F338"/>
  <c r="F336"/>
  <c r="F334"/>
  <c r="F332"/>
  <c r="F330"/>
  <c r="F328"/>
  <c r="F369"/>
  <c r="J369" s="1"/>
  <c r="F366"/>
  <c r="F361"/>
  <c r="F355"/>
  <c r="F352"/>
  <c r="F347"/>
  <c r="F344"/>
  <c r="F337"/>
  <c r="F333"/>
  <c r="D293"/>
  <c r="D307"/>
  <c r="F326" s="1"/>
  <c r="D202"/>
  <c r="F221" s="1"/>
  <c r="F184"/>
  <c r="G184" s="1"/>
  <c r="E184"/>
  <c r="F182"/>
  <c r="E182"/>
  <c r="E180"/>
  <c r="F180"/>
  <c r="E178"/>
  <c r="F178"/>
  <c r="F176"/>
  <c r="E176"/>
  <c r="E174"/>
  <c r="F174"/>
  <c r="E172"/>
  <c r="F172"/>
  <c r="J172" s="1"/>
  <c r="E170"/>
  <c r="F170"/>
  <c r="J170" s="1"/>
  <c r="F168"/>
  <c r="E168"/>
  <c r="E166"/>
  <c r="F166"/>
  <c r="J166" s="1"/>
  <c r="E164"/>
  <c r="F164"/>
  <c r="J164" s="1"/>
  <c r="E162"/>
  <c r="F162"/>
  <c r="J162" s="1"/>
  <c r="F160"/>
  <c r="E160"/>
  <c r="E158"/>
  <c r="F158"/>
  <c r="J158" s="1"/>
  <c r="E156"/>
  <c r="F156"/>
  <c r="J156" s="1"/>
  <c r="E154"/>
  <c r="F154"/>
  <c r="J154" s="1"/>
  <c r="F152"/>
  <c r="E152"/>
  <c r="E150"/>
  <c r="F150"/>
  <c r="J150" s="1"/>
  <c r="E148"/>
  <c r="F148"/>
  <c r="J148" s="1"/>
  <c r="E146"/>
  <c r="F146"/>
  <c r="J146" s="1"/>
  <c r="F144"/>
  <c r="E144"/>
  <c r="E142"/>
  <c r="F142"/>
  <c r="J142" s="1"/>
  <c r="E140"/>
  <c r="F140"/>
  <c r="J140" s="1"/>
  <c r="E138"/>
  <c r="F138"/>
  <c r="J138" s="1"/>
  <c r="F136"/>
  <c r="E136"/>
  <c r="E134"/>
  <c r="F134"/>
  <c r="J134" s="1"/>
  <c r="E132"/>
  <c r="F132"/>
  <c r="J132" s="1"/>
  <c r="E130"/>
  <c r="F130"/>
  <c r="J130" s="1"/>
  <c r="F128"/>
  <c r="E128"/>
  <c r="E126"/>
  <c r="F126"/>
  <c r="J126" s="1"/>
  <c r="E124"/>
  <c r="F124"/>
  <c r="J124" s="1"/>
  <c r="F185"/>
  <c r="G185" s="1"/>
  <c r="E185"/>
  <c r="F183"/>
  <c r="E183"/>
  <c r="F181"/>
  <c r="E181"/>
  <c r="F179"/>
  <c r="E179"/>
  <c r="F177"/>
  <c r="E177"/>
  <c r="F175"/>
  <c r="E175"/>
  <c r="F173"/>
  <c r="E173"/>
  <c r="F171"/>
  <c r="E171"/>
  <c r="F169"/>
  <c r="E169"/>
  <c r="F167"/>
  <c r="E167"/>
  <c r="F165"/>
  <c r="E165"/>
  <c r="F163"/>
  <c r="E163"/>
  <c r="F161"/>
  <c r="E161"/>
  <c r="F159"/>
  <c r="E159"/>
  <c r="F157"/>
  <c r="E157"/>
  <c r="F155"/>
  <c r="E155"/>
  <c r="F153"/>
  <c r="E153"/>
  <c r="F151"/>
  <c r="E151"/>
  <c r="F149"/>
  <c r="E149"/>
  <c r="F147"/>
  <c r="E147"/>
  <c r="F145"/>
  <c r="E145"/>
  <c r="F143"/>
  <c r="E143"/>
  <c r="F141"/>
  <c r="E141"/>
  <c r="F139"/>
  <c r="E139"/>
  <c r="F137"/>
  <c r="E137"/>
  <c r="F135"/>
  <c r="E135"/>
  <c r="F133"/>
  <c r="J133" s="1"/>
  <c r="E133"/>
  <c r="F131"/>
  <c r="J131" s="1"/>
  <c r="E131"/>
  <c r="F129"/>
  <c r="J129" s="1"/>
  <c r="E129"/>
  <c r="F127"/>
  <c r="J127" s="1"/>
  <c r="E127"/>
  <c r="F125"/>
  <c r="J125" s="1"/>
  <c r="E125"/>
  <c r="F123"/>
  <c r="J123" s="1"/>
  <c r="E123"/>
  <c r="F122"/>
  <c r="D187"/>
  <c r="D186"/>
  <c r="F186" s="1"/>
  <c r="G186" s="1"/>
  <c r="I185"/>
  <c r="K185"/>
  <c r="G326"/>
  <c r="G328"/>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H369"/>
  <c r="H370"/>
  <c r="H371"/>
  <c r="H372"/>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H275"/>
  <c r="H276"/>
  <c r="H277"/>
  <c r="H278"/>
  <c r="G122"/>
  <c r="G124"/>
  <c r="G126"/>
  <c r="G128"/>
  <c r="G130"/>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H122"/>
  <c r="H124"/>
  <c r="H126"/>
  <c r="H128"/>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F91"/>
  <c r="G91" s="1"/>
  <c r="E92"/>
  <c r="F93"/>
  <c r="G93" s="1"/>
  <c r="E91"/>
  <c r="F92"/>
  <c r="G92" s="1"/>
  <c r="E93"/>
  <c r="E301" i="2"/>
  <c r="F301"/>
  <c r="G301" s="1"/>
  <c r="E300"/>
  <c r="F300"/>
  <c r="G300" s="1"/>
  <c r="F450"/>
  <c r="J450" s="1"/>
  <c r="E450"/>
  <c r="F451"/>
  <c r="J451" s="1"/>
  <c r="E602"/>
  <c r="F601"/>
  <c r="E601"/>
  <c r="F602"/>
  <c r="J602" s="1"/>
  <c r="K518"/>
  <c r="I518"/>
  <c r="K520"/>
  <c r="I520"/>
  <c r="K522"/>
  <c r="I522"/>
  <c r="K524"/>
  <c r="I524"/>
  <c r="K526"/>
  <c r="I526"/>
  <c r="K528"/>
  <c r="I528"/>
  <c r="K530"/>
  <c r="I530"/>
  <c r="K532"/>
  <c r="I532"/>
  <c r="K534"/>
  <c r="I534"/>
  <c r="K536"/>
  <c r="I536"/>
  <c r="K538"/>
  <c r="I538"/>
  <c r="K540"/>
  <c r="I540"/>
  <c r="K542"/>
  <c r="I542"/>
  <c r="K544"/>
  <c r="I544"/>
  <c r="K546"/>
  <c r="I546"/>
  <c r="K548"/>
  <c r="I548"/>
  <c r="K550"/>
  <c r="I550"/>
  <c r="K552"/>
  <c r="I552"/>
  <c r="K554"/>
  <c r="I554"/>
  <c r="K556"/>
  <c r="I556"/>
  <c r="K558"/>
  <c r="I558"/>
  <c r="K560"/>
  <c r="I560"/>
  <c r="K562"/>
  <c r="I562"/>
  <c r="K564"/>
  <c r="I564"/>
  <c r="K566"/>
  <c r="I566"/>
  <c r="K568"/>
  <c r="I568"/>
  <c r="K570"/>
  <c r="I570"/>
  <c r="K572"/>
  <c r="I572"/>
  <c r="K574"/>
  <c r="I574"/>
  <c r="K576"/>
  <c r="I576"/>
  <c r="K578"/>
  <c r="I578"/>
  <c r="J580"/>
  <c r="H580"/>
  <c r="G5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I517"/>
  <c r="J518"/>
  <c r="J520"/>
  <c r="H521"/>
  <c r="J522"/>
  <c r="J524"/>
  <c r="J526"/>
  <c r="J528"/>
  <c r="J530"/>
  <c r="J532"/>
  <c r="J534"/>
  <c r="J536"/>
  <c r="J538"/>
  <c r="J540"/>
  <c r="J542"/>
  <c r="J544"/>
  <c r="J546"/>
  <c r="J548"/>
  <c r="J550"/>
  <c r="J552"/>
  <c r="J554"/>
  <c r="J556"/>
  <c r="J558"/>
  <c r="J560"/>
  <c r="J562"/>
  <c r="J564"/>
  <c r="J566"/>
  <c r="J568"/>
  <c r="J570"/>
  <c r="J572"/>
  <c r="J574"/>
  <c r="J576"/>
  <c r="H577"/>
  <c r="J578"/>
  <c r="K519"/>
  <c r="I519"/>
  <c r="K521"/>
  <c r="I521"/>
  <c r="K523"/>
  <c r="I523"/>
  <c r="K525"/>
  <c r="I525"/>
  <c r="K527"/>
  <c r="I527"/>
  <c r="K529"/>
  <c r="I529"/>
  <c r="K531"/>
  <c r="I531"/>
  <c r="K533"/>
  <c r="I533"/>
  <c r="K535"/>
  <c r="I535"/>
  <c r="K537"/>
  <c r="I537"/>
  <c r="K539"/>
  <c r="I539"/>
  <c r="K541"/>
  <c r="I541"/>
  <c r="K543"/>
  <c r="I543"/>
  <c r="K545"/>
  <c r="I545"/>
  <c r="K547"/>
  <c r="I547"/>
  <c r="K549"/>
  <c r="I549"/>
  <c r="K551"/>
  <c r="I551"/>
  <c r="K553"/>
  <c r="I553"/>
  <c r="K555"/>
  <c r="I555"/>
  <c r="K557"/>
  <c r="I557"/>
  <c r="K559"/>
  <c r="I559"/>
  <c r="K561"/>
  <c r="I561"/>
  <c r="K563"/>
  <c r="I563"/>
  <c r="K565"/>
  <c r="I565"/>
  <c r="K567"/>
  <c r="I567"/>
  <c r="K569"/>
  <c r="I569"/>
  <c r="K571"/>
  <c r="I571"/>
  <c r="K573"/>
  <c r="I573"/>
  <c r="K575"/>
  <c r="I575"/>
  <c r="K577"/>
  <c r="I577"/>
  <c r="K579"/>
  <c r="I579"/>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J519"/>
  <c r="H520"/>
  <c r="J521"/>
  <c r="H522"/>
  <c r="J523"/>
  <c r="H524"/>
  <c r="J525"/>
  <c r="H526"/>
  <c r="J527"/>
  <c r="H528"/>
  <c r="J529"/>
  <c r="H530"/>
  <c r="J531"/>
  <c r="H532"/>
  <c r="J533"/>
  <c r="H534"/>
  <c r="J535"/>
  <c r="H536"/>
  <c r="J537"/>
  <c r="H538"/>
  <c r="J539"/>
  <c r="H540"/>
  <c r="J541"/>
  <c r="H542"/>
  <c r="J543"/>
  <c r="H544"/>
  <c r="J545"/>
  <c r="H546"/>
  <c r="J547"/>
  <c r="H548"/>
  <c r="J549"/>
  <c r="H550"/>
  <c r="J551"/>
  <c r="H552"/>
  <c r="J553"/>
  <c r="H554"/>
  <c r="J555"/>
  <c r="H556"/>
  <c r="J557"/>
  <c r="H558"/>
  <c r="J559"/>
  <c r="H560"/>
  <c r="J561"/>
  <c r="H562"/>
  <c r="J563"/>
  <c r="H564"/>
  <c r="J565"/>
  <c r="H566"/>
  <c r="J567"/>
  <c r="H568"/>
  <c r="J569"/>
  <c r="H570"/>
  <c r="J571"/>
  <c r="H572"/>
  <c r="J573"/>
  <c r="H574"/>
  <c r="J575"/>
  <c r="H576"/>
  <c r="J577"/>
  <c r="H578"/>
  <c r="J579"/>
  <c r="G581"/>
  <c r="G582"/>
  <c r="G583"/>
  <c r="G584"/>
  <c r="G585"/>
  <c r="G586"/>
  <c r="G587"/>
  <c r="G588"/>
  <c r="G589"/>
  <c r="G590"/>
  <c r="G591"/>
  <c r="G592"/>
  <c r="G593"/>
  <c r="G594"/>
  <c r="G595"/>
  <c r="G596"/>
  <c r="G597"/>
  <c r="G598"/>
  <c r="G599"/>
  <c r="G600"/>
  <c r="G601"/>
  <c r="G602"/>
  <c r="H581"/>
  <c r="H582"/>
  <c r="H583"/>
  <c r="H584"/>
  <c r="H585"/>
  <c r="H586"/>
  <c r="H587"/>
  <c r="H588"/>
  <c r="H589"/>
  <c r="H590"/>
  <c r="H591"/>
  <c r="H592"/>
  <c r="H593"/>
  <c r="H594"/>
  <c r="H595"/>
  <c r="H596"/>
  <c r="H597"/>
  <c r="H598"/>
  <c r="H599"/>
  <c r="H600"/>
  <c r="H601"/>
  <c r="H602"/>
  <c r="K367"/>
  <c r="I367"/>
  <c r="K369"/>
  <c r="I369"/>
  <c r="K371"/>
  <c r="I371"/>
  <c r="K373"/>
  <c r="I373"/>
  <c r="K375"/>
  <c r="I375"/>
  <c r="K377"/>
  <c r="I377"/>
  <c r="K379"/>
  <c r="I379"/>
  <c r="K381"/>
  <c r="I381"/>
  <c r="K383"/>
  <c r="I383"/>
  <c r="K385"/>
  <c r="I385"/>
  <c r="K387"/>
  <c r="I387"/>
  <c r="K389"/>
  <c r="I389"/>
  <c r="K391"/>
  <c r="I391"/>
  <c r="K393"/>
  <c r="I393"/>
  <c r="K395"/>
  <c r="I395"/>
  <c r="K397"/>
  <c r="I397"/>
  <c r="K399"/>
  <c r="I399"/>
  <c r="K401"/>
  <c r="I401"/>
  <c r="K403"/>
  <c r="I403"/>
  <c r="K405"/>
  <c r="I405"/>
  <c r="K407"/>
  <c r="I407"/>
  <c r="K409"/>
  <c r="I409"/>
  <c r="K411"/>
  <c r="I411"/>
  <c r="K413"/>
  <c r="I413"/>
  <c r="K415"/>
  <c r="I415"/>
  <c r="K417"/>
  <c r="I417"/>
  <c r="K419"/>
  <c r="I419"/>
  <c r="K421"/>
  <c r="I421"/>
  <c r="K423"/>
  <c r="I423"/>
  <c r="G330"/>
  <c r="G331"/>
  <c r="G332"/>
  <c r="G333"/>
  <c r="G334"/>
  <c r="G335"/>
  <c r="G336"/>
  <c r="G337"/>
  <c r="G338"/>
  <c r="G339"/>
  <c r="G340"/>
  <c r="G341"/>
  <c r="G342"/>
  <c r="G343"/>
  <c r="G344"/>
  <c r="G345"/>
  <c r="G346"/>
  <c r="G347"/>
  <c r="G348"/>
  <c r="G349"/>
  <c r="G350"/>
  <c r="G351"/>
  <c r="G352"/>
  <c r="G353"/>
  <c r="G354"/>
  <c r="G355"/>
  <c r="G356"/>
  <c r="G357"/>
  <c r="G358"/>
  <c r="G359"/>
  <c r="G360"/>
  <c r="G361"/>
  <c r="I362"/>
  <c r="I363"/>
  <c r="I364"/>
  <c r="I365"/>
  <c r="I366"/>
  <c r="J367"/>
  <c r="J369"/>
  <c r="J371"/>
  <c r="J373"/>
  <c r="J375"/>
  <c r="J377"/>
  <c r="J379"/>
  <c r="J381"/>
  <c r="J383"/>
  <c r="J385"/>
  <c r="J387"/>
  <c r="J389"/>
  <c r="J391"/>
  <c r="J393"/>
  <c r="J395"/>
  <c r="J397"/>
  <c r="J399"/>
  <c r="J401"/>
  <c r="J403"/>
  <c r="J405"/>
  <c r="J407"/>
  <c r="J409"/>
  <c r="J411"/>
  <c r="J413"/>
  <c r="J415"/>
  <c r="J417"/>
  <c r="J419"/>
  <c r="J421"/>
  <c r="J423"/>
  <c r="K368"/>
  <c r="I368"/>
  <c r="K370"/>
  <c r="I370"/>
  <c r="K372"/>
  <c r="I372"/>
  <c r="K374"/>
  <c r="I374"/>
  <c r="K376"/>
  <c r="I376"/>
  <c r="K378"/>
  <c r="I378"/>
  <c r="K380"/>
  <c r="I380"/>
  <c r="K382"/>
  <c r="I382"/>
  <c r="K384"/>
  <c r="I384"/>
  <c r="K386"/>
  <c r="I386"/>
  <c r="K388"/>
  <c r="I388"/>
  <c r="K390"/>
  <c r="I390"/>
  <c r="K392"/>
  <c r="I392"/>
  <c r="K394"/>
  <c r="I394"/>
  <c r="K396"/>
  <c r="I396"/>
  <c r="K398"/>
  <c r="I398"/>
  <c r="K400"/>
  <c r="I400"/>
  <c r="K402"/>
  <c r="I402"/>
  <c r="K404"/>
  <c r="I404"/>
  <c r="K406"/>
  <c r="I406"/>
  <c r="K408"/>
  <c r="I408"/>
  <c r="K410"/>
  <c r="I410"/>
  <c r="K412"/>
  <c r="I412"/>
  <c r="K414"/>
  <c r="I414"/>
  <c r="K416"/>
  <c r="I416"/>
  <c r="K418"/>
  <c r="I418"/>
  <c r="K420"/>
  <c r="I420"/>
  <c r="K422"/>
  <c r="I422"/>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J368"/>
  <c r="H369"/>
  <c r="J370"/>
  <c r="H371"/>
  <c r="J372"/>
  <c r="H373"/>
  <c r="J374"/>
  <c r="H375"/>
  <c r="J376"/>
  <c r="H377"/>
  <c r="J378"/>
  <c r="H379"/>
  <c r="J380"/>
  <c r="H381"/>
  <c r="J382"/>
  <c r="H383"/>
  <c r="J384"/>
  <c r="H385"/>
  <c r="J386"/>
  <c r="H387"/>
  <c r="J388"/>
  <c r="H389"/>
  <c r="J390"/>
  <c r="H391"/>
  <c r="J392"/>
  <c r="H393"/>
  <c r="J394"/>
  <c r="H395"/>
  <c r="J396"/>
  <c r="H397"/>
  <c r="J398"/>
  <c r="H399"/>
  <c r="J400"/>
  <c r="H401"/>
  <c r="J402"/>
  <c r="H403"/>
  <c r="J404"/>
  <c r="H405"/>
  <c r="J406"/>
  <c r="H407"/>
  <c r="J408"/>
  <c r="H409"/>
  <c r="J410"/>
  <c r="H411"/>
  <c r="J412"/>
  <c r="H413"/>
  <c r="J414"/>
  <c r="H415"/>
  <c r="J416"/>
  <c r="H417"/>
  <c r="J418"/>
  <c r="H419"/>
  <c r="J420"/>
  <c r="H421"/>
  <c r="J422"/>
  <c r="H423"/>
  <c r="G424"/>
  <c r="G425"/>
  <c r="G426"/>
  <c r="G427"/>
  <c r="G428"/>
  <c r="G429"/>
  <c r="G430"/>
  <c r="G431"/>
  <c r="G432"/>
  <c r="G433"/>
  <c r="G434"/>
  <c r="G435"/>
  <c r="G436"/>
  <c r="G437"/>
  <c r="G438"/>
  <c r="G439"/>
  <c r="G440"/>
  <c r="G441"/>
  <c r="G442"/>
  <c r="G443"/>
  <c r="G444"/>
  <c r="G445"/>
  <c r="G446"/>
  <c r="G447"/>
  <c r="G448"/>
  <c r="G449"/>
  <c r="G450"/>
  <c r="G451"/>
  <c r="H424"/>
  <c r="H425"/>
  <c r="H426"/>
  <c r="H427"/>
  <c r="H428"/>
  <c r="H429"/>
  <c r="H430"/>
  <c r="H431"/>
  <c r="H432"/>
  <c r="H433"/>
  <c r="H434"/>
  <c r="H435"/>
  <c r="H436"/>
  <c r="H437"/>
  <c r="H438"/>
  <c r="H439"/>
  <c r="H440"/>
  <c r="H441"/>
  <c r="H442"/>
  <c r="H443"/>
  <c r="H444"/>
  <c r="H445"/>
  <c r="H446"/>
  <c r="H447"/>
  <c r="H448"/>
  <c r="H449"/>
  <c r="H450"/>
  <c r="H451"/>
  <c r="K217"/>
  <c r="I217"/>
  <c r="K219"/>
  <c r="I219"/>
  <c r="K221"/>
  <c r="I221"/>
  <c r="K223"/>
  <c r="I223"/>
  <c r="K225"/>
  <c r="I225"/>
  <c r="K227"/>
  <c r="I227"/>
  <c r="K229"/>
  <c r="I229"/>
  <c r="K231"/>
  <c r="I231"/>
  <c r="K233"/>
  <c r="I233"/>
  <c r="K235"/>
  <c r="I235"/>
  <c r="K237"/>
  <c r="I237"/>
  <c r="K239"/>
  <c r="I239"/>
  <c r="K241"/>
  <c r="I241"/>
  <c r="K243"/>
  <c r="I243"/>
  <c r="K245"/>
  <c r="I245"/>
  <c r="K247"/>
  <c r="I247"/>
  <c r="K249"/>
  <c r="I249"/>
  <c r="K251"/>
  <c r="I251"/>
  <c r="K253"/>
  <c r="I253"/>
  <c r="K255"/>
  <c r="I255"/>
  <c r="K257"/>
  <c r="I257"/>
  <c r="K259"/>
  <c r="I259"/>
  <c r="K261"/>
  <c r="I261"/>
  <c r="K263"/>
  <c r="I263"/>
  <c r="K265"/>
  <c r="I265"/>
  <c r="K267"/>
  <c r="I267"/>
  <c r="K269"/>
  <c r="I269"/>
  <c r="K271"/>
  <c r="I271"/>
  <c r="K273"/>
  <c r="I273"/>
  <c r="K275"/>
  <c r="I275"/>
  <c r="K277"/>
  <c r="I277"/>
  <c r="K279"/>
  <c r="I279"/>
  <c r="K281"/>
  <c r="I281"/>
  <c r="K283"/>
  <c r="I283"/>
  <c r="K285"/>
  <c r="I285"/>
  <c r="K287"/>
  <c r="I287"/>
  <c r="K289"/>
  <c r="I289"/>
  <c r="K291"/>
  <c r="I291"/>
  <c r="K293"/>
  <c r="I293"/>
  <c r="K295"/>
  <c r="I295"/>
  <c r="K297"/>
  <c r="I297"/>
  <c r="K299"/>
  <c r="I299"/>
  <c r="K301"/>
  <c r="I301"/>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J217"/>
  <c r="H218"/>
  <c r="J219"/>
  <c r="H220"/>
  <c r="J221"/>
  <c r="H222"/>
  <c r="J223"/>
  <c r="H224"/>
  <c r="J225"/>
  <c r="H226"/>
  <c r="J227"/>
  <c r="H228"/>
  <c r="J229"/>
  <c r="H230"/>
  <c r="J231"/>
  <c r="H232"/>
  <c r="J233"/>
  <c r="H234"/>
  <c r="J235"/>
  <c r="H236"/>
  <c r="J237"/>
  <c r="H238"/>
  <c r="J239"/>
  <c r="H240"/>
  <c r="J241"/>
  <c r="H242"/>
  <c r="J243"/>
  <c r="H244"/>
  <c r="J245"/>
  <c r="H246"/>
  <c r="J247"/>
  <c r="H248"/>
  <c r="J249"/>
  <c r="H250"/>
  <c r="J251"/>
  <c r="H252"/>
  <c r="J253"/>
  <c r="H254"/>
  <c r="J255"/>
  <c r="H256"/>
  <c r="J257"/>
  <c r="H258"/>
  <c r="J259"/>
  <c r="H260"/>
  <c r="J261"/>
  <c r="H262"/>
  <c r="J263"/>
  <c r="H264"/>
  <c r="J265"/>
  <c r="H266"/>
  <c r="J267"/>
  <c r="H268"/>
  <c r="J269"/>
  <c r="H270"/>
  <c r="J271"/>
  <c r="H272"/>
  <c r="J273"/>
  <c r="H274"/>
  <c r="J275"/>
  <c r="H276"/>
  <c r="J277"/>
  <c r="H278"/>
  <c r="J279"/>
  <c r="H280"/>
  <c r="J281"/>
  <c r="H282"/>
  <c r="J283"/>
  <c r="H284"/>
  <c r="J285"/>
  <c r="H286"/>
  <c r="J287"/>
  <c r="H288"/>
  <c r="J289"/>
  <c r="H290"/>
  <c r="J291"/>
  <c r="H292"/>
  <c r="J293"/>
  <c r="H294"/>
  <c r="J295"/>
  <c r="H296"/>
  <c r="J297"/>
  <c r="H298"/>
  <c r="J299"/>
  <c r="H300"/>
  <c r="J301"/>
  <c r="K218"/>
  <c r="I218"/>
  <c r="K220"/>
  <c r="I220"/>
  <c r="K222"/>
  <c r="I222"/>
  <c r="K224"/>
  <c r="I224"/>
  <c r="K226"/>
  <c r="I226"/>
  <c r="K228"/>
  <c r="I228"/>
  <c r="K230"/>
  <c r="I230"/>
  <c r="K232"/>
  <c r="I232"/>
  <c r="K234"/>
  <c r="I234"/>
  <c r="K236"/>
  <c r="I236"/>
  <c r="K238"/>
  <c r="I238"/>
  <c r="K240"/>
  <c r="I240"/>
  <c r="K242"/>
  <c r="I242"/>
  <c r="K244"/>
  <c r="I244"/>
  <c r="K246"/>
  <c r="I246"/>
  <c r="K248"/>
  <c r="I248"/>
  <c r="K250"/>
  <c r="I250"/>
  <c r="K252"/>
  <c r="I252"/>
  <c r="K254"/>
  <c r="I254"/>
  <c r="K256"/>
  <c r="I256"/>
  <c r="K258"/>
  <c r="I258"/>
  <c r="K260"/>
  <c r="I260"/>
  <c r="K262"/>
  <c r="I262"/>
  <c r="K264"/>
  <c r="I264"/>
  <c r="K266"/>
  <c r="I266"/>
  <c r="K268"/>
  <c r="I268"/>
  <c r="K270"/>
  <c r="I270"/>
  <c r="K272"/>
  <c r="I272"/>
  <c r="K274"/>
  <c r="I274"/>
  <c r="K276"/>
  <c r="I276"/>
  <c r="K278"/>
  <c r="I278"/>
  <c r="K280"/>
  <c r="I280"/>
  <c r="K282"/>
  <c r="I282"/>
  <c r="K284"/>
  <c r="I284"/>
  <c r="K286"/>
  <c r="I286"/>
  <c r="K288"/>
  <c r="I288"/>
  <c r="K290"/>
  <c r="I290"/>
  <c r="K292"/>
  <c r="I292"/>
  <c r="K294"/>
  <c r="I294"/>
  <c r="K296"/>
  <c r="I296"/>
  <c r="K298"/>
  <c r="I298"/>
  <c r="K300"/>
  <c r="I300"/>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J218"/>
  <c r="J220"/>
  <c r="J222"/>
  <c r="J224"/>
  <c r="J226"/>
  <c r="J228"/>
  <c r="J230"/>
  <c r="J232"/>
  <c r="J234"/>
  <c r="J236"/>
  <c r="J238"/>
  <c r="J240"/>
  <c r="J242"/>
  <c r="J244"/>
  <c r="J246"/>
  <c r="J248"/>
  <c r="J250"/>
  <c r="J252"/>
  <c r="J254"/>
  <c r="J256"/>
  <c r="J258"/>
  <c r="J260"/>
  <c r="J262"/>
  <c r="J264"/>
  <c r="J266"/>
  <c r="J268"/>
  <c r="J270"/>
  <c r="J272"/>
  <c r="J274"/>
  <c r="J276"/>
  <c r="J278"/>
  <c r="J280"/>
  <c r="J282"/>
  <c r="J284"/>
  <c r="J286"/>
  <c r="J288"/>
  <c r="J290"/>
  <c r="J292"/>
  <c r="J294"/>
  <c r="J296"/>
  <c r="J298"/>
  <c r="J300"/>
  <c r="E447"/>
  <c r="D331"/>
  <c r="D448"/>
  <c r="E449" s="1"/>
  <c r="D179"/>
  <c r="D177"/>
  <c r="D164"/>
  <c r="E180" s="1"/>
  <c r="D182"/>
  <c r="E448"/>
  <c r="D395"/>
  <c r="D393"/>
  <c r="D380"/>
  <c r="D378"/>
  <c r="D369"/>
  <c r="D367"/>
  <c r="D362"/>
  <c r="D360"/>
  <c r="D357"/>
  <c r="D328"/>
  <c r="D318"/>
  <c r="D316"/>
  <c r="D314"/>
  <c r="D338"/>
  <c r="D333"/>
  <c r="D598"/>
  <c r="D596"/>
  <c r="D587"/>
  <c r="D585"/>
  <c r="D572"/>
  <c r="D570"/>
  <c r="D557"/>
  <c r="D555"/>
  <c r="D550"/>
  <c r="D548"/>
  <c r="D543"/>
  <c r="D541"/>
  <c r="D510"/>
  <c r="D508"/>
  <c r="D505"/>
  <c r="D478"/>
  <c r="D470"/>
  <c r="D466"/>
  <c r="D490"/>
  <c r="E299"/>
  <c r="E298"/>
  <c r="E293"/>
  <c r="E294"/>
  <c r="E289"/>
  <c r="E290"/>
  <c r="E285"/>
  <c r="E284"/>
  <c r="E281"/>
  <c r="E280"/>
  <c r="E277"/>
  <c r="E276"/>
  <c r="E273"/>
  <c r="E272"/>
  <c r="E269"/>
  <c r="E268"/>
  <c r="E265"/>
  <c r="E264"/>
  <c r="E261"/>
  <c r="E260"/>
  <c r="E257"/>
  <c r="E256"/>
  <c r="E253"/>
  <c r="E252"/>
  <c r="E249"/>
  <c r="E248"/>
  <c r="E245"/>
  <c r="E244"/>
  <c r="E241"/>
  <c r="E240"/>
  <c r="E237"/>
  <c r="E236"/>
  <c r="E233"/>
  <c r="E232"/>
  <c r="E229"/>
  <c r="E228"/>
  <c r="E225"/>
  <c r="E224"/>
  <c r="E221"/>
  <c r="E220"/>
  <c r="E203"/>
  <c r="E202"/>
  <c r="E296"/>
  <c r="E181"/>
  <c r="E219"/>
  <c r="E217"/>
  <c r="E215"/>
  <c r="E213"/>
  <c r="E211"/>
  <c r="E209"/>
  <c r="E207"/>
  <c r="E205"/>
  <c r="E291"/>
  <c r="E292"/>
  <c r="E287"/>
  <c r="E286"/>
  <c r="E288"/>
  <c r="E283"/>
  <c r="E282"/>
  <c r="E279"/>
  <c r="E278"/>
  <c r="E275"/>
  <c r="E274"/>
  <c r="E271"/>
  <c r="E270"/>
  <c r="E267"/>
  <c r="E266"/>
  <c r="E263"/>
  <c r="E262"/>
  <c r="E259"/>
  <c r="E258"/>
  <c r="E255"/>
  <c r="E254"/>
  <c r="E251"/>
  <c r="E250"/>
  <c r="E247"/>
  <c r="E246"/>
  <c r="E243"/>
  <c r="E242"/>
  <c r="E239"/>
  <c r="E238"/>
  <c r="E235"/>
  <c r="E234"/>
  <c r="E231"/>
  <c r="E230"/>
  <c r="E227"/>
  <c r="E226"/>
  <c r="E223"/>
  <c r="E222"/>
  <c r="E184"/>
  <c r="E186"/>
  <c r="E188"/>
  <c r="E190"/>
  <c r="E192"/>
  <c r="E194"/>
  <c r="E185"/>
  <c r="E187"/>
  <c r="E189"/>
  <c r="E191"/>
  <c r="E193"/>
  <c r="E195"/>
  <c r="E182"/>
  <c r="E183"/>
  <c r="E200"/>
  <c r="E196"/>
  <c r="E198"/>
  <c r="E201"/>
  <c r="E197"/>
  <c r="E199"/>
  <c r="E297"/>
  <c r="E295"/>
  <c r="E218"/>
  <c r="E216"/>
  <c r="E214"/>
  <c r="E212"/>
  <c r="E210"/>
  <c r="E208"/>
  <c r="E206"/>
  <c r="E204"/>
  <c r="E411"/>
  <c r="E410"/>
  <c r="E395"/>
  <c r="E396"/>
  <c r="E373"/>
  <c r="E372"/>
  <c r="E558"/>
  <c r="E559"/>
  <c r="E522"/>
  <c r="E523"/>
  <c r="E504"/>
  <c r="E506"/>
  <c r="E505"/>
  <c r="E501"/>
  <c r="E502"/>
  <c r="E503"/>
  <c r="E445"/>
  <c r="E443"/>
  <c r="E441"/>
  <c r="E439"/>
  <c r="E437"/>
  <c r="E435"/>
  <c r="E433"/>
  <c r="E431"/>
  <c r="E429"/>
  <c r="E427"/>
  <c r="E425"/>
  <c r="E423"/>
  <c r="E421"/>
  <c r="E419"/>
  <c r="E417"/>
  <c r="E415"/>
  <c r="E413"/>
  <c r="E408"/>
  <c r="E406"/>
  <c r="E404"/>
  <c r="E402"/>
  <c r="E400"/>
  <c r="E398"/>
  <c r="E393"/>
  <c r="E391"/>
  <c r="E389"/>
  <c r="E387"/>
  <c r="E384"/>
  <c r="E382"/>
  <c r="E380"/>
  <c r="E377"/>
  <c r="E375"/>
  <c r="E368"/>
  <c r="E366"/>
  <c r="E364"/>
  <c r="E362"/>
  <c r="E360"/>
  <c r="E358"/>
  <c r="E356"/>
  <c r="E350"/>
  <c r="E600"/>
  <c r="E598"/>
  <c r="E596"/>
  <c r="E594"/>
  <c r="E592"/>
  <c r="E590"/>
  <c r="E587"/>
  <c r="E585"/>
  <c r="E583"/>
  <c r="E581"/>
  <c r="E579"/>
  <c r="E577"/>
  <c r="E575"/>
  <c r="E572"/>
  <c r="E570"/>
  <c r="E568"/>
  <c r="E565"/>
  <c r="E563"/>
  <c r="E561"/>
  <c r="E556"/>
  <c r="E554"/>
  <c r="E552"/>
  <c r="E550"/>
  <c r="E548"/>
  <c r="E546"/>
  <c r="E544"/>
  <c r="E542"/>
  <c r="E540"/>
  <c r="E538"/>
  <c r="E536"/>
  <c r="E534"/>
  <c r="E532"/>
  <c r="E530"/>
  <c r="E528"/>
  <c r="E525"/>
  <c r="E520"/>
  <c r="E518"/>
  <c r="E516"/>
  <c r="E514"/>
  <c r="E512"/>
  <c r="E510"/>
  <c r="E508"/>
  <c r="E385"/>
  <c r="E386"/>
  <c r="E379"/>
  <c r="E378"/>
  <c r="E371"/>
  <c r="E370"/>
  <c r="E353"/>
  <c r="E355"/>
  <c r="E354"/>
  <c r="E351"/>
  <c r="E352"/>
  <c r="E588"/>
  <c r="E589"/>
  <c r="E574"/>
  <c r="E573"/>
  <c r="E566"/>
  <c r="E567"/>
  <c r="E526"/>
  <c r="E527"/>
  <c r="E446"/>
  <c r="E444"/>
  <c r="E442"/>
  <c r="E440"/>
  <c r="E438"/>
  <c r="E436"/>
  <c r="E434"/>
  <c r="E432"/>
  <c r="E430"/>
  <c r="E428"/>
  <c r="E426"/>
  <c r="E424"/>
  <c r="E422"/>
  <c r="E420"/>
  <c r="E418"/>
  <c r="E416"/>
  <c r="E414"/>
  <c r="E412"/>
  <c r="E409"/>
  <c r="E407"/>
  <c r="E405"/>
  <c r="E403"/>
  <c r="E401"/>
  <c r="E399"/>
  <c r="E397"/>
  <c r="E394"/>
  <c r="E392"/>
  <c r="E390"/>
  <c r="E388"/>
  <c r="E383"/>
  <c r="E381"/>
  <c r="E376"/>
  <c r="E374"/>
  <c r="E369"/>
  <c r="E367"/>
  <c r="E365"/>
  <c r="E363"/>
  <c r="E361"/>
  <c r="E359"/>
  <c r="E357"/>
  <c r="E599"/>
  <c r="E597"/>
  <c r="E595"/>
  <c r="E593"/>
  <c r="E591"/>
  <c r="E586"/>
  <c r="E584"/>
  <c r="E582"/>
  <c r="E580"/>
  <c r="E578"/>
  <c r="E576"/>
  <c r="E571"/>
  <c r="E569"/>
  <c r="E564"/>
  <c r="E562"/>
  <c r="E560"/>
  <c r="E557"/>
  <c r="E555"/>
  <c r="E553"/>
  <c r="E551"/>
  <c r="E549"/>
  <c r="E547"/>
  <c r="E545"/>
  <c r="E543"/>
  <c r="E541"/>
  <c r="E539"/>
  <c r="E537"/>
  <c r="E535"/>
  <c r="E533"/>
  <c r="E531"/>
  <c r="E529"/>
  <c r="E524"/>
  <c r="E521"/>
  <c r="E519"/>
  <c r="E517"/>
  <c r="E515"/>
  <c r="E513"/>
  <c r="E511"/>
  <c r="E509"/>
  <c r="E507"/>
  <c r="D481"/>
  <c r="D479"/>
  <c r="D330"/>
  <c r="E330" s="1"/>
  <c r="F50"/>
  <c r="G50" s="1"/>
  <c r="D141"/>
  <c r="D139"/>
  <c r="D136"/>
  <c r="F148" s="1"/>
  <c r="G148" s="1"/>
  <c r="D134"/>
  <c r="E149" s="1"/>
  <c r="D127"/>
  <c r="F146" s="1"/>
  <c r="G146" s="1"/>
  <c r="D125"/>
  <c r="D122"/>
  <c r="F136" s="1"/>
  <c r="G136" s="1"/>
  <c r="D117"/>
  <c r="D115"/>
  <c r="F122" s="1"/>
  <c r="G122" s="1"/>
  <c r="D104"/>
  <c r="D102"/>
  <c r="F114" s="1"/>
  <c r="G114" s="1"/>
  <c r="D91"/>
  <c r="D89"/>
  <c r="F104" s="1"/>
  <c r="G104" s="1"/>
  <c r="D80"/>
  <c r="D78"/>
  <c r="F92" s="1"/>
  <c r="G92" s="1"/>
  <c r="D53"/>
  <c r="D51"/>
  <c r="F51" s="1"/>
  <c r="G51" s="1"/>
  <c r="D24"/>
  <c r="D26"/>
  <c r="F147"/>
  <c r="G147" s="1"/>
  <c r="F124"/>
  <c r="G124" s="1"/>
  <c r="F125"/>
  <c r="G125" s="1"/>
  <c r="F116"/>
  <c r="G116" s="1"/>
  <c r="F117"/>
  <c r="G117" s="1"/>
  <c r="F106"/>
  <c r="G106" s="1"/>
  <c r="F105"/>
  <c r="G105" s="1"/>
  <c r="F109"/>
  <c r="G109" s="1"/>
  <c r="F102"/>
  <c r="G102" s="1"/>
  <c r="F103"/>
  <c r="G103" s="1"/>
  <c r="F54"/>
  <c r="G54" s="1"/>
  <c r="F58"/>
  <c r="G58" s="1"/>
  <c r="F62"/>
  <c r="G62" s="1"/>
  <c r="F66"/>
  <c r="G66" s="1"/>
  <c r="F70"/>
  <c r="G70" s="1"/>
  <c r="F55"/>
  <c r="G55" s="1"/>
  <c r="F59"/>
  <c r="G59" s="1"/>
  <c r="F63"/>
  <c r="G63" s="1"/>
  <c r="F67"/>
  <c r="G67" s="1"/>
  <c r="F71"/>
  <c r="G71" s="1"/>
  <c r="F48"/>
  <c r="G48" s="1"/>
  <c r="F47"/>
  <c r="G47" s="1"/>
  <c r="F49"/>
  <c r="G49" s="1"/>
  <c r="F126"/>
  <c r="G126" s="1"/>
  <c r="F130"/>
  <c r="G130" s="1"/>
  <c r="F134"/>
  <c r="G134" s="1"/>
  <c r="F138"/>
  <c r="G138" s="1"/>
  <c r="F142"/>
  <c r="G142" s="1"/>
  <c r="F127"/>
  <c r="G127" s="1"/>
  <c r="F131"/>
  <c r="G131" s="1"/>
  <c r="F135"/>
  <c r="G135" s="1"/>
  <c r="F139"/>
  <c r="G139" s="1"/>
  <c r="F143"/>
  <c r="G143" s="1"/>
  <c r="F118"/>
  <c r="G118" s="1"/>
  <c r="F119"/>
  <c r="G119" s="1"/>
  <c r="F110"/>
  <c r="G110" s="1"/>
  <c r="F111"/>
  <c r="G111" s="1"/>
  <c r="F90"/>
  <c r="G90" s="1"/>
  <c r="F94"/>
  <c r="G94" s="1"/>
  <c r="F98"/>
  <c r="G98" s="1"/>
  <c r="F93"/>
  <c r="G93" s="1"/>
  <c r="F97"/>
  <c r="G97" s="1"/>
  <c r="F76"/>
  <c r="G76" s="1"/>
  <c r="F80"/>
  <c r="G80" s="1"/>
  <c r="F84"/>
  <c r="G84" s="1"/>
  <c r="F88"/>
  <c r="G88" s="1"/>
  <c r="F77"/>
  <c r="G77" s="1"/>
  <c r="F79"/>
  <c r="G79" s="1"/>
  <c r="F83"/>
  <c r="G83" s="1"/>
  <c r="F87"/>
  <c r="G87" s="1"/>
  <c r="F72"/>
  <c r="G72" s="1"/>
  <c r="F74"/>
  <c r="G74" s="1"/>
  <c r="F73"/>
  <c r="G73" s="1"/>
  <c r="F75"/>
  <c r="G75" s="1"/>
  <c r="D12"/>
  <c r="E31" s="1"/>
  <c r="D27"/>
  <c r="D25"/>
  <c r="E34" s="1"/>
  <c r="E143"/>
  <c r="E139"/>
  <c r="E135"/>
  <c r="E131"/>
  <c r="E127"/>
  <c r="E123"/>
  <c r="E119"/>
  <c r="E115"/>
  <c r="E111"/>
  <c r="E107"/>
  <c r="E103"/>
  <c r="E99"/>
  <c r="E95"/>
  <c r="E91"/>
  <c r="E87"/>
  <c r="E83"/>
  <c r="E79"/>
  <c r="E76"/>
  <c r="E75"/>
  <c r="E72"/>
  <c r="E71"/>
  <c r="E67"/>
  <c r="E48"/>
  <c r="E47"/>
  <c r="E32"/>
  <c r="E36"/>
  <c r="E40"/>
  <c r="E44"/>
  <c r="E46"/>
  <c r="E147"/>
  <c r="E63"/>
  <c r="E59"/>
  <c r="E55"/>
  <c r="E51"/>
  <c r="E145"/>
  <c r="E141"/>
  <c r="E137"/>
  <c r="E133"/>
  <c r="E129"/>
  <c r="E125"/>
  <c r="E121"/>
  <c r="E117"/>
  <c r="E113"/>
  <c r="E109"/>
  <c r="E105"/>
  <c r="E101"/>
  <c r="E97"/>
  <c r="E93"/>
  <c r="E89"/>
  <c r="E85"/>
  <c r="E81"/>
  <c r="E77"/>
  <c r="E74"/>
  <c r="E73"/>
  <c r="E69"/>
  <c r="E50"/>
  <c r="E49"/>
  <c r="E64"/>
  <c r="E60"/>
  <c r="E56"/>
  <c r="E52"/>
  <c r="G429" i="1"/>
  <c r="G430"/>
  <c r="G431"/>
  <c r="G432"/>
  <c r="G433"/>
  <c r="G434"/>
  <c r="G435"/>
  <c r="G436"/>
  <c r="G202"/>
  <c r="G203"/>
  <c r="G204"/>
  <c r="G205"/>
  <c r="D597"/>
  <c r="D595"/>
  <c r="D573"/>
  <c r="D571"/>
  <c r="D541"/>
  <c r="D539"/>
  <c r="D382"/>
  <c r="D380"/>
  <c r="D277"/>
  <c r="D290"/>
  <c r="D288"/>
  <c r="D283"/>
  <c r="D281"/>
  <c r="F297" s="1"/>
  <c r="D466"/>
  <c r="D313"/>
  <c r="D13"/>
  <c r="D179"/>
  <c r="D161"/>
  <c r="D486"/>
  <c r="D467"/>
  <c r="D331"/>
  <c r="D147"/>
  <c r="D145"/>
  <c r="D138"/>
  <c r="D136"/>
  <c r="D131"/>
  <c r="D129"/>
  <c r="D120"/>
  <c r="D118"/>
  <c r="D113"/>
  <c r="D111"/>
  <c r="D104"/>
  <c r="D102"/>
  <c r="D99"/>
  <c r="D97"/>
  <c r="D92"/>
  <c r="D90"/>
  <c r="D85"/>
  <c r="D83"/>
  <c r="D76"/>
  <c r="D74"/>
  <c r="D71"/>
  <c r="D64"/>
  <c r="D62"/>
  <c r="D51"/>
  <c r="D49"/>
  <c r="D24"/>
  <c r="D14"/>
  <c r="D10"/>
  <c r="E88" i="9"/>
  <c r="E87"/>
  <c r="F88"/>
  <c r="G88" s="1"/>
  <c r="F87"/>
  <c r="G87" s="1"/>
  <c r="E84"/>
  <c r="E83"/>
  <c r="F84"/>
  <c r="G84" s="1"/>
  <c r="F83"/>
  <c r="G83" s="1"/>
  <c r="E80"/>
  <c r="E79"/>
  <c r="F80"/>
  <c r="G80" s="1"/>
  <c r="F79"/>
  <c r="G79" s="1"/>
  <c r="E76"/>
  <c r="E75"/>
  <c r="F76"/>
  <c r="G76" s="1"/>
  <c r="F75"/>
  <c r="G75" s="1"/>
  <c r="E72"/>
  <c r="E71"/>
  <c r="F72"/>
  <c r="G72" s="1"/>
  <c r="F71"/>
  <c r="G71" s="1"/>
  <c r="E68"/>
  <c r="E67"/>
  <c r="F68"/>
  <c r="G68" s="1"/>
  <c r="E64"/>
  <c r="E63"/>
  <c r="E60"/>
  <c r="E59"/>
  <c r="E56"/>
  <c r="E55"/>
  <c r="E52"/>
  <c r="E51"/>
  <c r="F28"/>
  <c r="G28" s="1"/>
  <c r="E29"/>
  <c r="E48"/>
  <c r="E46"/>
  <c r="E44"/>
  <c r="E42"/>
  <c r="E40"/>
  <c r="E38"/>
  <c r="E36"/>
  <c r="E34"/>
  <c r="E32"/>
  <c r="E90"/>
  <c r="E89"/>
  <c r="F90"/>
  <c r="G90" s="1"/>
  <c r="F89"/>
  <c r="G89" s="1"/>
  <c r="E86"/>
  <c r="E85"/>
  <c r="F86"/>
  <c r="G86" s="1"/>
  <c r="F85"/>
  <c r="G85" s="1"/>
  <c r="E82"/>
  <c r="E81"/>
  <c r="F82"/>
  <c r="G82" s="1"/>
  <c r="F81"/>
  <c r="G81" s="1"/>
  <c r="E78"/>
  <c r="E77"/>
  <c r="F78"/>
  <c r="G78" s="1"/>
  <c r="F77"/>
  <c r="G77" s="1"/>
  <c r="E74"/>
  <c r="E73"/>
  <c r="F74"/>
  <c r="G74" s="1"/>
  <c r="F73"/>
  <c r="G73" s="1"/>
  <c r="E70"/>
  <c r="E69"/>
  <c r="F70"/>
  <c r="G70" s="1"/>
  <c r="F69"/>
  <c r="G69" s="1"/>
  <c r="E66"/>
  <c r="E65"/>
  <c r="E62"/>
  <c r="E61"/>
  <c r="E58"/>
  <c r="E57"/>
  <c r="E54"/>
  <c r="E53"/>
  <c r="E50"/>
  <c r="E49"/>
  <c r="E30"/>
  <c r="E31"/>
  <c r="E47"/>
  <c r="E45"/>
  <c r="E43"/>
  <c r="E41"/>
  <c r="E39"/>
  <c r="E37"/>
  <c r="E35"/>
  <c r="E33"/>
  <c r="E90" i="10"/>
  <c r="F90"/>
  <c r="G90" s="1"/>
  <c r="E86"/>
  <c r="E87"/>
  <c r="F87"/>
  <c r="G87" s="1"/>
  <c r="F86"/>
  <c r="G86" s="1"/>
  <c r="E82"/>
  <c r="E83"/>
  <c r="F83"/>
  <c r="G83" s="1"/>
  <c r="F82"/>
  <c r="G82" s="1"/>
  <c r="E78"/>
  <c r="E79"/>
  <c r="F79"/>
  <c r="G79" s="1"/>
  <c r="F78"/>
  <c r="G78" s="1"/>
  <c r="E74"/>
  <c r="E75"/>
  <c r="F75"/>
  <c r="G75" s="1"/>
  <c r="F74"/>
  <c r="G74" s="1"/>
  <c r="E70"/>
  <c r="E71"/>
  <c r="F71"/>
  <c r="G71" s="1"/>
  <c r="F70"/>
  <c r="G70" s="1"/>
  <c r="E66"/>
  <c r="E67"/>
  <c r="F67"/>
  <c r="G67" s="1"/>
  <c r="F66"/>
  <c r="G66" s="1"/>
  <c r="E62"/>
  <c r="E63"/>
  <c r="F63"/>
  <c r="G63" s="1"/>
  <c r="F62"/>
  <c r="G62" s="1"/>
  <c r="E58"/>
  <c r="E59"/>
  <c r="F59"/>
  <c r="G59" s="1"/>
  <c r="F58"/>
  <c r="G58" s="1"/>
  <c r="E54"/>
  <c r="E55"/>
  <c r="F55"/>
  <c r="G55" s="1"/>
  <c r="F54"/>
  <c r="G54" s="1"/>
  <c r="E50"/>
  <c r="E51"/>
  <c r="F51"/>
  <c r="G51" s="1"/>
  <c r="F50"/>
  <c r="G50" s="1"/>
  <c r="E47"/>
  <c r="F47"/>
  <c r="G47" s="1"/>
  <c r="E45"/>
  <c r="F45"/>
  <c r="G45" s="1"/>
  <c r="E43"/>
  <c r="F43"/>
  <c r="G43" s="1"/>
  <c r="E41"/>
  <c r="F41"/>
  <c r="G41" s="1"/>
  <c r="E39"/>
  <c r="F39"/>
  <c r="G39" s="1"/>
  <c r="E37"/>
  <c r="F37"/>
  <c r="G37" s="1"/>
  <c r="E35"/>
  <c r="F35"/>
  <c r="G35" s="1"/>
  <c r="E33"/>
  <c r="F33"/>
  <c r="G33" s="1"/>
  <c r="E30"/>
  <c r="E31"/>
  <c r="E88"/>
  <c r="E89"/>
  <c r="F89"/>
  <c r="G89" s="1"/>
  <c r="F88"/>
  <c r="G88" s="1"/>
  <c r="E84"/>
  <c r="E85"/>
  <c r="F85"/>
  <c r="G85" s="1"/>
  <c r="F84"/>
  <c r="G84" s="1"/>
  <c r="E80"/>
  <c r="E81"/>
  <c r="F81"/>
  <c r="G81" s="1"/>
  <c r="F80"/>
  <c r="G80" s="1"/>
  <c r="E76"/>
  <c r="E77"/>
  <c r="F77"/>
  <c r="G77" s="1"/>
  <c r="F76"/>
  <c r="G76" s="1"/>
  <c r="E72"/>
  <c r="E73"/>
  <c r="F73"/>
  <c r="G73" s="1"/>
  <c r="F72"/>
  <c r="G72" s="1"/>
  <c r="E68"/>
  <c r="E69"/>
  <c r="F69"/>
  <c r="G69" s="1"/>
  <c r="F68"/>
  <c r="G68" s="1"/>
  <c r="E64"/>
  <c r="E65"/>
  <c r="F65"/>
  <c r="G65" s="1"/>
  <c r="F64"/>
  <c r="G64" s="1"/>
  <c r="E60"/>
  <c r="E61"/>
  <c r="F61"/>
  <c r="G61" s="1"/>
  <c r="F60"/>
  <c r="G60" s="1"/>
  <c r="E56"/>
  <c r="E57"/>
  <c r="F57"/>
  <c r="G57" s="1"/>
  <c r="F56"/>
  <c r="G56" s="1"/>
  <c r="E52"/>
  <c r="E53"/>
  <c r="F53"/>
  <c r="G53" s="1"/>
  <c r="F52"/>
  <c r="G52" s="1"/>
  <c r="E48"/>
  <c r="E49"/>
  <c r="F49"/>
  <c r="G49" s="1"/>
  <c r="F48"/>
  <c r="G48" s="1"/>
  <c r="E46"/>
  <c r="F46"/>
  <c r="G46" s="1"/>
  <c r="E44"/>
  <c r="F44"/>
  <c r="G44" s="1"/>
  <c r="E42"/>
  <c r="F42"/>
  <c r="G42" s="1"/>
  <c r="E40"/>
  <c r="F40"/>
  <c r="G40" s="1"/>
  <c r="E38"/>
  <c r="F38"/>
  <c r="G38" s="1"/>
  <c r="E36"/>
  <c r="F36"/>
  <c r="G36" s="1"/>
  <c r="E34"/>
  <c r="F34"/>
  <c r="G34" s="1"/>
  <c r="E32"/>
  <c r="F32"/>
  <c r="G32" s="1"/>
  <c r="E28"/>
  <c r="E29"/>
  <c r="F91" i="7"/>
  <c r="G91" s="1"/>
  <c r="E91"/>
  <c r="E89"/>
  <c r="E88"/>
  <c r="E85"/>
  <c r="E84"/>
  <c r="E81"/>
  <c r="E80"/>
  <c r="E77"/>
  <c r="E76"/>
  <c r="E73"/>
  <c r="E72"/>
  <c r="E69"/>
  <c r="E68"/>
  <c r="E65"/>
  <c r="E64"/>
  <c r="E61"/>
  <c r="E60"/>
  <c r="E57"/>
  <c r="E56"/>
  <c r="E53"/>
  <c r="E52"/>
  <c r="E49"/>
  <c r="E48"/>
  <c r="E29"/>
  <c r="E28"/>
  <c r="E46"/>
  <c r="E44"/>
  <c r="E42"/>
  <c r="E40"/>
  <c r="E38"/>
  <c r="E36"/>
  <c r="E34"/>
  <c r="E32"/>
  <c r="E87"/>
  <c r="E86"/>
  <c r="E83"/>
  <c r="E82"/>
  <c r="E79"/>
  <c r="E78"/>
  <c r="E75"/>
  <c r="E74"/>
  <c r="E71"/>
  <c r="E70"/>
  <c r="E67"/>
  <c r="E66"/>
  <c r="E63"/>
  <c r="E62"/>
  <c r="E59"/>
  <c r="E58"/>
  <c r="E55"/>
  <c r="E54"/>
  <c r="E51"/>
  <c r="E50"/>
  <c r="E31"/>
  <c r="E30"/>
  <c r="D332"/>
  <c r="D330"/>
  <c r="E348" s="1"/>
  <c r="E90"/>
  <c r="E47"/>
  <c r="E45"/>
  <c r="E43"/>
  <c r="E41"/>
  <c r="E39"/>
  <c r="E37"/>
  <c r="E35"/>
  <c r="E33"/>
  <c r="E286" i="6"/>
  <c r="E287"/>
  <c r="E282"/>
  <c r="E283"/>
  <c r="E278"/>
  <c r="E279"/>
  <c r="E274"/>
  <c r="E275"/>
  <c r="E270"/>
  <c r="E271"/>
  <c r="E266"/>
  <c r="E267"/>
  <c r="E262"/>
  <c r="E263"/>
  <c r="E258"/>
  <c r="E259"/>
  <c r="E254"/>
  <c r="E255"/>
  <c r="E248"/>
  <c r="E249"/>
  <c r="E244"/>
  <c r="E245"/>
  <c r="E240"/>
  <c r="E241"/>
  <c r="E236"/>
  <c r="E237"/>
  <c r="E228"/>
  <c r="E229"/>
  <c r="E224"/>
  <c r="E225"/>
  <c r="E220"/>
  <c r="E221"/>
  <c r="E216"/>
  <c r="E217"/>
  <c r="E196"/>
  <c r="E198"/>
  <c r="E200"/>
  <c r="E202"/>
  <c r="E204"/>
  <c r="E206"/>
  <c r="E208"/>
  <c r="E210"/>
  <c r="E212"/>
  <c r="E197"/>
  <c r="E199"/>
  <c r="E201"/>
  <c r="E203"/>
  <c r="E205"/>
  <c r="E207"/>
  <c r="E209"/>
  <c r="E211"/>
  <c r="E213"/>
  <c r="E194"/>
  <c r="E195"/>
  <c r="E433"/>
  <c r="E428"/>
  <c r="E429"/>
  <c r="E424"/>
  <c r="E425"/>
  <c r="E420"/>
  <c r="E421"/>
  <c r="E416"/>
  <c r="E417"/>
  <c r="E412"/>
  <c r="E413"/>
  <c r="E408"/>
  <c r="E409"/>
  <c r="E404"/>
  <c r="E405"/>
  <c r="E400"/>
  <c r="E401"/>
  <c r="E396"/>
  <c r="E397"/>
  <c r="E392"/>
  <c r="E393"/>
  <c r="E388"/>
  <c r="E389"/>
  <c r="E384"/>
  <c r="E385"/>
  <c r="E380"/>
  <c r="E381"/>
  <c r="E376"/>
  <c r="E377"/>
  <c r="E372"/>
  <c r="E373"/>
  <c r="E368"/>
  <c r="E369"/>
  <c r="E364"/>
  <c r="E365"/>
  <c r="E360"/>
  <c r="E361"/>
  <c r="E344"/>
  <c r="E348"/>
  <c r="E352"/>
  <c r="E356"/>
  <c r="E340"/>
  <c r="E343"/>
  <c r="E347"/>
  <c r="E351"/>
  <c r="E355"/>
  <c r="E252"/>
  <c r="E233"/>
  <c r="E288"/>
  <c r="E289"/>
  <c r="E284"/>
  <c r="E285"/>
  <c r="E280"/>
  <c r="E281"/>
  <c r="E276"/>
  <c r="E277"/>
  <c r="E272"/>
  <c r="E273"/>
  <c r="E268"/>
  <c r="E269"/>
  <c r="E264"/>
  <c r="E265"/>
  <c r="E260"/>
  <c r="E261"/>
  <c r="E256"/>
  <c r="E257"/>
  <c r="E250"/>
  <c r="E251"/>
  <c r="E246"/>
  <c r="E247"/>
  <c r="E242"/>
  <c r="E243"/>
  <c r="E238"/>
  <c r="E239"/>
  <c r="E234"/>
  <c r="E235"/>
  <c r="E230"/>
  <c r="E231"/>
  <c r="E226"/>
  <c r="E227"/>
  <c r="E222"/>
  <c r="E223"/>
  <c r="E218"/>
  <c r="E219"/>
  <c r="E214"/>
  <c r="E215"/>
  <c r="E434"/>
  <c r="E430"/>
  <c r="E431"/>
  <c r="E426"/>
  <c r="E427"/>
  <c r="E422"/>
  <c r="E423"/>
  <c r="E418"/>
  <c r="E419"/>
  <c r="E414"/>
  <c r="E415"/>
  <c r="E410"/>
  <c r="E411"/>
  <c r="E406"/>
  <c r="E407"/>
  <c r="E402"/>
  <c r="E403"/>
  <c r="E398"/>
  <c r="E399"/>
  <c r="E394"/>
  <c r="E395"/>
  <c r="E390"/>
  <c r="E391"/>
  <c r="E386"/>
  <c r="E387"/>
  <c r="E382"/>
  <c r="E383"/>
  <c r="E378"/>
  <c r="E379"/>
  <c r="E374"/>
  <c r="E375"/>
  <c r="E370"/>
  <c r="E371"/>
  <c r="E366"/>
  <c r="E367"/>
  <c r="E362"/>
  <c r="E363"/>
  <c r="E253"/>
  <c r="E232"/>
  <c r="E359"/>
  <c r="E566"/>
  <c r="E567"/>
  <c r="E562"/>
  <c r="E563"/>
  <c r="E558"/>
  <c r="E559"/>
  <c r="E554"/>
  <c r="E555"/>
  <c r="E550"/>
  <c r="E551"/>
  <c r="E546"/>
  <c r="E547"/>
  <c r="E542"/>
  <c r="E543"/>
  <c r="E538"/>
  <c r="E539"/>
  <c r="E534"/>
  <c r="E535"/>
  <c r="E530"/>
  <c r="E531"/>
  <c r="E526"/>
  <c r="E527"/>
  <c r="E522"/>
  <c r="E523"/>
  <c r="E518"/>
  <c r="E519"/>
  <c r="E514"/>
  <c r="E515"/>
  <c r="E510"/>
  <c r="E511"/>
  <c r="E490"/>
  <c r="E492"/>
  <c r="E494"/>
  <c r="E496"/>
  <c r="E498"/>
  <c r="E500"/>
  <c r="E502"/>
  <c r="E504"/>
  <c r="E506"/>
  <c r="E503"/>
  <c r="E505"/>
  <c r="E507"/>
  <c r="F141"/>
  <c r="G141" s="1"/>
  <c r="E141"/>
  <c r="F142"/>
  <c r="G142" s="1"/>
  <c r="E142"/>
  <c r="F137"/>
  <c r="G137" s="1"/>
  <c r="E137"/>
  <c r="F138"/>
  <c r="G138" s="1"/>
  <c r="E138"/>
  <c r="F133"/>
  <c r="G133" s="1"/>
  <c r="E133"/>
  <c r="F134"/>
  <c r="G134" s="1"/>
  <c r="E134"/>
  <c r="F129"/>
  <c r="G129" s="1"/>
  <c r="E129"/>
  <c r="F130"/>
  <c r="G130" s="1"/>
  <c r="E130"/>
  <c r="F125"/>
  <c r="G125" s="1"/>
  <c r="E125"/>
  <c r="F126"/>
  <c r="G126" s="1"/>
  <c r="E126"/>
  <c r="F121"/>
  <c r="G121" s="1"/>
  <c r="E121"/>
  <c r="F122"/>
  <c r="G122" s="1"/>
  <c r="E122"/>
  <c r="F117"/>
  <c r="G117" s="1"/>
  <c r="E117"/>
  <c r="F118"/>
  <c r="G118" s="1"/>
  <c r="E118"/>
  <c r="F113"/>
  <c r="G113" s="1"/>
  <c r="E113"/>
  <c r="F114"/>
  <c r="G114" s="1"/>
  <c r="E114"/>
  <c r="F109"/>
  <c r="G109" s="1"/>
  <c r="E109"/>
  <c r="F110"/>
  <c r="G110" s="1"/>
  <c r="E110"/>
  <c r="D173"/>
  <c r="D171"/>
  <c r="D320"/>
  <c r="D318"/>
  <c r="E325" s="1"/>
  <c r="E579"/>
  <c r="E575"/>
  <c r="E571"/>
  <c r="E564"/>
  <c r="E565"/>
  <c r="E560"/>
  <c r="E561"/>
  <c r="E556"/>
  <c r="E557"/>
  <c r="E552"/>
  <c r="E553"/>
  <c r="E548"/>
  <c r="E549"/>
  <c r="E544"/>
  <c r="E545"/>
  <c r="E540"/>
  <c r="E541"/>
  <c r="E536"/>
  <c r="E537"/>
  <c r="E532"/>
  <c r="E533"/>
  <c r="E528"/>
  <c r="E529"/>
  <c r="E524"/>
  <c r="E525"/>
  <c r="E520"/>
  <c r="E521"/>
  <c r="E516"/>
  <c r="E517"/>
  <c r="E512"/>
  <c r="E513"/>
  <c r="E508"/>
  <c r="E509"/>
  <c r="E488"/>
  <c r="E487"/>
  <c r="F143"/>
  <c r="G143" s="1"/>
  <c r="E143"/>
  <c r="F139"/>
  <c r="G139" s="1"/>
  <c r="E139"/>
  <c r="F140"/>
  <c r="G140" s="1"/>
  <c r="E140"/>
  <c r="F135"/>
  <c r="G135" s="1"/>
  <c r="E135"/>
  <c r="F136"/>
  <c r="G136" s="1"/>
  <c r="E136"/>
  <c r="F131"/>
  <c r="G131" s="1"/>
  <c r="E131"/>
  <c r="F132"/>
  <c r="G132" s="1"/>
  <c r="E132"/>
  <c r="F127"/>
  <c r="G127" s="1"/>
  <c r="E127"/>
  <c r="F128"/>
  <c r="G128" s="1"/>
  <c r="E128"/>
  <c r="F123"/>
  <c r="G123" s="1"/>
  <c r="E123"/>
  <c r="F124"/>
  <c r="G124" s="1"/>
  <c r="E124"/>
  <c r="F119"/>
  <c r="G119" s="1"/>
  <c r="E119"/>
  <c r="F120"/>
  <c r="G120" s="1"/>
  <c r="E120"/>
  <c r="F115"/>
  <c r="G115" s="1"/>
  <c r="E115"/>
  <c r="F116"/>
  <c r="G116" s="1"/>
  <c r="E116"/>
  <c r="F111"/>
  <c r="G111" s="1"/>
  <c r="E111"/>
  <c r="F112"/>
  <c r="G112" s="1"/>
  <c r="E112"/>
  <c r="F89"/>
  <c r="G89" s="1"/>
  <c r="E89"/>
  <c r="F91"/>
  <c r="G91" s="1"/>
  <c r="E91"/>
  <c r="F93"/>
  <c r="G93" s="1"/>
  <c r="E93"/>
  <c r="F95"/>
  <c r="G95" s="1"/>
  <c r="E95"/>
  <c r="F97"/>
  <c r="G97" s="1"/>
  <c r="E97"/>
  <c r="F99"/>
  <c r="G99" s="1"/>
  <c r="E99"/>
  <c r="F101"/>
  <c r="G101" s="1"/>
  <c r="E101"/>
  <c r="F103"/>
  <c r="G103" s="1"/>
  <c r="E103"/>
  <c r="F105"/>
  <c r="G105" s="1"/>
  <c r="E105"/>
  <c r="F107"/>
  <c r="G107" s="1"/>
  <c r="E107"/>
  <c r="F90"/>
  <c r="G90" s="1"/>
  <c r="E90"/>
  <c r="F92"/>
  <c r="G92" s="1"/>
  <c r="E92"/>
  <c r="F94"/>
  <c r="G94" s="1"/>
  <c r="E94"/>
  <c r="F96"/>
  <c r="G96" s="1"/>
  <c r="E96"/>
  <c r="F98"/>
  <c r="G98" s="1"/>
  <c r="E98"/>
  <c r="F100"/>
  <c r="G100" s="1"/>
  <c r="E100"/>
  <c r="F102"/>
  <c r="G102" s="1"/>
  <c r="E102"/>
  <c r="F104"/>
  <c r="G104" s="1"/>
  <c r="E104"/>
  <c r="F106"/>
  <c r="G106" s="1"/>
  <c r="E106"/>
  <c r="F108"/>
  <c r="G108" s="1"/>
  <c r="E108"/>
  <c r="E568"/>
  <c r="E581"/>
  <c r="E577"/>
  <c r="E573"/>
  <c r="E569"/>
  <c r="E489"/>
  <c r="H87"/>
  <c r="J87"/>
  <c r="H85"/>
  <c r="J85"/>
  <c r="H83"/>
  <c r="J83"/>
  <c r="H81"/>
  <c r="J81"/>
  <c r="J79"/>
  <c r="F88"/>
  <c r="G88" s="1"/>
  <c r="E88"/>
  <c r="F84"/>
  <c r="G84" s="1"/>
  <c r="E84"/>
  <c r="F79"/>
  <c r="G79" s="1"/>
  <c r="K79" s="1"/>
  <c r="F80"/>
  <c r="G80" s="1"/>
  <c r="E80"/>
  <c r="F75"/>
  <c r="G75" s="1"/>
  <c r="E75"/>
  <c r="F76"/>
  <c r="G76" s="1"/>
  <c r="E76"/>
  <c r="F71"/>
  <c r="G71" s="1"/>
  <c r="E71"/>
  <c r="F72"/>
  <c r="G72" s="1"/>
  <c r="E72"/>
  <c r="F67"/>
  <c r="G67" s="1"/>
  <c r="E67"/>
  <c r="F68"/>
  <c r="G68" s="1"/>
  <c r="E68"/>
  <c r="F63"/>
  <c r="G63" s="1"/>
  <c r="E63"/>
  <c r="F64"/>
  <c r="G64" s="1"/>
  <c r="E64"/>
  <c r="F59"/>
  <c r="G59" s="1"/>
  <c r="E59"/>
  <c r="F60"/>
  <c r="G60" s="1"/>
  <c r="E60"/>
  <c r="F55"/>
  <c r="G55" s="1"/>
  <c r="E55"/>
  <c r="F56"/>
  <c r="G56" s="1"/>
  <c r="E56"/>
  <c r="F51"/>
  <c r="G51" s="1"/>
  <c r="E51"/>
  <c r="F52"/>
  <c r="G52" s="1"/>
  <c r="E52"/>
  <c r="F48"/>
  <c r="G48" s="1"/>
  <c r="E48"/>
  <c r="F46"/>
  <c r="G46" s="1"/>
  <c r="E46"/>
  <c r="F44"/>
  <c r="G44" s="1"/>
  <c r="E44"/>
  <c r="F42"/>
  <c r="G42" s="1"/>
  <c r="E42"/>
  <c r="F40"/>
  <c r="G40" s="1"/>
  <c r="E40"/>
  <c r="F38"/>
  <c r="G38" s="1"/>
  <c r="E38"/>
  <c r="F36"/>
  <c r="G36" s="1"/>
  <c r="E36"/>
  <c r="F34"/>
  <c r="G34" s="1"/>
  <c r="E34"/>
  <c r="F31"/>
  <c r="G31" s="1"/>
  <c r="E31"/>
  <c r="F32"/>
  <c r="G32" s="1"/>
  <c r="E32"/>
  <c r="E501"/>
  <c r="E499"/>
  <c r="E497"/>
  <c r="E495"/>
  <c r="E493"/>
  <c r="E491"/>
  <c r="D466"/>
  <c r="E485" s="1"/>
  <c r="D464"/>
  <c r="F86"/>
  <c r="G86" s="1"/>
  <c r="E86"/>
  <c r="F82"/>
  <c r="G82" s="1"/>
  <c r="E82"/>
  <c r="F77"/>
  <c r="G77" s="1"/>
  <c r="E77"/>
  <c r="F78"/>
  <c r="G78" s="1"/>
  <c r="E78"/>
  <c r="F73"/>
  <c r="G73" s="1"/>
  <c r="E73"/>
  <c r="F74"/>
  <c r="G74" s="1"/>
  <c r="E74"/>
  <c r="F69"/>
  <c r="G69" s="1"/>
  <c r="E69"/>
  <c r="F70"/>
  <c r="G70" s="1"/>
  <c r="E70"/>
  <c r="F65"/>
  <c r="G65" s="1"/>
  <c r="E65"/>
  <c r="F66"/>
  <c r="G66" s="1"/>
  <c r="E66"/>
  <c r="F61"/>
  <c r="G61" s="1"/>
  <c r="E61"/>
  <c r="F62"/>
  <c r="G62" s="1"/>
  <c r="E62"/>
  <c r="F57"/>
  <c r="G57" s="1"/>
  <c r="E57"/>
  <c r="F58"/>
  <c r="G58" s="1"/>
  <c r="E58"/>
  <c r="F53"/>
  <c r="G53" s="1"/>
  <c r="E53"/>
  <c r="F54"/>
  <c r="G54" s="1"/>
  <c r="E54"/>
  <c r="F49"/>
  <c r="G49" s="1"/>
  <c r="E49"/>
  <c r="F50"/>
  <c r="G50" s="1"/>
  <c r="E50"/>
  <c r="F47"/>
  <c r="G47" s="1"/>
  <c r="E47"/>
  <c r="F45"/>
  <c r="G45" s="1"/>
  <c r="E45"/>
  <c r="F43"/>
  <c r="G43" s="1"/>
  <c r="E43"/>
  <c r="F41"/>
  <c r="G41" s="1"/>
  <c r="E41"/>
  <c r="F39"/>
  <c r="G39" s="1"/>
  <c r="E39"/>
  <c r="F37"/>
  <c r="G37" s="1"/>
  <c r="E37"/>
  <c r="F35"/>
  <c r="G35" s="1"/>
  <c r="E35"/>
  <c r="F33"/>
  <c r="G33" s="1"/>
  <c r="E33"/>
  <c r="F29"/>
  <c r="G29" s="1"/>
  <c r="E29"/>
  <c r="F30"/>
  <c r="G30" s="1"/>
  <c r="E30"/>
  <c r="I79"/>
  <c r="E367" i="4"/>
  <c r="E368"/>
  <c r="E344"/>
  <c r="E343"/>
  <c r="E335"/>
  <c r="E336"/>
  <c r="E325"/>
  <c r="E328"/>
  <c r="E317"/>
  <c r="E320"/>
  <c r="E369"/>
  <c r="E372"/>
  <c r="E371"/>
  <c r="E370"/>
  <c r="E362"/>
  <c r="E364"/>
  <c r="E361"/>
  <c r="E355"/>
  <c r="E353"/>
  <c r="E356"/>
  <c r="E354"/>
  <c r="E346"/>
  <c r="E348"/>
  <c r="E347"/>
  <c r="E345"/>
  <c r="E337"/>
  <c r="E340"/>
  <c r="E338"/>
  <c r="E330"/>
  <c r="E332"/>
  <c r="E329"/>
  <c r="E324"/>
  <c r="E321"/>
  <c r="E322"/>
  <c r="E360"/>
  <c r="E352"/>
  <c r="E374"/>
  <c r="E373"/>
  <c r="E366"/>
  <c r="E365"/>
  <c r="E363"/>
  <c r="E359"/>
  <c r="E358"/>
  <c r="E357"/>
  <c r="E351"/>
  <c r="E350"/>
  <c r="E349"/>
  <c r="E342"/>
  <c r="E341"/>
  <c r="E339"/>
  <c r="E334"/>
  <c r="E333"/>
  <c r="E331"/>
  <c r="E327"/>
  <c r="E326"/>
  <c r="E323"/>
  <c r="E319"/>
  <c r="E318"/>
  <c r="F29"/>
  <c r="G29" s="1"/>
  <c r="F28"/>
  <c r="G28" s="1"/>
  <c r="E29"/>
  <c r="F86"/>
  <c r="G86" s="1"/>
  <c r="E87"/>
  <c r="E86"/>
  <c r="F87"/>
  <c r="G87" s="1"/>
  <c r="F82"/>
  <c r="G82" s="1"/>
  <c r="E83"/>
  <c r="E82"/>
  <c r="F83"/>
  <c r="G83" s="1"/>
  <c r="F78"/>
  <c r="G78" s="1"/>
  <c r="E79"/>
  <c r="E78"/>
  <c r="F79"/>
  <c r="G79" s="1"/>
  <c r="F74"/>
  <c r="G74" s="1"/>
  <c r="E75"/>
  <c r="E74"/>
  <c r="F75"/>
  <c r="G75" s="1"/>
  <c r="F70"/>
  <c r="G70" s="1"/>
  <c r="E71"/>
  <c r="E70"/>
  <c r="F71"/>
  <c r="G71" s="1"/>
  <c r="F66"/>
  <c r="G66" s="1"/>
  <c r="E67"/>
  <c r="E66"/>
  <c r="F67"/>
  <c r="G67" s="1"/>
  <c r="F62"/>
  <c r="G62" s="1"/>
  <c r="E63"/>
  <c r="E62"/>
  <c r="F63"/>
  <c r="G63" s="1"/>
  <c r="F58"/>
  <c r="G58" s="1"/>
  <c r="E59"/>
  <c r="E58"/>
  <c r="F59"/>
  <c r="G59" s="1"/>
  <c r="F54"/>
  <c r="G54" s="1"/>
  <c r="E55"/>
  <c r="E54"/>
  <c r="F55"/>
  <c r="G55" s="1"/>
  <c r="F50"/>
  <c r="G50" s="1"/>
  <c r="E51"/>
  <c r="E50"/>
  <c r="F51"/>
  <c r="G51" s="1"/>
  <c r="F48"/>
  <c r="G48" s="1"/>
  <c r="E48"/>
  <c r="F46"/>
  <c r="G46" s="1"/>
  <c r="E46"/>
  <c r="F44"/>
  <c r="G44" s="1"/>
  <c r="E44"/>
  <c r="F42"/>
  <c r="G42" s="1"/>
  <c r="E42"/>
  <c r="F40"/>
  <c r="G40" s="1"/>
  <c r="E40"/>
  <c r="F38"/>
  <c r="G38" s="1"/>
  <c r="E38"/>
  <c r="F36"/>
  <c r="G36" s="1"/>
  <c r="E36"/>
  <c r="F34"/>
  <c r="G34" s="1"/>
  <c r="E34"/>
  <c r="E31"/>
  <c r="E30"/>
  <c r="F31"/>
  <c r="G31" s="1"/>
  <c r="D115"/>
  <c r="D113"/>
  <c r="F30"/>
  <c r="G30" s="1"/>
  <c r="F88"/>
  <c r="G88" s="1"/>
  <c r="I88" s="1"/>
  <c r="E89"/>
  <c r="F84"/>
  <c r="G84" s="1"/>
  <c r="E85"/>
  <c r="E84"/>
  <c r="F85"/>
  <c r="G85" s="1"/>
  <c r="F80"/>
  <c r="G80" s="1"/>
  <c r="E81"/>
  <c r="E80"/>
  <c r="F81"/>
  <c r="G81" s="1"/>
  <c r="F76"/>
  <c r="G76" s="1"/>
  <c r="E77"/>
  <c r="E76"/>
  <c r="F77"/>
  <c r="G77" s="1"/>
  <c r="F72"/>
  <c r="G72" s="1"/>
  <c r="E73"/>
  <c r="E72"/>
  <c r="F73"/>
  <c r="G73" s="1"/>
  <c r="F68"/>
  <c r="G68" s="1"/>
  <c r="E69"/>
  <c r="E68"/>
  <c r="F69"/>
  <c r="G69" s="1"/>
  <c r="F64"/>
  <c r="G64" s="1"/>
  <c r="E65"/>
  <c r="E64"/>
  <c r="F65"/>
  <c r="G65" s="1"/>
  <c r="F60"/>
  <c r="G60" s="1"/>
  <c r="E61"/>
  <c r="E60"/>
  <c r="F61"/>
  <c r="G61" s="1"/>
  <c r="F56"/>
  <c r="G56" s="1"/>
  <c r="E57"/>
  <c r="E56"/>
  <c r="F57"/>
  <c r="G57" s="1"/>
  <c r="F52"/>
  <c r="G52" s="1"/>
  <c r="E53"/>
  <c r="E52"/>
  <c r="F53"/>
  <c r="G53" s="1"/>
  <c r="E49"/>
  <c r="F49"/>
  <c r="G49" s="1"/>
  <c r="E47"/>
  <c r="F47"/>
  <c r="G47" s="1"/>
  <c r="E45"/>
  <c r="F45"/>
  <c r="G45" s="1"/>
  <c r="E43"/>
  <c r="F43"/>
  <c r="G43" s="1"/>
  <c r="E41"/>
  <c r="F41"/>
  <c r="G41" s="1"/>
  <c r="E39"/>
  <c r="F39"/>
  <c r="G39" s="1"/>
  <c r="E37"/>
  <c r="F37"/>
  <c r="G37" s="1"/>
  <c r="E35"/>
  <c r="F35"/>
  <c r="G35" s="1"/>
  <c r="F32"/>
  <c r="G32" s="1"/>
  <c r="E33"/>
  <c r="E32"/>
  <c r="F33"/>
  <c r="G33" s="1"/>
  <c r="E218" i="3"/>
  <c r="E367"/>
  <c r="H367" s="1"/>
  <c r="E368"/>
  <c r="H368" s="1"/>
  <c r="E363"/>
  <c r="H363" s="1"/>
  <c r="E364"/>
  <c r="H364" s="1"/>
  <c r="E359"/>
  <c r="H359" s="1"/>
  <c r="E360"/>
  <c r="H360" s="1"/>
  <c r="E355"/>
  <c r="H355" s="1"/>
  <c r="E356"/>
  <c r="H356" s="1"/>
  <c r="E351"/>
  <c r="H351" s="1"/>
  <c r="E352"/>
  <c r="H352" s="1"/>
  <c r="E347"/>
  <c r="H347" s="1"/>
  <c r="E348"/>
  <c r="H348" s="1"/>
  <c r="E343"/>
  <c r="H343" s="1"/>
  <c r="E344"/>
  <c r="H344" s="1"/>
  <c r="E323"/>
  <c r="E324"/>
  <c r="E365"/>
  <c r="H365" s="1"/>
  <c r="E366"/>
  <c r="H366" s="1"/>
  <c r="E361"/>
  <c r="H361" s="1"/>
  <c r="E362"/>
  <c r="H362" s="1"/>
  <c r="E357"/>
  <c r="H357" s="1"/>
  <c r="E358"/>
  <c r="H358" s="1"/>
  <c r="E353"/>
  <c r="H353" s="1"/>
  <c r="E354"/>
  <c r="H354" s="1"/>
  <c r="E349"/>
  <c r="H349" s="1"/>
  <c r="E350"/>
  <c r="H350" s="1"/>
  <c r="E345"/>
  <c r="H345" s="1"/>
  <c r="E346"/>
  <c r="H346" s="1"/>
  <c r="E325"/>
  <c r="E326"/>
  <c r="H326" s="1"/>
  <c r="E274"/>
  <c r="J274" s="1"/>
  <c r="E272"/>
  <c r="J272" s="1"/>
  <c r="E270"/>
  <c r="J270" s="1"/>
  <c r="E268"/>
  <c r="J268" s="1"/>
  <c r="E266"/>
  <c r="J266" s="1"/>
  <c r="E264"/>
  <c r="J264" s="1"/>
  <c r="E262"/>
  <c r="J262" s="1"/>
  <c r="E260"/>
  <c r="J260" s="1"/>
  <c r="E258"/>
  <c r="J258" s="1"/>
  <c r="E256"/>
  <c r="J256" s="1"/>
  <c r="E254"/>
  <c r="J254" s="1"/>
  <c r="E252"/>
  <c r="J252" s="1"/>
  <c r="E250"/>
  <c r="J250" s="1"/>
  <c r="E248"/>
  <c r="J248" s="1"/>
  <c r="E246"/>
  <c r="J246" s="1"/>
  <c r="E244"/>
  <c r="J244" s="1"/>
  <c r="E242"/>
  <c r="J242" s="1"/>
  <c r="E240"/>
  <c r="J240" s="1"/>
  <c r="E238"/>
  <c r="J238" s="1"/>
  <c r="E236"/>
  <c r="J236" s="1"/>
  <c r="E234"/>
  <c r="J234" s="1"/>
  <c r="E232"/>
  <c r="J232" s="1"/>
  <c r="E230"/>
  <c r="J230" s="1"/>
  <c r="E228"/>
  <c r="J228" s="1"/>
  <c r="E226"/>
  <c r="J226" s="1"/>
  <c r="E224"/>
  <c r="J224" s="1"/>
  <c r="E222"/>
  <c r="J222" s="1"/>
  <c r="E220"/>
  <c r="E341"/>
  <c r="H341" s="1"/>
  <c r="E339"/>
  <c r="H339" s="1"/>
  <c r="E337"/>
  <c r="H337" s="1"/>
  <c r="E335"/>
  <c r="H335" s="1"/>
  <c r="E333"/>
  <c r="H333" s="1"/>
  <c r="E331"/>
  <c r="H331" s="1"/>
  <c r="E329"/>
  <c r="E327"/>
  <c r="E273"/>
  <c r="H273" s="1"/>
  <c r="E271"/>
  <c r="J271" s="1"/>
  <c r="E269"/>
  <c r="H269" s="1"/>
  <c r="E267"/>
  <c r="J267" s="1"/>
  <c r="E265"/>
  <c r="H265" s="1"/>
  <c r="E263"/>
  <c r="J263" s="1"/>
  <c r="E261"/>
  <c r="H261" s="1"/>
  <c r="E259"/>
  <c r="J259" s="1"/>
  <c r="E257"/>
  <c r="H257" s="1"/>
  <c r="E255"/>
  <c r="J255" s="1"/>
  <c r="E253"/>
  <c r="H253" s="1"/>
  <c r="E251"/>
  <c r="J251" s="1"/>
  <c r="E249"/>
  <c r="H249" s="1"/>
  <c r="E247"/>
  <c r="J247" s="1"/>
  <c r="E245"/>
  <c r="H245" s="1"/>
  <c r="E243"/>
  <c r="J243" s="1"/>
  <c r="E241"/>
  <c r="H241" s="1"/>
  <c r="E239"/>
  <c r="J239" s="1"/>
  <c r="E237"/>
  <c r="H237" s="1"/>
  <c r="E235"/>
  <c r="J235" s="1"/>
  <c r="E233"/>
  <c r="H233" s="1"/>
  <c r="E231"/>
  <c r="J231" s="1"/>
  <c r="E229"/>
  <c r="H229" s="1"/>
  <c r="E227"/>
  <c r="J227" s="1"/>
  <c r="E225"/>
  <c r="H225" s="1"/>
  <c r="E223"/>
  <c r="J223" s="1"/>
  <c r="E221"/>
  <c r="H221" s="1"/>
  <c r="E219"/>
  <c r="E342"/>
  <c r="H342" s="1"/>
  <c r="E340"/>
  <c r="H340" s="1"/>
  <c r="E338"/>
  <c r="H338" s="1"/>
  <c r="E336"/>
  <c r="H336" s="1"/>
  <c r="E334"/>
  <c r="H334" s="1"/>
  <c r="E332"/>
  <c r="H332" s="1"/>
  <c r="E330"/>
  <c r="H330" s="1"/>
  <c r="E328"/>
  <c r="H328" s="1"/>
  <c r="E89"/>
  <c r="F90"/>
  <c r="G90" s="1"/>
  <c r="F89"/>
  <c r="G89" s="1"/>
  <c r="E90"/>
  <c r="F86"/>
  <c r="G86" s="1"/>
  <c r="E86"/>
  <c r="F84"/>
  <c r="G84" s="1"/>
  <c r="E84"/>
  <c r="E81"/>
  <c r="F80"/>
  <c r="G80" s="1"/>
  <c r="F81"/>
  <c r="G81" s="1"/>
  <c r="E80"/>
  <c r="E77"/>
  <c r="F76"/>
  <c r="G76" s="1"/>
  <c r="F77"/>
  <c r="G77" s="1"/>
  <c r="E76"/>
  <c r="E73"/>
  <c r="F72"/>
  <c r="G72" s="1"/>
  <c r="F73"/>
  <c r="G73" s="1"/>
  <c r="E72"/>
  <c r="E69"/>
  <c r="F68"/>
  <c r="G68" s="1"/>
  <c r="F69"/>
  <c r="G69" s="1"/>
  <c r="E68"/>
  <c r="E65"/>
  <c r="F64"/>
  <c r="G64" s="1"/>
  <c r="F65"/>
  <c r="G65" s="1"/>
  <c r="E64"/>
  <c r="E61"/>
  <c r="F60"/>
  <c r="G60" s="1"/>
  <c r="F61"/>
  <c r="G61" s="1"/>
  <c r="E60"/>
  <c r="E57"/>
  <c r="F56"/>
  <c r="G56" s="1"/>
  <c r="F57"/>
  <c r="G57" s="1"/>
  <c r="E56"/>
  <c r="E53"/>
  <c r="F52"/>
  <c r="G52" s="1"/>
  <c r="F53"/>
  <c r="G53" s="1"/>
  <c r="E52"/>
  <c r="E49"/>
  <c r="F48"/>
  <c r="G48" s="1"/>
  <c r="F49"/>
  <c r="G49" s="1"/>
  <c r="E48"/>
  <c r="F46"/>
  <c r="G46" s="1"/>
  <c r="E46"/>
  <c r="F44"/>
  <c r="G44" s="1"/>
  <c r="E44"/>
  <c r="F42"/>
  <c r="G42" s="1"/>
  <c r="E42"/>
  <c r="F40"/>
  <c r="G40" s="1"/>
  <c r="E40"/>
  <c r="F38"/>
  <c r="G38" s="1"/>
  <c r="E38"/>
  <c r="F36"/>
  <c r="G36" s="1"/>
  <c r="E36"/>
  <c r="F34"/>
  <c r="G34" s="1"/>
  <c r="E34"/>
  <c r="F32"/>
  <c r="G32" s="1"/>
  <c r="E32"/>
  <c r="F28"/>
  <c r="G28" s="1"/>
  <c r="E29"/>
  <c r="F29"/>
  <c r="G29" s="1"/>
  <c r="E28"/>
  <c r="D303"/>
  <c r="F322" s="1"/>
  <c r="D301"/>
  <c r="E87"/>
  <c r="F87"/>
  <c r="G87" s="1"/>
  <c r="F88"/>
  <c r="G88" s="1"/>
  <c r="E88"/>
  <c r="E85"/>
  <c r="F85"/>
  <c r="G85" s="1"/>
  <c r="E83"/>
  <c r="F82"/>
  <c r="G82" s="1"/>
  <c r="F83"/>
  <c r="G83" s="1"/>
  <c r="E82"/>
  <c r="E79"/>
  <c r="F78"/>
  <c r="G78" s="1"/>
  <c r="F79"/>
  <c r="G79" s="1"/>
  <c r="E78"/>
  <c r="E75"/>
  <c r="F74"/>
  <c r="G74" s="1"/>
  <c r="F75"/>
  <c r="G75" s="1"/>
  <c r="E74"/>
  <c r="E71"/>
  <c r="F70"/>
  <c r="G70" s="1"/>
  <c r="F71"/>
  <c r="G71" s="1"/>
  <c r="E70"/>
  <c r="E67"/>
  <c r="F66"/>
  <c r="G66" s="1"/>
  <c r="F67"/>
  <c r="G67" s="1"/>
  <c r="E66"/>
  <c r="E63"/>
  <c r="F62"/>
  <c r="G62" s="1"/>
  <c r="F63"/>
  <c r="G63" s="1"/>
  <c r="E62"/>
  <c r="E59"/>
  <c r="F58"/>
  <c r="G58" s="1"/>
  <c r="F59"/>
  <c r="G59" s="1"/>
  <c r="E58"/>
  <c r="E55"/>
  <c r="F54"/>
  <c r="G54" s="1"/>
  <c r="F55"/>
  <c r="G55" s="1"/>
  <c r="E54"/>
  <c r="E51"/>
  <c r="F50"/>
  <c r="G50" s="1"/>
  <c r="F51"/>
  <c r="G51" s="1"/>
  <c r="E50"/>
  <c r="E47"/>
  <c r="F47"/>
  <c r="G47" s="1"/>
  <c r="E45"/>
  <c r="F45"/>
  <c r="G45" s="1"/>
  <c r="E43"/>
  <c r="F43"/>
  <c r="G43" s="1"/>
  <c r="E41"/>
  <c r="F41"/>
  <c r="G41" s="1"/>
  <c r="E39"/>
  <c r="F39"/>
  <c r="G39" s="1"/>
  <c r="E37"/>
  <c r="F37"/>
  <c r="G37" s="1"/>
  <c r="E35"/>
  <c r="F35"/>
  <c r="G35" s="1"/>
  <c r="E33"/>
  <c r="F33"/>
  <c r="G33" s="1"/>
  <c r="E31"/>
  <c r="F30"/>
  <c r="G30" s="1"/>
  <c r="F31"/>
  <c r="G31" s="1"/>
  <c r="E30"/>
  <c r="D162" i="1"/>
  <c r="D315"/>
  <c r="D314"/>
  <c r="D181"/>
  <c r="D443"/>
  <c r="D441"/>
  <c r="D438"/>
  <c r="D389"/>
  <c r="F407" s="1"/>
  <c r="G407" s="1"/>
  <c r="D387"/>
  <c r="F406" s="1"/>
  <c r="G406" s="1"/>
  <c r="D384"/>
  <c r="D381"/>
  <c r="F400" s="1"/>
  <c r="G400" s="1"/>
  <c r="D379"/>
  <c r="F396" s="1"/>
  <c r="G396" s="1"/>
  <c r="D376"/>
  <c r="F395" s="1"/>
  <c r="G395" s="1"/>
  <c r="D373"/>
  <c r="F390" s="1"/>
  <c r="G390" s="1"/>
  <c r="D368"/>
  <c r="D365"/>
  <c r="D363"/>
  <c r="D360"/>
  <c r="D358"/>
  <c r="D355"/>
  <c r="D599"/>
  <c r="D596"/>
  <c r="D594"/>
  <c r="D591"/>
  <c r="D588"/>
  <c r="D586"/>
  <c r="F603" s="1"/>
  <c r="D583"/>
  <c r="D580"/>
  <c r="D578"/>
  <c r="D575"/>
  <c r="D572"/>
  <c r="F591" s="1"/>
  <c r="G591" s="1"/>
  <c r="D570"/>
  <c r="D567"/>
  <c r="F586" s="1"/>
  <c r="D564"/>
  <c r="D562"/>
  <c r="F581" s="1"/>
  <c r="G581" s="1"/>
  <c r="D559"/>
  <c r="D556"/>
  <c r="F575" s="1"/>
  <c r="G575" s="1"/>
  <c r="D554"/>
  <c r="D551"/>
  <c r="F570" s="1"/>
  <c r="G570" s="1"/>
  <c r="D548"/>
  <c r="D546"/>
  <c r="F565" s="1"/>
  <c r="G565" s="1"/>
  <c r="D543"/>
  <c r="D540"/>
  <c r="F559" s="1"/>
  <c r="G559" s="1"/>
  <c r="D538"/>
  <c r="D535"/>
  <c r="F554" s="1"/>
  <c r="G554" s="1"/>
  <c r="D532"/>
  <c r="D530"/>
  <c r="F549" s="1"/>
  <c r="G549" s="1"/>
  <c r="D527"/>
  <c r="D524"/>
  <c r="F543" s="1"/>
  <c r="G543" s="1"/>
  <c r="D522"/>
  <c r="D519"/>
  <c r="F536" s="1"/>
  <c r="G536" s="1"/>
  <c r="D516"/>
  <c r="D514"/>
  <c r="F533" s="1"/>
  <c r="G533" s="1"/>
  <c r="D511"/>
  <c r="D508"/>
  <c r="F527" s="1"/>
  <c r="G527" s="1"/>
  <c r="D506"/>
  <c r="D503"/>
  <c r="F522" s="1"/>
  <c r="G522" s="1"/>
  <c r="D468"/>
  <c r="D464"/>
  <c r="D333"/>
  <c r="D332"/>
  <c r="D180"/>
  <c r="D176"/>
  <c r="F141"/>
  <c r="G141" s="1"/>
  <c r="F142"/>
  <c r="G142" s="1"/>
  <c r="F143"/>
  <c r="G143" s="1"/>
  <c r="F144"/>
  <c r="G144" s="1"/>
  <c r="F131"/>
  <c r="G131" s="1"/>
  <c r="F132"/>
  <c r="G132" s="1"/>
  <c r="F133"/>
  <c r="G133" s="1"/>
  <c r="F134"/>
  <c r="G134" s="1"/>
  <c r="F123"/>
  <c r="G123" s="1"/>
  <c r="F124"/>
  <c r="G124" s="1"/>
  <c r="F125"/>
  <c r="G125" s="1"/>
  <c r="F126"/>
  <c r="G126" s="1"/>
  <c r="F107"/>
  <c r="G107" s="1"/>
  <c r="F108"/>
  <c r="G108" s="1"/>
  <c r="F109"/>
  <c r="G109" s="1"/>
  <c r="F110"/>
  <c r="G110" s="1"/>
  <c r="F111"/>
  <c r="G111" s="1"/>
  <c r="F112"/>
  <c r="G112" s="1"/>
  <c r="F103"/>
  <c r="G103" s="1"/>
  <c r="F104"/>
  <c r="G104" s="1"/>
  <c r="F105"/>
  <c r="G105" s="1"/>
  <c r="F106"/>
  <c r="G106" s="1"/>
  <c r="F97"/>
  <c r="G97" s="1"/>
  <c r="F98"/>
  <c r="G98" s="1"/>
  <c r="F87"/>
  <c r="G87" s="1"/>
  <c r="F88"/>
  <c r="G88" s="1"/>
  <c r="F89"/>
  <c r="G89" s="1"/>
  <c r="F90"/>
  <c r="G90" s="1"/>
  <c r="F91"/>
  <c r="G91" s="1"/>
  <c r="F92"/>
  <c r="G92" s="1"/>
  <c r="F93"/>
  <c r="G93" s="1"/>
  <c r="F94"/>
  <c r="G94" s="1"/>
  <c r="F95"/>
  <c r="G95" s="1"/>
  <c r="F96"/>
  <c r="G96" s="1"/>
  <c r="F83"/>
  <c r="G83" s="1"/>
  <c r="F84"/>
  <c r="G84" s="1"/>
  <c r="F85"/>
  <c r="G85" s="1"/>
  <c r="F86"/>
  <c r="G86" s="1"/>
  <c r="F75"/>
  <c r="G75" s="1"/>
  <c r="F76"/>
  <c r="G76" s="1"/>
  <c r="F77"/>
  <c r="G77" s="1"/>
  <c r="F78"/>
  <c r="G78" s="1"/>
  <c r="F68"/>
  <c r="G68" s="1"/>
  <c r="F70"/>
  <c r="G70" s="1"/>
  <c r="F67"/>
  <c r="G67" s="1"/>
  <c r="F69"/>
  <c r="G69" s="1"/>
  <c r="F48"/>
  <c r="G48" s="1"/>
  <c r="F50"/>
  <c r="G50" s="1"/>
  <c r="F47"/>
  <c r="G47" s="1"/>
  <c r="F49"/>
  <c r="G49" s="1"/>
  <c r="D225"/>
  <c r="F242" s="1"/>
  <c r="G242" s="1"/>
  <c r="D222"/>
  <c r="F241" s="1"/>
  <c r="G241" s="1"/>
  <c r="D217"/>
  <c r="D214"/>
  <c r="F233" s="1"/>
  <c r="G233" s="1"/>
  <c r="D209"/>
  <c r="D206"/>
  <c r="F225" s="1"/>
  <c r="G225" s="1"/>
  <c r="D177"/>
  <c r="D450"/>
  <c r="D447"/>
  <c r="D442"/>
  <c r="D439"/>
  <c r="E434"/>
  <c r="J434" s="1"/>
  <c r="E433"/>
  <c r="J433" s="1"/>
  <c r="E431"/>
  <c r="H431" s="1"/>
  <c r="E429"/>
  <c r="J429" s="1"/>
  <c r="E427"/>
  <c r="H427" s="1"/>
  <c r="E425"/>
  <c r="H425" s="1"/>
  <c r="E423"/>
  <c r="H423" s="1"/>
  <c r="E421"/>
  <c r="H421" s="1"/>
  <c r="E419"/>
  <c r="H419" s="1"/>
  <c r="E417"/>
  <c r="H417" s="1"/>
  <c r="E415"/>
  <c r="H415" s="1"/>
  <c r="E413"/>
  <c r="H413" s="1"/>
  <c r="E411"/>
  <c r="H411" s="1"/>
  <c r="E409"/>
  <c r="H409" s="1"/>
  <c r="E405"/>
  <c r="E397"/>
  <c r="E389"/>
  <c r="F66"/>
  <c r="G66" s="1"/>
  <c r="F64"/>
  <c r="G64" s="1"/>
  <c r="F62"/>
  <c r="G62" s="1"/>
  <c r="F60"/>
  <c r="G60" s="1"/>
  <c r="F58"/>
  <c r="G58" s="1"/>
  <c r="F56"/>
  <c r="G56" s="1"/>
  <c r="F54"/>
  <c r="G54" s="1"/>
  <c r="F52"/>
  <c r="G52" s="1"/>
  <c r="F145"/>
  <c r="G145" s="1"/>
  <c r="F146"/>
  <c r="G146" s="1"/>
  <c r="F139"/>
  <c r="G139" s="1"/>
  <c r="F140"/>
  <c r="G140" s="1"/>
  <c r="F135"/>
  <c r="G135" s="1"/>
  <c r="F136"/>
  <c r="G136" s="1"/>
  <c r="F137"/>
  <c r="G137" s="1"/>
  <c r="F138"/>
  <c r="G138" s="1"/>
  <c r="F127"/>
  <c r="G127" s="1"/>
  <c r="F128"/>
  <c r="G128" s="1"/>
  <c r="F129"/>
  <c r="G129" s="1"/>
  <c r="F130"/>
  <c r="G130" s="1"/>
  <c r="F117"/>
  <c r="G117" s="1"/>
  <c r="F118"/>
  <c r="G118" s="1"/>
  <c r="F119"/>
  <c r="G119" s="1"/>
  <c r="F120"/>
  <c r="G120" s="1"/>
  <c r="F121"/>
  <c r="G121" s="1"/>
  <c r="F122"/>
  <c r="G122" s="1"/>
  <c r="F113"/>
  <c r="G113" s="1"/>
  <c r="F114"/>
  <c r="G114" s="1"/>
  <c r="F115"/>
  <c r="G115" s="1"/>
  <c r="F116"/>
  <c r="G116" s="1"/>
  <c r="F99"/>
  <c r="G99" s="1"/>
  <c r="F100"/>
  <c r="G100" s="1"/>
  <c r="F101"/>
  <c r="G101" s="1"/>
  <c r="F102"/>
  <c r="G102" s="1"/>
  <c r="F79"/>
  <c r="G79" s="1"/>
  <c r="F80"/>
  <c r="G80" s="1"/>
  <c r="F81"/>
  <c r="G81" s="1"/>
  <c r="F82"/>
  <c r="G82" s="1"/>
  <c r="F71"/>
  <c r="G71" s="1"/>
  <c r="F72"/>
  <c r="G72" s="1"/>
  <c r="F73"/>
  <c r="G73" s="1"/>
  <c r="F74"/>
  <c r="G74" s="1"/>
  <c r="E401"/>
  <c r="E393"/>
  <c r="F65"/>
  <c r="G65" s="1"/>
  <c r="F63"/>
  <c r="G63" s="1"/>
  <c r="F61"/>
  <c r="G61" s="1"/>
  <c r="F59"/>
  <c r="G59" s="1"/>
  <c r="F57"/>
  <c r="G57" s="1"/>
  <c r="F55"/>
  <c r="G55" s="1"/>
  <c r="F53"/>
  <c r="G53" s="1"/>
  <c r="F51"/>
  <c r="G51" s="1"/>
  <c r="E594"/>
  <c r="E586"/>
  <c r="H586" s="1"/>
  <c r="E578"/>
  <c r="E570"/>
  <c r="K570" s="1"/>
  <c r="D163"/>
  <c r="D182"/>
  <c r="E183" s="1"/>
  <c r="D437"/>
  <c r="F448" s="1"/>
  <c r="E600"/>
  <c r="E592"/>
  <c r="E584"/>
  <c r="E576"/>
  <c r="E566"/>
  <c r="E550"/>
  <c r="D481"/>
  <c r="D470"/>
  <c r="D465"/>
  <c r="D485"/>
  <c r="E502" s="1"/>
  <c r="D330"/>
  <c r="D328"/>
  <c r="D312"/>
  <c r="D338"/>
  <c r="D334"/>
  <c r="D16"/>
  <c r="D11"/>
  <c r="E296"/>
  <c r="E297"/>
  <c r="H297" s="1"/>
  <c r="E292"/>
  <c r="E293"/>
  <c r="E288"/>
  <c r="E289"/>
  <c r="E284"/>
  <c r="E285"/>
  <c r="E280"/>
  <c r="E281"/>
  <c r="E276"/>
  <c r="H276" s="1"/>
  <c r="E277"/>
  <c r="E272"/>
  <c r="H272" s="1"/>
  <c r="E273"/>
  <c r="I273" s="1"/>
  <c r="E268"/>
  <c r="H268" s="1"/>
  <c r="E269"/>
  <c r="I269" s="1"/>
  <c r="E264"/>
  <c r="H264" s="1"/>
  <c r="E265"/>
  <c r="I265" s="1"/>
  <c r="E260"/>
  <c r="H260" s="1"/>
  <c r="E261"/>
  <c r="I261" s="1"/>
  <c r="E256"/>
  <c r="H256" s="1"/>
  <c r="E257"/>
  <c r="I257" s="1"/>
  <c r="E252"/>
  <c r="H252" s="1"/>
  <c r="E253"/>
  <c r="I253" s="1"/>
  <c r="E248"/>
  <c r="H248" s="1"/>
  <c r="E249"/>
  <c r="I249" s="1"/>
  <c r="E244"/>
  <c r="E245"/>
  <c r="I245" s="1"/>
  <c r="E240"/>
  <c r="E236"/>
  <c r="E232"/>
  <c r="E228"/>
  <c r="E224"/>
  <c r="E220"/>
  <c r="E191"/>
  <c r="E199"/>
  <c r="E435"/>
  <c r="H435" s="1"/>
  <c r="E437"/>
  <c r="E441"/>
  <c r="E445"/>
  <c r="E449"/>
  <c r="E186"/>
  <c r="E298"/>
  <c r="E299"/>
  <c r="E294"/>
  <c r="E295"/>
  <c r="E290"/>
  <c r="E291"/>
  <c r="E286"/>
  <c r="E287"/>
  <c r="E282"/>
  <c r="E283"/>
  <c r="E278"/>
  <c r="E279"/>
  <c r="E274"/>
  <c r="H274" s="1"/>
  <c r="E275"/>
  <c r="I275" s="1"/>
  <c r="E270"/>
  <c r="H270" s="1"/>
  <c r="E271"/>
  <c r="I271" s="1"/>
  <c r="E266"/>
  <c r="H266" s="1"/>
  <c r="E267"/>
  <c r="I267" s="1"/>
  <c r="E262"/>
  <c r="H262" s="1"/>
  <c r="E263"/>
  <c r="I263" s="1"/>
  <c r="E258"/>
  <c r="H258" s="1"/>
  <c r="E259"/>
  <c r="I259" s="1"/>
  <c r="E254"/>
  <c r="H254" s="1"/>
  <c r="E255"/>
  <c r="I255" s="1"/>
  <c r="E250"/>
  <c r="H250" s="1"/>
  <c r="E251"/>
  <c r="I251" s="1"/>
  <c r="E246"/>
  <c r="H246" s="1"/>
  <c r="E247"/>
  <c r="I247" s="1"/>
  <c r="E242"/>
  <c r="E238"/>
  <c r="E234"/>
  <c r="E230"/>
  <c r="E226"/>
  <c r="E222"/>
  <c r="E202"/>
  <c r="J202" s="1"/>
  <c r="E204"/>
  <c r="J204" s="1"/>
  <c r="E206"/>
  <c r="E208"/>
  <c r="E210"/>
  <c r="E214"/>
  <c r="E218"/>
  <c r="E203"/>
  <c r="J203" s="1"/>
  <c r="E205"/>
  <c r="H205" s="1"/>
  <c r="E207"/>
  <c r="E209"/>
  <c r="E213"/>
  <c r="E217"/>
  <c r="E181"/>
  <c r="E200"/>
  <c r="E180"/>
  <c r="E448"/>
  <c r="E444"/>
  <c r="E440"/>
  <c r="E438"/>
  <c r="E436"/>
  <c r="J436" s="1"/>
  <c r="E546"/>
  <c r="E542"/>
  <c r="E534"/>
  <c r="E526"/>
  <c r="E510"/>
  <c r="E518"/>
  <c r="E332"/>
  <c r="E350"/>
  <c r="E336"/>
  <c r="E340"/>
  <c r="E344"/>
  <c r="E348"/>
  <c r="E432"/>
  <c r="J432" s="1"/>
  <c r="E430"/>
  <c r="J430" s="1"/>
  <c r="E428"/>
  <c r="I428" s="1"/>
  <c r="E426"/>
  <c r="I426" s="1"/>
  <c r="E424"/>
  <c r="I424" s="1"/>
  <c r="E422"/>
  <c r="I422" s="1"/>
  <c r="E420"/>
  <c r="I420" s="1"/>
  <c r="E418"/>
  <c r="I418" s="1"/>
  <c r="E416"/>
  <c r="I416" s="1"/>
  <c r="E414"/>
  <c r="I414" s="1"/>
  <c r="E412"/>
  <c r="I412" s="1"/>
  <c r="E410"/>
  <c r="I410" s="1"/>
  <c r="E408"/>
  <c r="E406"/>
  <c r="I406" s="1"/>
  <c r="E404"/>
  <c r="E402"/>
  <c r="E400"/>
  <c r="I400" s="1"/>
  <c r="E398"/>
  <c r="E396"/>
  <c r="I396" s="1"/>
  <c r="E394"/>
  <c r="E392"/>
  <c r="E390"/>
  <c r="I390" s="1"/>
  <c r="D369"/>
  <c r="F388" s="1"/>
  <c r="G388" s="1"/>
  <c r="D366"/>
  <c r="D364"/>
  <c r="F383" s="1"/>
  <c r="G383" s="1"/>
  <c r="E363"/>
  <c r="E362"/>
  <c r="E360"/>
  <c r="E358"/>
  <c r="E356"/>
  <c r="E568"/>
  <c r="E564"/>
  <c r="E560"/>
  <c r="E556"/>
  <c r="E552"/>
  <c r="E567"/>
  <c r="E563"/>
  <c r="E559"/>
  <c r="I559" s="1"/>
  <c r="E555"/>
  <c r="E551"/>
  <c r="E521"/>
  <c r="E519"/>
  <c r="E517"/>
  <c r="E515"/>
  <c r="E513"/>
  <c r="E511"/>
  <c r="E509"/>
  <c r="E507"/>
  <c r="E505"/>
  <c r="E549"/>
  <c r="I549" s="1"/>
  <c r="E548"/>
  <c r="E545"/>
  <c r="E544"/>
  <c r="E541"/>
  <c r="E540"/>
  <c r="E537"/>
  <c r="E536"/>
  <c r="H536" s="1"/>
  <c r="E533"/>
  <c r="I533" s="1"/>
  <c r="E532"/>
  <c r="E529"/>
  <c r="E528"/>
  <c r="E525"/>
  <c r="E524"/>
  <c r="E601"/>
  <c r="E599"/>
  <c r="E597"/>
  <c r="E595"/>
  <c r="E593"/>
  <c r="E591"/>
  <c r="H591" s="1"/>
  <c r="E589"/>
  <c r="E587"/>
  <c r="E585"/>
  <c r="E583"/>
  <c r="E581"/>
  <c r="H581" s="1"/>
  <c r="E579"/>
  <c r="E577"/>
  <c r="E575"/>
  <c r="I575" s="1"/>
  <c r="E573"/>
  <c r="E571"/>
  <c r="E569"/>
  <c r="E565"/>
  <c r="I565" s="1"/>
  <c r="E561"/>
  <c r="E557"/>
  <c r="E553"/>
  <c r="E503"/>
  <c r="E361"/>
  <c r="E359"/>
  <c r="E355"/>
  <c r="E147"/>
  <c r="E146"/>
  <c r="E143"/>
  <c r="E142"/>
  <c r="E139"/>
  <c r="E138"/>
  <c r="E135"/>
  <c r="E134"/>
  <c r="E131"/>
  <c r="E130"/>
  <c r="E127"/>
  <c r="E126"/>
  <c r="E123"/>
  <c r="E122"/>
  <c r="E119"/>
  <c r="E118"/>
  <c r="E115"/>
  <c r="E114"/>
  <c r="E111"/>
  <c r="E110"/>
  <c r="E107"/>
  <c r="E106"/>
  <c r="E103"/>
  <c r="E102"/>
  <c r="E99"/>
  <c r="E98"/>
  <c r="E95"/>
  <c r="E94"/>
  <c r="E91"/>
  <c r="E90"/>
  <c r="E87"/>
  <c r="E86"/>
  <c r="E83"/>
  <c r="E82"/>
  <c r="E79"/>
  <c r="E78"/>
  <c r="E75"/>
  <c r="E74"/>
  <c r="E71"/>
  <c r="E70"/>
  <c r="E67"/>
  <c r="E50"/>
  <c r="E52"/>
  <c r="E54"/>
  <c r="E56"/>
  <c r="E58"/>
  <c r="E60"/>
  <c r="E62"/>
  <c r="E64"/>
  <c r="E66"/>
  <c r="E49"/>
  <c r="E48"/>
  <c r="E47"/>
  <c r="E145"/>
  <c r="E144"/>
  <c r="E141"/>
  <c r="E140"/>
  <c r="E137"/>
  <c r="E136"/>
  <c r="E133"/>
  <c r="E132"/>
  <c r="E129"/>
  <c r="E128"/>
  <c r="E125"/>
  <c r="E124"/>
  <c r="E121"/>
  <c r="E120"/>
  <c r="E117"/>
  <c r="E116"/>
  <c r="E113"/>
  <c r="E112"/>
  <c r="E109"/>
  <c r="E108"/>
  <c r="E105"/>
  <c r="E104"/>
  <c r="E101"/>
  <c r="E100"/>
  <c r="E97"/>
  <c r="E96"/>
  <c r="E93"/>
  <c r="E92"/>
  <c r="E89"/>
  <c r="E88"/>
  <c r="E85"/>
  <c r="E84"/>
  <c r="E81"/>
  <c r="E80"/>
  <c r="E77"/>
  <c r="E76"/>
  <c r="E73"/>
  <c r="E72"/>
  <c r="E69"/>
  <c r="E68"/>
  <c r="D463"/>
  <c r="D482"/>
  <c r="D480"/>
  <c r="E65"/>
  <c r="E63"/>
  <c r="E61"/>
  <c r="E59"/>
  <c r="E57"/>
  <c r="E55"/>
  <c r="E53"/>
  <c r="E51"/>
  <c r="D27"/>
  <c r="D25"/>
  <c r="F597" l="1"/>
  <c r="G597" s="1"/>
  <c r="F602"/>
  <c r="G602" s="1"/>
  <c r="E29"/>
  <c r="F197"/>
  <c r="F295"/>
  <c r="H295" s="1"/>
  <c r="F453"/>
  <c r="G453" s="1"/>
  <c r="F28"/>
  <c r="F604"/>
  <c r="G604" s="1"/>
  <c r="E149"/>
  <c r="F150"/>
  <c r="G150" s="1"/>
  <c r="E150"/>
  <c r="F301"/>
  <c r="G301" s="1"/>
  <c r="F302"/>
  <c r="G302" s="1"/>
  <c r="E302"/>
  <c r="E386"/>
  <c r="E195"/>
  <c r="F226"/>
  <c r="G226" s="1"/>
  <c r="F372"/>
  <c r="G372" s="1"/>
  <c r="F378"/>
  <c r="G378" s="1"/>
  <c r="E453"/>
  <c r="E28"/>
  <c r="H28" s="1"/>
  <c r="E604"/>
  <c r="G603"/>
  <c r="F498"/>
  <c r="F499"/>
  <c r="E523"/>
  <c r="F525"/>
  <c r="G525" s="1"/>
  <c r="I525" s="1"/>
  <c r="E527"/>
  <c r="F529"/>
  <c r="G529" s="1"/>
  <c r="I529" s="1"/>
  <c r="F530"/>
  <c r="G530" s="1"/>
  <c r="E535"/>
  <c r="F535"/>
  <c r="G535" s="1"/>
  <c r="E539"/>
  <c r="F541"/>
  <c r="G541" s="1"/>
  <c r="I541" s="1"/>
  <c r="E543"/>
  <c r="F545"/>
  <c r="G545" s="1"/>
  <c r="I545" s="1"/>
  <c r="F546"/>
  <c r="G546" s="1"/>
  <c r="E547"/>
  <c r="F551"/>
  <c r="G551" s="1"/>
  <c r="I551" s="1"/>
  <c r="E554"/>
  <c r="F557"/>
  <c r="G557" s="1"/>
  <c r="I557" s="1"/>
  <c r="E562"/>
  <c r="F562"/>
  <c r="G562" s="1"/>
  <c r="E572"/>
  <c r="F573"/>
  <c r="G573" s="1"/>
  <c r="I573" s="1"/>
  <c r="E574"/>
  <c r="F578"/>
  <c r="G578" s="1"/>
  <c r="K578" s="1"/>
  <c r="E582"/>
  <c r="F583"/>
  <c r="E588"/>
  <c r="F589"/>
  <c r="E590"/>
  <c r="F594"/>
  <c r="E598"/>
  <c r="F599"/>
  <c r="F482"/>
  <c r="E522"/>
  <c r="E514"/>
  <c r="E506"/>
  <c r="E530"/>
  <c r="E538"/>
  <c r="F484"/>
  <c r="F500"/>
  <c r="E558"/>
  <c r="F487"/>
  <c r="F567"/>
  <c r="G567" s="1"/>
  <c r="I567" s="1"/>
  <c r="F505"/>
  <c r="F560"/>
  <c r="G560" s="1"/>
  <c r="F592"/>
  <c r="H575"/>
  <c r="H573"/>
  <c r="H567"/>
  <c r="H565"/>
  <c r="H559"/>
  <c r="H557"/>
  <c r="H551"/>
  <c r="H549"/>
  <c r="H545"/>
  <c r="H541"/>
  <c r="H533"/>
  <c r="H529"/>
  <c r="H525"/>
  <c r="I578"/>
  <c r="I570"/>
  <c r="I560"/>
  <c r="I546"/>
  <c r="I536"/>
  <c r="H578"/>
  <c r="H570"/>
  <c r="J559"/>
  <c r="J551"/>
  <c r="J545"/>
  <c r="J541"/>
  <c r="J533"/>
  <c r="J529"/>
  <c r="K575"/>
  <c r="K573"/>
  <c r="K567"/>
  <c r="K565"/>
  <c r="K559"/>
  <c r="K557"/>
  <c r="K551"/>
  <c r="K549"/>
  <c r="K545"/>
  <c r="K541"/>
  <c r="K533"/>
  <c r="K529"/>
  <c r="K525"/>
  <c r="E602"/>
  <c r="H602" s="1"/>
  <c r="E603"/>
  <c r="H603" s="1"/>
  <c r="F556"/>
  <c r="G556" s="1"/>
  <c r="I556" s="1"/>
  <c r="F497"/>
  <c r="F493"/>
  <c r="F503"/>
  <c r="F509"/>
  <c r="F490"/>
  <c r="F576"/>
  <c r="G576" s="1"/>
  <c r="I576" s="1"/>
  <c r="F513"/>
  <c r="F517"/>
  <c r="F521"/>
  <c r="G521" s="1"/>
  <c r="K521" s="1"/>
  <c r="F531"/>
  <c r="G531" s="1"/>
  <c r="F553"/>
  <c r="G553" s="1"/>
  <c r="I553" s="1"/>
  <c r="F569"/>
  <c r="G569" s="1"/>
  <c r="I569" s="1"/>
  <c r="F577"/>
  <c r="G577" s="1"/>
  <c r="I577" s="1"/>
  <c r="F585"/>
  <c r="F593"/>
  <c r="F601"/>
  <c r="H601" s="1"/>
  <c r="F598"/>
  <c r="F508"/>
  <c r="F512"/>
  <c r="F516"/>
  <c r="F520"/>
  <c r="G520" s="1"/>
  <c r="F492"/>
  <c r="F496"/>
  <c r="F526"/>
  <c r="G526" s="1"/>
  <c r="K526" s="1"/>
  <c r="F532"/>
  <c r="G532" s="1"/>
  <c r="I532" s="1"/>
  <c r="F542"/>
  <c r="G542" s="1"/>
  <c r="I542" s="1"/>
  <c r="F547"/>
  <c r="G547" s="1"/>
  <c r="F552"/>
  <c r="G552" s="1"/>
  <c r="I552" s="1"/>
  <c r="F563"/>
  <c r="G563" s="1"/>
  <c r="K563" s="1"/>
  <c r="F568"/>
  <c r="G568" s="1"/>
  <c r="I568" s="1"/>
  <c r="F580"/>
  <c r="F588"/>
  <c r="F600"/>
  <c r="E501"/>
  <c r="F501"/>
  <c r="E504"/>
  <c r="F504"/>
  <c r="F537"/>
  <c r="G537" s="1"/>
  <c r="K537" s="1"/>
  <c r="F538"/>
  <c r="G538" s="1"/>
  <c r="H552"/>
  <c r="H542"/>
  <c r="F489"/>
  <c r="F483"/>
  <c r="J581"/>
  <c r="J586"/>
  <c r="J591"/>
  <c r="J597"/>
  <c r="F486"/>
  <c r="F485"/>
  <c r="F558"/>
  <c r="G558" s="1"/>
  <c r="F590"/>
  <c r="G586"/>
  <c r="J578"/>
  <c r="J576"/>
  <c r="J570"/>
  <c r="J568"/>
  <c r="J560"/>
  <c r="J556"/>
  <c r="J552"/>
  <c r="J546"/>
  <c r="J542"/>
  <c r="J536"/>
  <c r="J532"/>
  <c r="J526"/>
  <c r="K560"/>
  <c r="K556"/>
  <c r="K552"/>
  <c r="K546"/>
  <c r="K542"/>
  <c r="K536"/>
  <c r="K532"/>
  <c r="J577"/>
  <c r="J575"/>
  <c r="J573"/>
  <c r="J569"/>
  <c r="J567"/>
  <c r="J565"/>
  <c r="J557"/>
  <c r="J553"/>
  <c r="J549"/>
  <c r="J525"/>
  <c r="J521"/>
  <c r="F564"/>
  <c r="G564" s="1"/>
  <c r="I564" s="1"/>
  <c r="F548"/>
  <c r="G548" s="1"/>
  <c r="K548" s="1"/>
  <c r="F495"/>
  <c r="F502"/>
  <c r="H502" s="1"/>
  <c r="F507"/>
  <c r="F488"/>
  <c r="F574"/>
  <c r="G574" s="1"/>
  <c r="F511"/>
  <c r="H511" s="1"/>
  <c r="F515"/>
  <c r="F519"/>
  <c r="G519" s="1"/>
  <c r="I519" s="1"/>
  <c r="F523"/>
  <c r="G523" s="1"/>
  <c r="F539"/>
  <c r="G539" s="1"/>
  <c r="F561"/>
  <c r="G561" s="1"/>
  <c r="I561" s="1"/>
  <c r="F571"/>
  <c r="G571" s="1"/>
  <c r="K571" s="1"/>
  <c r="F579"/>
  <c r="F587"/>
  <c r="F595"/>
  <c r="F584"/>
  <c r="F506"/>
  <c r="F510"/>
  <c r="F514"/>
  <c r="F518"/>
  <c r="F491"/>
  <c r="F494"/>
  <c r="F524"/>
  <c r="G524" s="1"/>
  <c r="K524" s="1"/>
  <c r="F528"/>
  <c r="G528" s="1"/>
  <c r="I528" s="1"/>
  <c r="F534"/>
  <c r="G534" s="1"/>
  <c r="I534" s="1"/>
  <c r="F540"/>
  <c r="G540" s="1"/>
  <c r="I540" s="1"/>
  <c r="F544"/>
  <c r="G544" s="1"/>
  <c r="K544" s="1"/>
  <c r="F550"/>
  <c r="G550" s="1"/>
  <c r="I550" s="1"/>
  <c r="F555"/>
  <c r="G555" s="1"/>
  <c r="I555" s="1"/>
  <c r="F566"/>
  <c r="G566" s="1"/>
  <c r="K566" s="1"/>
  <c r="F572"/>
  <c r="G572" s="1"/>
  <c r="F582"/>
  <c r="F596"/>
  <c r="H448"/>
  <c r="J448"/>
  <c r="G448"/>
  <c r="E354"/>
  <c r="F357"/>
  <c r="F347"/>
  <c r="F351"/>
  <c r="F377"/>
  <c r="G377" s="1"/>
  <c r="F382"/>
  <c r="G382" s="1"/>
  <c r="F387"/>
  <c r="G387" s="1"/>
  <c r="F333"/>
  <c r="F399"/>
  <c r="G399" s="1"/>
  <c r="H436"/>
  <c r="H434"/>
  <c r="H432"/>
  <c r="H430"/>
  <c r="H428"/>
  <c r="H426"/>
  <c r="H424"/>
  <c r="H422"/>
  <c r="H420"/>
  <c r="H418"/>
  <c r="H416"/>
  <c r="H414"/>
  <c r="H412"/>
  <c r="H410"/>
  <c r="H406"/>
  <c r="H400"/>
  <c r="H396"/>
  <c r="H390"/>
  <c r="I427"/>
  <c r="I425"/>
  <c r="I423"/>
  <c r="I421"/>
  <c r="I419"/>
  <c r="I417"/>
  <c r="I415"/>
  <c r="I413"/>
  <c r="I411"/>
  <c r="I409"/>
  <c r="J428"/>
  <c r="J424"/>
  <c r="J420"/>
  <c r="J416"/>
  <c r="J412"/>
  <c r="J400"/>
  <c r="J396"/>
  <c r="K428"/>
  <c r="K426"/>
  <c r="K424"/>
  <c r="K422"/>
  <c r="K420"/>
  <c r="K418"/>
  <c r="K416"/>
  <c r="K414"/>
  <c r="K412"/>
  <c r="K410"/>
  <c r="K406"/>
  <c r="K400"/>
  <c r="K396"/>
  <c r="K390"/>
  <c r="E451"/>
  <c r="E452"/>
  <c r="F355"/>
  <c r="F361"/>
  <c r="F365"/>
  <c r="F369"/>
  <c r="G369" s="1"/>
  <c r="F338"/>
  <c r="F342"/>
  <c r="F346"/>
  <c r="F373"/>
  <c r="G373" s="1"/>
  <c r="F381"/>
  <c r="G381" s="1"/>
  <c r="F391"/>
  <c r="G391" s="1"/>
  <c r="F397"/>
  <c r="G397" s="1"/>
  <c r="I397" s="1"/>
  <c r="J431"/>
  <c r="J435"/>
  <c r="F439"/>
  <c r="F443"/>
  <c r="F447"/>
  <c r="F446"/>
  <c r="F356"/>
  <c r="F360"/>
  <c r="F364"/>
  <c r="F368"/>
  <c r="G368" s="1"/>
  <c r="F337"/>
  <c r="F341"/>
  <c r="F345"/>
  <c r="F386"/>
  <c r="G386" s="1"/>
  <c r="K386" s="1"/>
  <c r="F404"/>
  <c r="G404" s="1"/>
  <c r="K404" s="1"/>
  <c r="F440"/>
  <c r="F444"/>
  <c r="H444" s="1"/>
  <c r="F450"/>
  <c r="E391"/>
  <c r="F392"/>
  <c r="G392" s="1"/>
  <c r="I392" s="1"/>
  <c r="E395"/>
  <c r="F398"/>
  <c r="G398" s="1"/>
  <c r="I398" s="1"/>
  <c r="E403"/>
  <c r="F403"/>
  <c r="G403" s="1"/>
  <c r="E407"/>
  <c r="F408"/>
  <c r="G408" s="1"/>
  <c r="I408" s="1"/>
  <c r="F385"/>
  <c r="G385" s="1"/>
  <c r="F353"/>
  <c r="F331"/>
  <c r="F349"/>
  <c r="H397"/>
  <c r="F352"/>
  <c r="F374"/>
  <c r="G374" s="1"/>
  <c r="F379"/>
  <c r="G379" s="1"/>
  <c r="F384"/>
  <c r="G384" s="1"/>
  <c r="F334"/>
  <c r="F350"/>
  <c r="F332"/>
  <c r="H332" s="1"/>
  <c r="F401"/>
  <c r="G401" s="1"/>
  <c r="I401" s="1"/>
  <c r="H433"/>
  <c r="H429"/>
  <c r="J427"/>
  <c r="J425"/>
  <c r="J423"/>
  <c r="J421"/>
  <c r="J419"/>
  <c r="J417"/>
  <c r="J415"/>
  <c r="J413"/>
  <c r="J411"/>
  <c r="J409"/>
  <c r="J397"/>
  <c r="K427"/>
  <c r="K425"/>
  <c r="K423"/>
  <c r="K421"/>
  <c r="K419"/>
  <c r="K417"/>
  <c r="K415"/>
  <c r="K413"/>
  <c r="K411"/>
  <c r="K409"/>
  <c r="K397"/>
  <c r="J426"/>
  <c r="J422"/>
  <c r="J418"/>
  <c r="J414"/>
  <c r="J410"/>
  <c r="J406"/>
  <c r="J398"/>
  <c r="J390"/>
  <c r="J386"/>
  <c r="F452"/>
  <c r="F451"/>
  <c r="G451" s="1"/>
  <c r="F359"/>
  <c r="F363"/>
  <c r="H363" s="1"/>
  <c r="F367"/>
  <c r="F336"/>
  <c r="F340"/>
  <c r="F344"/>
  <c r="H344" s="1"/>
  <c r="F371"/>
  <c r="G371" s="1"/>
  <c r="F375"/>
  <c r="G375" s="1"/>
  <c r="F389"/>
  <c r="G389" s="1"/>
  <c r="I389" s="1"/>
  <c r="F393"/>
  <c r="G393" s="1"/>
  <c r="I393" s="1"/>
  <c r="F405"/>
  <c r="G405" s="1"/>
  <c r="I405" s="1"/>
  <c r="F437"/>
  <c r="H437" s="1"/>
  <c r="F441"/>
  <c r="F445"/>
  <c r="F449"/>
  <c r="F354"/>
  <c r="F358"/>
  <c r="F362"/>
  <c r="H362" s="1"/>
  <c r="F366"/>
  <c r="F335"/>
  <c r="F339"/>
  <c r="F343"/>
  <c r="F348"/>
  <c r="F370"/>
  <c r="G370" s="1"/>
  <c r="F376"/>
  <c r="G376" s="1"/>
  <c r="F380"/>
  <c r="G380" s="1"/>
  <c r="F394"/>
  <c r="G394" s="1"/>
  <c r="I394" s="1"/>
  <c r="F402"/>
  <c r="G402" s="1"/>
  <c r="I402" s="1"/>
  <c r="F438"/>
  <c r="F442"/>
  <c r="G197"/>
  <c r="J297"/>
  <c r="G297"/>
  <c r="J295"/>
  <c r="G295"/>
  <c r="E198"/>
  <c r="F201"/>
  <c r="H226"/>
  <c r="H242"/>
  <c r="F195"/>
  <c r="H195" s="1"/>
  <c r="F181"/>
  <c r="F180"/>
  <c r="G180" s="1"/>
  <c r="J276"/>
  <c r="J274"/>
  <c r="J272"/>
  <c r="J270"/>
  <c r="J268"/>
  <c r="J266"/>
  <c r="J264"/>
  <c r="J262"/>
  <c r="J260"/>
  <c r="J258"/>
  <c r="J256"/>
  <c r="J254"/>
  <c r="J252"/>
  <c r="J250"/>
  <c r="J248"/>
  <c r="J246"/>
  <c r="J242"/>
  <c r="J226"/>
  <c r="H204"/>
  <c r="H202"/>
  <c r="K276"/>
  <c r="K274"/>
  <c r="K272"/>
  <c r="K270"/>
  <c r="K268"/>
  <c r="K266"/>
  <c r="K264"/>
  <c r="K262"/>
  <c r="K260"/>
  <c r="K258"/>
  <c r="K256"/>
  <c r="K254"/>
  <c r="K252"/>
  <c r="K250"/>
  <c r="K248"/>
  <c r="K246"/>
  <c r="K242"/>
  <c r="K226"/>
  <c r="J275"/>
  <c r="J271"/>
  <c r="J267"/>
  <c r="J263"/>
  <c r="J259"/>
  <c r="J255"/>
  <c r="J251"/>
  <c r="J247"/>
  <c r="K275"/>
  <c r="K273"/>
  <c r="K271"/>
  <c r="K269"/>
  <c r="K267"/>
  <c r="K265"/>
  <c r="K263"/>
  <c r="K261"/>
  <c r="K259"/>
  <c r="K257"/>
  <c r="K255"/>
  <c r="K253"/>
  <c r="K251"/>
  <c r="K249"/>
  <c r="K247"/>
  <c r="K245"/>
  <c r="E300"/>
  <c r="E301"/>
  <c r="H301" s="1"/>
  <c r="F208"/>
  <c r="H208" s="1"/>
  <c r="F212"/>
  <c r="F216"/>
  <c r="F183"/>
  <c r="F187"/>
  <c r="F191"/>
  <c r="F222"/>
  <c r="G222" s="1"/>
  <c r="K222" s="1"/>
  <c r="F227"/>
  <c r="G227" s="1"/>
  <c r="F231"/>
  <c r="G231" s="1"/>
  <c r="F237"/>
  <c r="G237" s="1"/>
  <c r="F243"/>
  <c r="G243" s="1"/>
  <c r="F280"/>
  <c r="F284"/>
  <c r="F288"/>
  <c r="F292"/>
  <c r="F298"/>
  <c r="J205"/>
  <c r="F209"/>
  <c r="F213"/>
  <c r="F217"/>
  <c r="G217" s="1"/>
  <c r="I217" s="1"/>
  <c r="F186"/>
  <c r="F190"/>
  <c r="F194"/>
  <c r="F221"/>
  <c r="G221" s="1"/>
  <c r="F232"/>
  <c r="G232" s="1"/>
  <c r="K232" s="1"/>
  <c r="F238"/>
  <c r="G238" s="1"/>
  <c r="K238" s="1"/>
  <c r="F279"/>
  <c r="H279" s="1"/>
  <c r="F283"/>
  <c r="F287"/>
  <c r="F291"/>
  <c r="F299"/>
  <c r="H299" s="1"/>
  <c r="E225"/>
  <c r="F228"/>
  <c r="G228" s="1"/>
  <c r="K228" s="1"/>
  <c r="E233"/>
  <c r="F236"/>
  <c r="G236" s="1"/>
  <c r="K236" s="1"/>
  <c r="E241"/>
  <c r="F244"/>
  <c r="G244" s="1"/>
  <c r="K244" s="1"/>
  <c r="J180"/>
  <c r="H222"/>
  <c r="H238"/>
  <c r="H228"/>
  <c r="F182"/>
  <c r="F196"/>
  <c r="F199"/>
  <c r="F200"/>
  <c r="F198"/>
  <c r="F296"/>
  <c r="H275"/>
  <c r="H273"/>
  <c r="H271"/>
  <c r="H269"/>
  <c r="H267"/>
  <c r="H265"/>
  <c r="H263"/>
  <c r="H261"/>
  <c r="H259"/>
  <c r="H257"/>
  <c r="H255"/>
  <c r="H253"/>
  <c r="H251"/>
  <c r="H249"/>
  <c r="H247"/>
  <c r="H245"/>
  <c r="H217"/>
  <c r="H203"/>
  <c r="I276"/>
  <c r="I274"/>
  <c r="I272"/>
  <c r="I270"/>
  <c r="I268"/>
  <c r="I266"/>
  <c r="I264"/>
  <c r="I262"/>
  <c r="I260"/>
  <c r="I258"/>
  <c r="I256"/>
  <c r="I254"/>
  <c r="I252"/>
  <c r="I250"/>
  <c r="I248"/>
  <c r="I246"/>
  <c r="I244"/>
  <c r="I242"/>
  <c r="I238"/>
  <c r="I236"/>
  <c r="I232"/>
  <c r="I228"/>
  <c r="I226"/>
  <c r="I222"/>
  <c r="J273"/>
  <c r="J269"/>
  <c r="J265"/>
  <c r="J261"/>
  <c r="J257"/>
  <c r="J253"/>
  <c r="J249"/>
  <c r="J245"/>
  <c r="J217"/>
  <c r="F300"/>
  <c r="F206"/>
  <c r="F210"/>
  <c r="F214"/>
  <c r="H214" s="1"/>
  <c r="F218"/>
  <c r="G218" s="1"/>
  <c r="K218" s="1"/>
  <c r="F185"/>
  <c r="F189"/>
  <c r="F193"/>
  <c r="F220"/>
  <c r="G220" s="1"/>
  <c r="I220" s="1"/>
  <c r="F224"/>
  <c r="G224" s="1"/>
  <c r="I224" s="1"/>
  <c r="F229"/>
  <c r="G229" s="1"/>
  <c r="F235"/>
  <c r="G235" s="1"/>
  <c r="F239"/>
  <c r="G239" s="1"/>
  <c r="F278"/>
  <c r="H278" s="1"/>
  <c r="F282"/>
  <c r="F286"/>
  <c r="H286" s="1"/>
  <c r="F290"/>
  <c r="F294"/>
  <c r="H294" s="1"/>
  <c r="F207"/>
  <c r="F211"/>
  <c r="F215"/>
  <c r="F184"/>
  <c r="F188"/>
  <c r="F192"/>
  <c r="F219"/>
  <c r="G219" s="1"/>
  <c r="F223"/>
  <c r="G223" s="1"/>
  <c r="F230"/>
  <c r="G230" s="1"/>
  <c r="K230" s="1"/>
  <c r="F234"/>
  <c r="G234" s="1"/>
  <c r="K234" s="1"/>
  <c r="F240"/>
  <c r="G240" s="1"/>
  <c r="I240" s="1"/>
  <c r="F277"/>
  <c r="H277" s="1"/>
  <c r="F281"/>
  <c r="F285"/>
  <c r="H285" s="1"/>
  <c r="F289"/>
  <c r="F293"/>
  <c r="E51" i="5"/>
  <c r="E55"/>
  <c r="E63"/>
  <c r="E137"/>
  <c r="E145"/>
  <c r="H145" s="1"/>
  <c r="E90"/>
  <c r="E34"/>
  <c r="J34" s="1"/>
  <c r="E33"/>
  <c r="E36"/>
  <c r="J36" s="1"/>
  <c r="E38"/>
  <c r="E40"/>
  <c r="J40" s="1"/>
  <c r="E42"/>
  <c r="E44"/>
  <c r="J44" s="1"/>
  <c r="E46"/>
  <c r="E50"/>
  <c r="J50" s="1"/>
  <c r="E49"/>
  <c r="E54"/>
  <c r="J54" s="1"/>
  <c r="E53"/>
  <c r="E58"/>
  <c r="J58" s="1"/>
  <c r="E57"/>
  <c r="E62"/>
  <c r="J62" s="1"/>
  <c r="E61"/>
  <c r="E66"/>
  <c r="J66" s="1"/>
  <c r="E65"/>
  <c r="E70"/>
  <c r="J70" s="1"/>
  <c r="E69"/>
  <c r="E74"/>
  <c r="J74" s="1"/>
  <c r="E73"/>
  <c r="E78"/>
  <c r="J78" s="1"/>
  <c r="E77"/>
  <c r="E82"/>
  <c r="J82" s="1"/>
  <c r="E81"/>
  <c r="E35"/>
  <c r="K35" s="1"/>
  <c r="E37"/>
  <c r="E39"/>
  <c r="K39" s="1"/>
  <c r="E41"/>
  <c r="E43"/>
  <c r="K43" s="1"/>
  <c r="E45"/>
  <c r="E47"/>
  <c r="K47" s="1"/>
  <c r="E48"/>
  <c r="E52"/>
  <c r="J52" s="1"/>
  <c r="E56"/>
  <c r="E60"/>
  <c r="J60" s="1"/>
  <c r="E59"/>
  <c r="E64"/>
  <c r="J64" s="1"/>
  <c r="E68"/>
  <c r="E72"/>
  <c r="J72" s="1"/>
  <c r="E71"/>
  <c r="E76"/>
  <c r="J76" s="1"/>
  <c r="E80"/>
  <c r="E109"/>
  <c r="J109" s="1"/>
  <c r="E107"/>
  <c r="E105"/>
  <c r="J105" s="1"/>
  <c r="E103"/>
  <c r="E101"/>
  <c r="J101" s="1"/>
  <c r="E99"/>
  <c r="E97"/>
  <c r="J97" s="1"/>
  <c r="E95"/>
  <c r="E93"/>
  <c r="J93" s="1"/>
  <c r="E91"/>
  <c r="E110"/>
  <c r="K110" s="1"/>
  <c r="E108"/>
  <c r="E106"/>
  <c r="K106" s="1"/>
  <c r="E104"/>
  <c r="E102"/>
  <c r="K102" s="1"/>
  <c r="E100"/>
  <c r="E98"/>
  <c r="K98" s="1"/>
  <c r="E96"/>
  <c r="E94"/>
  <c r="K94" s="1"/>
  <c r="E92"/>
  <c r="E113"/>
  <c r="J113" s="1"/>
  <c r="E114"/>
  <c r="E131"/>
  <c r="J131" s="1"/>
  <c r="E132"/>
  <c r="E135"/>
  <c r="J135" s="1"/>
  <c r="E136"/>
  <c r="E139"/>
  <c r="J139" s="1"/>
  <c r="E140"/>
  <c r="E143"/>
  <c r="J143" s="1"/>
  <c r="E111"/>
  <c r="E112"/>
  <c r="K112" s="1"/>
  <c r="E129"/>
  <c r="E127"/>
  <c r="J127" s="1"/>
  <c r="E125"/>
  <c r="E123"/>
  <c r="J123" s="1"/>
  <c r="E121"/>
  <c r="E119"/>
  <c r="J119" s="1"/>
  <c r="E117"/>
  <c r="E115"/>
  <c r="J115" s="1"/>
  <c r="E130"/>
  <c r="E128"/>
  <c r="K128" s="1"/>
  <c r="E126"/>
  <c r="E124"/>
  <c r="K124" s="1"/>
  <c r="E122"/>
  <c r="E120"/>
  <c r="K120" s="1"/>
  <c r="E118"/>
  <c r="E133"/>
  <c r="J133" s="1"/>
  <c r="E138"/>
  <c r="E142"/>
  <c r="K142" s="1"/>
  <c r="I145"/>
  <c r="J145"/>
  <c r="F144"/>
  <c r="G144" s="1"/>
  <c r="E144"/>
  <c r="K87" i="6"/>
  <c r="E148" i="2"/>
  <c r="E54"/>
  <c r="K54" s="1"/>
  <c r="E58"/>
  <c r="E62"/>
  <c r="K62" s="1"/>
  <c r="E66"/>
  <c r="E70"/>
  <c r="K70" s="1"/>
  <c r="E78"/>
  <c r="E82"/>
  <c r="K82" s="1"/>
  <c r="E86"/>
  <c r="E90"/>
  <c r="K90" s="1"/>
  <c r="E94"/>
  <c r="E98"/>
  <c r="K98" s="1"/>
  <c r="E102"/>
  <c r="E106"/>
  <c r="K106" s="1"/>
  <c r="E110"/>
  <c r="E114"/>
  <c r="K114" s="1"/>
  <c r="E118"/>
  <c r="E122"/>
  <c r="K122" s="1"/>
  <c r="E126"/>
  <c r="E130"/>
  <c r="K130" s="1"/>
  <c r="E134"/>
  <c r="E138"/>
  <c r="K138" s="1"/>
  <c r="E142"/>
  <c r="E146"/>
  <c r="K146" s="1"/>
  <c r="E53"/>
  <c r="E57"/>
  <c r="K57" s="1"/>
  <c r="E61"/>
  <c r="E65"/>
  <c r="K65" s="1"/>
  <c r="E42"/>
  <c r="E38"/>
  <c r="K38" s="1"/>
  <c r="E68"/>
  <c r="E80"/>
  <c r="K80" s="1"/>
  <c r="E84"/>
  <c r="E88"/>
  <c r="K88" s="1"/>
  <c r="E92"/>
  <c r="E96"/>
  <c r="K96" s="1"/>
  <c r="E100"/>
  <c r="E104"/>
  <c r="K104" s="1"/>
  <c r="E108"/>
  <c r="E112"/>
  <c r="K112" s="1"/>
  <c r="E116"/>
  <c r="E120"/>
  <c r="K120" s="1"/>
  <c r="E124"/>
  <c r="E128"/>
  <c r="K128" s="1"/>
  <c r="E132"/>
  <c r="E136"/>
  <c r="K136" s="1"/>
  <c r="E140"/>
  <c r="E144"/>
  <c r="K144" s="1"/>
  <c r="F89"/>
  <c r="G89" s="1"/>
  <c r="F85"/>
  <c r="G85" s="1"/>
  <c r="K85" s="1"/>
  <c r="F81"/>
  <c r="G81" s="1"/>
  <c r="F86"/>
  <c r="G86" s="1"/>
  <c r="K86" s="1"/>
  <c r="F82"/>
  <c r="G82" s="1"/>
  <c r="F78"/>
  <c r="G78" s="1"/>
  <c r="K78" s="1"/>
  <c r="F99"/>
  <c r="G99" s="1"/>
  <c r="F95"/>
  <c r="G95" s="1"/>
  <c r="K95" s="1"/>
  <c r="F91"/>
  <c r="G91" s="1"/>
  <c r="F96"/>
  <c r="G96" s="1"/>
  <c r="F113"/>
  <c r="G113" s="1"/>
  <c r="F112"/>
  <c r="G112" s="1"/>
  <c r="F121"/>
  <c r="G121" s="1"/>
  <c r="F120"/>
  <c r="G120" s="1"/>
  <c r="F145"/>
  <c r="G145" s="1"/>
  <c r="F141"/>
  <c r="G141" s="1"/>
  <c r="K141" s="1"/>
  <c r="F137"/>
  <c r="G137" s="1"/>
  <c r="F133"/>
  <c r="G133" s="1"/>
  <c r="K133" s="1"/>
  <c r="F129"/>
  <c r="G129" s="1"/>
  <c r="F144"/>
  <c r="G144" s="1"/>
  <c r="F140"/>
  <c r="G140" s="1"/>
  <c r="F132"/>
  <c r="G132" s="1"/>
  <c r="K132" s="1"/>
  <c r="F128"/>
  <c r="G128" s="1"/>
  <c r="F69"/>
  <c r="G69" s="1"/>
  <c r="K69" s="1"/>
  <c r="F65"/>
  <c r="G65" s="1"/>
  <c r="F61"/>
  <c r="G61" s="1"/>
  <c r="K61" s="1"/>
  <c r="F57"/>
  <c r="G57" s="1"/>
  <c r="F53"/>
  <c r="G53" s="1"/>
  <c r="K53" s="1"/>
  <c r="F68"/>
  <c r="G68" s="1"/>
  <c r="F64"/>
  <c r="G64" s="1"/>
  <c r="K64" s="1"/>
  <c r="F60"/>
  <c r="G60" s="1"/>
  <c r="F56"/>
  <c r="G56" s="1"/>
  <c r="K56" s="1"/>
  <c r="F52"/>
  <c r="G52" s="1"/>
  <c r="F101"/>
  <c r="G101" s="1"/>
  <c r="K101" s="1"/>
  <c r="F100"/>
  <c r="G100" s="1"/>
  <c r="F107"/>
  <c r="G107" s="1"/>
  <c r="K107" s="1"/>
  <c r="F108"/>
  <c r="G108" s="1"/>
  <c r="F115"/>
  <c r="G115" s="1"/>
  <c r="K115" s="1"/>
  <c r="F123"/>
  <c r="G123" s="1"/>
  <c r="F149"/>
  <c r="G149" s="1"/>
  <c r="K149" s="1"/>
  <c r="F148" i="1"/>
  <c r="G148" s="1"/>
  <c r="E148"/>
  <c r="F149"/>
  <c r="G149" s="1"/>
  <c r="I149" s="1"/>
  <c r="F147"/>
  <c r="G147" s="1"/>
  <c r="K350" i="10"/>
  <c r="H350"/>
  <c r="I350"/>
  <c r="J350"/>
  <c r="H358"/>
  <c r="I358"/>
  <c r="K358"/>
  <c r="J358"/>
  <c r="H359"/>
  <c r="H363"/>
  <c r="K360"/>
  <c r="H360"/>
  <c r="I360"/>
  <c r="J360"/>
  <c r="K364"/>
  <c r="H364"/>
  <c r="I364"/>
  <c r="J364"/>
  <c r="J349"/>
  <c r="I349"/>
  <c r="K349"/>
  <c r="H349"/>
  <c r="J357"/>
  <c r="I357"/>
  <c r="K357"/>
  <c r="H357"/>
  <c r="J361"/>
  <c r="G361"/>
  <c r="K361" s="1"/>
  <c r="K314"/>
  <c r="H314"/>
  <c r="I314"/>
  <c r="J314"/>
  <c r="K318"/>
  <c r="H318"/>
  <c r="I318"/>
  <c r="J318"/>
  <c r="K322"/>
  <c r="H322"/>
  <c r="I322"/>
  <c r="J322"/>
  <c r="K326"/>
  <c r="H326"/>
  <c r="I326"/>
  <c r="J326"/>
  <c r="K330"/>
  <c r="H330"/>
  <c r="I330"/>
  <c r="J330"/>
  <c r="K334"/>
  <c r="H334"/>
  <c r="I334"/>
  <c r="J334"/>
  <c r="K338"/>
  <c r="H338"/>
  <c r="I338"/>
  <c r="J338"/>
  <c r="K342"/>
  <c r="H342"/>
  <c r="I342"/>
  <c r="J342"/>
  <c r="K346"/>
  <c r="H346"/>
  <c r="I346"/>
  <c r="J346"/>
  <c r="K354"/>
  <c r="H354"/>
  <c r="I354"/>
  <c r="J354"/>
  <c r="K362"/>
  <c r="H362"/>
  <c r="I362"/>
  <c r="J362"/>
  <c r="K366"/>
  <c r="H366"/>
  <c r="I366"/>
  <c r="J366"/>
  <c r="K370"/>
  <c r="H370"/>
  <c r="I370"/>
  <c r="J370"/>
  <c r="K374"/>
  <c r="H374"/>
  <c r="I374"/>
  <c r="J374"/>
  <c r="J315"/>
  <c r="I315"/>
  <c r="K315"/>
  <c r="H315"/>
  <c r="J319"/>
  <c r="I319"/>
  <c r="K319"/>
  <c r="H319"/>
  <c r="J323"/>
  <c r="I323"/>
  <c r="K323"/>
  <c r="H323"/>
  <c r="J327"/>
  <c r="I327"/>
  <c r="K327"/>
  <c r="H327"/>
  <c r="J331"/>
  <c r="I331"/>
  <c r="K331"/>
  <c r="H331"/>
  <c r="J335"/>
  <c r="I335"/>
  <c r="K335"/>
  <c r="H335"/>
  <c r="J339"/>
  <c r="I339"/>
  <c r="K339"/>
  <c r="H339"/>
  <c r="J343"/>
  <c r="I343"/>
  <c r="K343"/>
  <c r="H343"/>
  <c r="J347"/>
  <c r="I347"/>
  <c r="K347"/>
  <c r="H347"/>
  <c r="J351"/>
  <c r="I351"/>
  <c r="K351"/>
  <c r="H351"/>
  <c r="J355"/>
  <c r="I355"/>
  <c r="K355"/>
  <c r="H355"/>
  <c r="J359"/>
  <c r="G359"/>
  <c r="K359" s="1"/>
  <c r="J363"/>
  <c r="G363"/>
  <c r="K363" s="1"/>
  <c r="J367"/>
  <c r="I367"/>
  <c r="K367"/>
  <c r="H367"/>
  <c r="J371"/>
  <c r="I371"/>
  <c r="K371"/>
  <c r="H371"/>
  <c r="J375"/>
  <c r="I375"/>
  <c r="K375"/>
  <c r="H375"/>
  <c r="K312"/>
  <c r="H312"/>
  <c r="I312"/>
  <c r="J312"/>
  <c r="K316"/>
  <c r="H316"/>
  <c r="I316"/>
  <c r="J316"/>
  <c r="K320"/>
  <c r="H320"/>
  <c r="I320"/>
  <c r="J320"/>
  <c r="K324"/>
  <c r="H324"/>
  <c r="I324"/>
  <c r="J324"/>
  <c r="K328"/>
  <c r="H328"/>
  <c r="I328"/>
  <c r="J328"/>
  <c r="K332"/>
  <c r="H332"/>
  <c r="I332"/>
  <c r="J332"/>
  <c r="K336"/>
  <c r="H336"/>
  <c r="I336"/>
  <c r="J336"/>
  <c r="K340"/>
  <c r="H340"/>
  <c r="I340"/>
  <c r="J340"/>
  <c r="K344"/>
  <c r="H344"/>
  <c r="I344"/>
  <c r="J344"/>
  <c r="K348"/>
  <c r="H348"/>
  <c r="I348"/>
  <c r="J348"/>
  <c r="K352"/>
  <c r="H352"/>
  <c r="I352"/>
  <c r="J352"/>
  <c r="K356"/>
  <c r="H356"/>
  <c r="I356"/>
  <c r="J356"/>
  <c r="K368"/>
  <c r="H368"/>
  <c r="I368"/>
  <c r="J368"/>
  <c r="K372"/>
  <c r="H372"/>
  <c r="I372"/>
  <c r="J372"/>
  <c r="K376"/>
  <c r="H376"/>
  <c r="I376"/>
  <c r="J376"/>
  <c r="J313"/>
  <c r="I313"/>
  <c r="K313"/>
  <c r="H313"/>
  <c r="J317"/>
  <c r="I317"/>
  <c r="K317"/>
  <c r="H317"/>
  <c r="J321"/>
  <c r="I321"/>
  <c r="K321"/>
  <c r="H321"/>
  <c r="J325"/>
  <c r="I325"/>
  <c r="K325"/>
  <c r="H325"/>
  <c r="J329"/>
  <c r="I329"/>
  <c r="K329"/>
  <c r="H329"/>
  <c r="J333"/>
  <c r="I333"/>
  <c r="K333"/>
  <c r="H333"/>
  <c r="J337"/>
  <c r="I337"/>
  <c r="K337"/>
  <c r="H337"/>
  <c r="J341"/>
  <c r="I341"/>
  <c r="K341"/>
  <c r="H341"/>
  <c r="J345"/>
  <c r="I345"/>
  <c r="K345"/>
  <c r="H345"/>
  <c r="J353"/>
  <c r="I353"/>
  <c r="K353"/>
  <c r="H353"/>
  <c r="I361"/>
  <c r="H361"/>
  <c r="J365"/>
  <c r="I365"/>
  <c r="K365"/>
  <c r="H365"/>
  <c r="J369"/>
  <c r="I369"/>
  <c r="K369"/>
  <c r="H369"/>
  <c r="J373"/>
  <c r="I373"/>
  <c r="K373"/>
  <c r="H373"/>
  <c r="J377"/>
  <c r="I377"/>
  <c r="K377"/>
  <c r="H377"/>
  <c r="K217"/>
  <c r="J217"/>
  <c r="H217"/>
  <c r="I217"/>
  <c r="K221"/>
  <c r="J221"/>
  <c r="H221"/>
  <c r="I221"/>
  <c r="K225"/>
  <c r="J225"/>
  <c r="H225"/>
  <c r="I225"/>
  <c r="K229"/>
  <c r="J229"/>
  <c r="H229"/>
  <c r="I229"/>
  <c r="K233"/>
  <c r="J233"/>
  <c r="H233"/>
  <c r="I233"/>
  <c r="J218"/>
  <c r="K218"/>
  <c r="H218"/>
  <c r="I218"/>
  <c r="J222"/>
  <c r="K222"/>
  <c r="H222"/>
  <c r="I222"/>
  <c r="J226"/>
  <c r="K226"/>
  <c r="H226"/>
  <c r="I226"/>
  <c r="J230"/>
  <c r="K230"/>
  <c r="H230"/>
  <c r="I230"/>
  <c r="J234"/>
  <c r="K234"/>
  <c r="H234"/>
  <c r="I234"/>
  <c r="J238"/>
  <c r="K238"/>
  <c r="H238"/>
  <c r="I238"/>
  <c r="J242"/>
  <c r="K242"/>
  <c r="H242"/>
  <c r="I242"/>
  <c r="J219"/>
  <c r="K219"/>
  <c r="H219"/>
  <c r="I219"/>
  <c r="J223"/>
  <c r="K223"/>
  <c r="H223"/>
  <c r="I223"/>
  <c r="J227"/>
  <c r="K227"/>
  <c r="H227"/>
  <c r="I227"/>
  <c r="J231"/>
  <c r="K231"/>
  <c r="H231"/>
  <c r="I231"/>
  <c r="K235"/>
  <c r="J235"/>
  <c r="H235"/>
  <c r="I235"/>
  <c r="K239"/>
  <c r="J239"/>
  <c r="H239"/>
  <c r="I239"/>
  <c r="K243"/>
  <c r="J243"/>
  <c r="H243"/>
  <c r="I243"/>
  <c r="J220"/>
  <c r="K220"/>
  <c r="H220"/>
  <c r="I220"/>
  <c r="J224"/>
  <c r="K224"/>
  <c r="H224"/>
  <c r="I224"/>
  <c r="J228"/>
  <c r="K228"/>
  <c r="H228"/>
  <c r="I228"/>
  <c r="J232"/>
  <c r="K232"/>
  <c r="H232"/>
  <c r="I232"/>
  <c r="K237"/>
  <c r="J237"/>
  <c r="H237"/>
  <c r="I237"/>
  <c r="K241"/>
  <c r="J241"/>
  <c r="H241"/>
  <c r="I241"/>
  <c r="K245"/>
  <c r="J245"/>
  <c r="H245"/>
  <c r="I245"/>
  <c r="K249"/>
  <c r="J249"/>
  <c r="H249"/>
  <c r="I249"/>
  <c r="K253"/>
  <c r="J253"/>
  <c r="H253"/>
  <c r="I253"/>
  <c r="K257"/>
  <c r="J257"/>
  <c r="H257"/>
  <c r="I257"/>
  <c r="K261"/>
  <c r="J261"/>
  <c r="H261"/>
  <c r="I261"/>
  <c r="K265"/>
  <c r="J265"/>
  <c r="H265"/>
  <c r="I265"/>
  <c r="K269"/>
  <c r="J269"/>
  <c r="H269"/>
  <c r="I269"/>
  <c r="K273"/>
  <c r="J273"/>
  <c r="H273"/>
  <c r="I273"/>
  <c r="K277"/>
  <c r="J277"/>
  <c r="H277"/>
  <c r="I277"/>
  <c r="K281"/>
  <c r="J281"/>
  <c r="H281"/>
  <c r="I281"/>
  <c r="J246"/>
  <c r="K246"/>
  <c r="H246"/>
  <c r="I246"/>
  <c r="J250"/>
  <c r="K250"/>
  <c r="H250"/>
  <c r="I250"/>
  <c r="J254"/>
  <c r="K254"/>
  <c r="H254"/>
  <c r="I254"/>
  <c r="J258"/>
  <c r="K258"/>
  <c r="H258"/>
  <c r="I258"/>
  <c r="J262"/>
  <c r="K262"/>
  <c r="H262"/>
  <c r="I262"/>
  <c r="J266"/>
  <c r="K266"/>
  <c r="H266"/>
  <c r="I266"/>
  <c r="J270"/>
  <c r="K270"/>
  <c r="H270"/>
  <c r="I270"/>
  <c r="J274"/>
  <c r="K274"/>
  <c r="H274"/>
  <c r="I274"/>
  <c r="J278"/>
  <c r="K278"/>
  <c r="H278"/>
  <c r="I278"/>
  <c r="J282"/>
  <c r="K282"/>
  <c r="H282"/>
  <c r="I282"/>
  <c r="K247"/>
  <c r="J247"/>
  <c r="H247"/>
  <c r="I247"/>
  <c r="K251"/>
  <c r="J251"/>
  <c r="H251"/>
  <c r="I251"/>
  <c r="K255"/>
  <c r="J255"/>
  <c r="H255"/>
  <c r="I255"/>
  <c r="K259"/>
  <c r="J259"/>
  <c r="H259"/>
  <c r="I259"/>
  <c r="K263"/>
  <c r="J263"/>
  <c r="H263"/>
  <c r="I263"/>
  <c r="K267"/>
  <c r="J267"/>
  <c r="H267"/>
  <c r="I267"/>
  <c r="K271"/>
  <c r="J271"/>
  <c r="H271"/>
  <c r="I271"/>
  <c r="J275"/>
  <c r="K275"/>
  <c r="H275"/>
  <c r="I275"/>
  <c r="J279"/>
  <c r="K279"/>
  <c r="H279"/>
  <c r="I279"/>
  <c r="J236"/>
  <c r="K236"/>
  <c r="H236"/>
  <c r="I236"/>
  <c r="J240"/>
  <c r="K240"/>
  <c r="H240"/>
  <c r="I240"/>
  <c r="J244"/>
  <c r="K244"/>
  <c r="H244"/>
  <c r="I244"/>
  <c r="J248"/>
  <c r="K248"/>
  <c r="H248"/>
  <c r="I248"/>
  <c r="J252"/>
  <c r="K252"/>
  <c r="H252"/>
  <c r="I252"/>
  <c r="J256"/>
  <c r="K256"/>
  <c r="H256"/>
  <c r="I256"/>
  <c r="J260"/>
  <c r="K260"/>
  <c r="H260"/>
  <c r="I260"/>
  <c r="J264"/>
  <c r="K264"/>
  <c r="H264"/>
  <c r="I264"/>
  <c r="J268"/>
  <c r="K268"/>
  <c r="H268"/>
  <c r="I268"/>
  <c r="J272"/>
  <c r="K272"/>
  <c r="H272"/>
  <c r="I272"/>
  <c r="J276"/>
  <c r="K276"/>
  <c r="H276"/>
  <c r="I276"/>
  <c r="J280"/>
  <c r="K280"/>
  <c r="H280"/>
  <c r="I280"/>
  <c r="H124"/>
  <c r="J126"/>
  <c r="G126"/>
  <c r="I126" s="1"/>
  <c r="H128"/>
  <c r="J130"/>
  <c r="G130"/>
  <c r="K130" s="1"/>
  <c r="H132"/>
  <c r="J134"/>
  <c r="G134"/>
  <c r="I134" s="1"/>
  <c r="H136"/>
  <c r="J138"/>
  <c r="G138"/>
  <c r="K138" s="1"/>
  <c r="H140"/>
  <c r="J142"/>
  <c r="G142"/>
  <c r="K142" s="1"/>
  <c r="H144"/>
  <c r="J146"/>
  <c r="G146"/>
  <c r="K146" s="1"/>
  <c r="H148"/>
  <c r="J150"/>
  <c r="G150"/>
  <c r="K150" s="1"/>
  <c r="H152"/>
  <c r="J154"/>
  <c r="G154"/>
  <c r="K154" s="1"/>
  <c r="J156"/>
  <c r="K125"/>
  <c r="H125"/>
  <c r="J125"/>
  <c r="I125"/>
  <c r="K129"/>
  <c r="H129"/>
  <c r="J129"/>
  <c r="I129"/>
  <c r="K133"/>
  <c r="H133"/>
  <c r="J133"/>
  <c r="I133"/>
  <c r="K137"/>
  <c r="H137"/>
  <c r="J137"/>
  <c r="I137"/>
  <c r="K141"/>
  <c r="H141"/>
  <c r="J141"/>
  <c r="I141"/>
  <c r="K145"/>
  <c r="H145"/>
  <c r="J145"/>
  <c r="I145"/>
  <c r="K149"/>
  <c r="H149"/>
  <c r="J149"/>
  <c r="I149"/>
  <c r="K153"/>
  <c r="H153"/>
  <c r="J153"/>
  <c r="I153"/>
  <c r="K157"/>
  <c r="J157"/>
  <c r="I157"/>
  <c r="H157"/>
  <c r="J124"/>
  <c r="G124"/>
  <c r="I124" s="1"/>
  <c r="H126"/>
  <c r="K126"/>
  <c r="J128"/>
  <c r="G128"/>
  <c r="K128" s="1"/>
  <c r="H130"/>
  <c r="I130"/>
  <c r="J132"/>
  <c r="G132"/>
  <c r="I132" s="1"/>
  <c r="H134"/>
  <c r="K134"/>
  <c r="J136"/>
  <c r="G136"/>
  <c r="K136" s="1"/>
  <c r="H138"/>
  <c r="I138"/>
  <c r="J140"/>
  <c r="G140"/>
  <c r="I140" s="1"/>
  <c r="H142"/>
  <c r="I142"/>
  <c r="J144"/>
  <c r="G144"/>
  <c r="K144" s="1"/>
  <c r="H146"/>
  <c r="I146"/>
  <c r="J148"/>
  <c r="G148"/>
  <c r="K148" s="1"/>
  <c r="H150"/>
  <c r="I150"/>
  <c r="J152"/>
  <c r="G152"/>
  <c r="K152" s="1"/>
  <c r="H154"/>
  <c r="I154"/>
  <c r="H156"/>
  <c r="G156"/>
  <c r="K156" s="1"/>
  <c r="J158"/>
  <c r="K158"/>
  <c r="I158"/>
  <c r="H158"/>
  <c r="J160"/>
  <c r="K160"/>
  <c r="I160"/>
  <c r="H160"/>
  <c r="J162"/>
  <c r="K162"/>
  <c r="I162"/>
  <c r="H162"/>
  <c r="J164"/>
  <c r="K164"/>
  <c r="I164"/>
  <c r="H164"/>
  <c r="J166"/>
  <c r="K166"/>
  <c r="I166"/>
  <c r="H166"/>
  <c r="J168"/>
  <c r="K168"/>
  <c r="I168"/>
  <c r="H168"/>
  <c r="J170"/>
  <c r="K170"/>
  <c r="I170"/>
  <c r="H170"/>
  <c r="J172"/>
  <c r="K172"/>
  <c r="I172"/>
  <c r="H172"/>
  <c r="J174"/>
  <c r="K174"/>
  <c r="I174"/>
  <c r="H174"/>
  <c r="J176"/>
  <c r="K176"/>
  <c r="I176"/>
  <c r="H176"/>
  <c r="J178"/>
  <c r="K178"/>
  <c r="I178"/>
  <c r="H178"/>
  <c r="J180"/>
  <c r="K180"/>
  <c r="I180"/>
  <c r="H180"/>
  <c r="J182"/>
  <c r="K182"/>
  <c r="I182"/>
  <c r="H182"/>
  <c r="J184"/>
  <c r="K184"/>
  <c r="I184"/>
  <c r="H184"/>
  <c r="J186"/>
  <c r="K186"/>
  <c r="I186"/>
  <c r="H186"/>
  <c r="J188"/>
  <c r="K188"/>
  <c r="I188"/>
  <c r="H188"/>
  <c r="K127"/>
  <c r="J127"/>
  <c r="H127"/>
  <c r="I127"/>
  <c r="K131"/>
  <c r="J131"/>
  <c r="H131"/>
  <c r="I131"/>
  <c r="K135"/>
  <c r="J135"/>
  <c r="H135"/>
  <c r="I135"/>
  <c r="K139"/>
  <c r="J139"/>
  <c r="H139"/>
  <c r="I139"/>
  <c r="K143"/>
  <c r="H143"/>
  <c r="J143"/>
  <c r="I143"/>
  <c r="K147"/>
  <c r="H147"/>
  <c r="J147"/>
  <c r="I147"/>
  <c r="K151"/>
  <c r="H151"/>
  <c r="J151"/>
  <c r="I151"/>
  <c r="K155"/>
  <c r="H155"/>
  <c r="J155"/>
  <c r="I155"/>
  <c r="K159"/>
  <c r="J159"/>
  <c r="I159"/>
  <c r="H159"/>
  <c r="K161"/>
  <c r="J161"/>
  <c r="I161"/>
  <c r="H161"/>
  <c r="K163"/>
  <c r="J163"/>
  <c r="I163"/>
  <c r="H163"/>
  <c r="K165"/>
  <c r="J165"/>
  <c r="I165"/>
  <c r="H165"/>
  <c r="K167"/>
  <c r="J167"/>
  <c r="I167"/>
  <c r="H167"/>
  <c r="K169"/>
  <c r="J169"/>
  <c r="I169"/>
  <c r="H169"/>
  <c r="K171"/>
  <c r="J171"/>
  <c r="I171"/>
  <c r="H171"/>
  <c r="K173"/>
  <c r="J173"/>
  <c r="I173"/>
  <c r="H173"/>
  <c r="K175"/>
  <c r="J175"/>
  <c r="I175"/>
  <c r="H175"/>
  <c r="K177"/>
  <c r="J177"/>
  <c r="I177"/>
  <c r="H177"/>
  <c r="K179"/>
  <c r="J179"/>
  <c r="I179"/>
  <c r="H179"/>
  <c r="K181"/>
  <c r="J181"/>
  <c r="I181"/>
  <c r="H181"/>
  <c r="K183"/>
  <c r="J183"/>
  <c r="I183"/>
  <c r="H183"/>
  <c r="K185"/>
  <c r="J185"/>
  <c r="I185"/>
  <c r="H185"/>
  <c r="K187"/>
  <c r="J187"/>
  <c r="I187"/>
  <c r="H187"/>
  <c r="K123"/>
  <c r="J123"/>
  <c r="H123"/>
  <c r="I123"/>
  <c r="F34" i="9"/>
  <c r="G34" s="1"/>
  <c r="F32"/>
  <c r="G32" s="1"/>
  <c r="F35"/>
  <c r="G35" s="1"/>
  <c r="F33"/>
  <c r="G33" s="1"/>
  <c r="F30"/>
  <c r="G30" s="1"/>
  <c r="F29"/>
  <c r="G29" s="1"/>
  <c r="E351" i="7"/>
  <c r="F351"/>
  <c r="G351" s="1"/>
  <c r="E355"/>
  <c r="F355"/>
  <c r="G355" s="1"/>
  <c r="J357"/>
  <c r="K357"/>
  <c r="H357"/>
  <c r="I357"/>
  <c r="J359"/>
  <c r="K359"/>
  <c r="H359"/>
  <c r="I359"/>
  <c r="J361"/>
  <c r="K361"/>
  <c r="H361"/>
  <c r="I361"/>
  <c r="J363"/>
  <c r="K363"/>
  <c r="H363"/>
  <c r="I363"/>
  <c r="J365"/>
  <c r="K365"/>
  <c r="H365"/>
  <c r="I365"/>
  <c r="J367"/>
  <c r="K367"/>
  <c r="H367"/>
  <c r="I367"/>
  <c r="J369"/>
  <c r="K369"/>
  <c r="H369"/>
  <c r="I369"/>
  <c r="J371"/>
  <c r="K371"/>
  <c r="H371"/>
  <c r="I371"/>
  <c r="J375"/>
  <c r="K375"/>
  <c r="H375"/>
  <c r="I375"/>
  <c r="J379"/>
  <c r="K379"/>
  <c r="H379"/>
  <c r="I379"/>
  <c r="K380"/>
  <c r="J380"/>
  <c r="H380"/>
  <c r="I380"/>
  <c r="J383"/>
  <c r="K383"/>
  <c r="H383"/>
  <c r="I383"/>
  <c r="K384"/>
  <c r="J384"/>
  <c r="H384"/>
  <c r="I384"/>
  <c r="J387"/>
  <c r="K387"/>
  <c r="H387"/>
  <c r="I387"/>
  <c r="K388"/>
  <c r="J388"/>
  <c r="H388"/>
  <c r="I388"/>
  <c r="J391"/>
  <c r="K391"/>
  <c r="H391"/>
  <c r="I391"/>
  <c r="K392"/>
  <c r="J392"/>
  <c r="H392"/>
  <c r="I392"/>
  <c r="J395"/>
  <c r="K395"/>
  <c r="H395"/>
  <c r="I395"/>
  <c r="K396"/>
  <c r="J396"/>
  <c r="H396"/>
  <c r="I396"/>
  <c r="J399"/>
  <c r="K399"/>
  <c r="H399"/>
  <c r="I399"/>
  <c r="K400"/>
  <c r="J400"/>
  <c r="H400"/>
  <c r="I400"/>
  <c r="J403"/>
  <c r="K403"/>
  <c r="H403"/>
  <c r="I403"/>
  <c r="K404"/>
  <c r="J404"/>
  <c r="H404"/>
  <c r="I404"/>
  <c r="J407"/>
  <c r="K407"/>
  <c r="H407"/>
  <c r="I407"/>
  <c r="K408"/>
  <c r="J408"/>
  <c r="H408"/>
  <c r="I408"/>
  <c r="J411"/>
  <c r="K411"/>
  <c r="H411"/>
  <c r="I411"/>
  <c r="K412"/>
  <c r="J412"/>
  <c r="H412"/>
  <c r="I412"/>
  <c r="K376"/>
  <c r="J376"/>
  <c r="H376"/>
  <c r="I376"/>
  <c r="K386"/>
  <c r="J386"/>
  <c r="H386"/>
  <c r="I386"/>
  <c r="K394"/>
  <c r="J394"/>
  <c r="H394"/>
  <c r="I394"/>
  <c r="K402"/>
  <c r="J402"/>
  <c r="H402"/>
  <c r="I402"/>
  <c r="J410"/>
  <c r="K410"/>
  <c r="H410"/>
  <c r="I410"/>
  <c r="K372"/>
  <c r="J372"/>
  <c r="H372"/>
  <c r="I372"/>
  <c r="K382"/>
  <c r="J382"/>
  <c r="H382"/>
  <c r="I382"/>
  <c r="K390"/>
  <c r="J390"/>
  <c r="H390"/>
  <c r="I390"/>
  <c r="K398"/>
  <c r="J398"/>
  <c r="H398"/>
  <c r="I398"/>
  <c r="K406"/>
  <c r="J406"/>
  <c r="H406"/>
  <c r="I406"/>
  <c r="F345"/>
  <c r="G345" s="1"/>
  <c r="F347"/>
  <c r="G347" s="1"/>
  <c r="F350"/>
  <c r="G350" s="1"/>
  <c r="E340"/>
  <c r="E341"/>
  <c r="E344"/>
  <c r="E346"/>
  <c r="E354"/>
  <c r="E349"/>
  <c r="F349"/>
  <c r="G349" s="1"/>
  <c r="E343"/>
  <c r="F343"/>
  <c r="G343" s="1"/>
  <c r="K352"/>
  <c r="J352"/>
  <c r="H352"/>
  <c r="I352"/>
  <c r="J353"/>
  <c r="K353"/>
  <c r="H353"/>
  <c r="I353"/>
  <c r="K356"/>
  <c r="J356"/>
  <c r="H356"/>
  <c r="I356"/>
  <c r="K358"/>
  <c r="J358"/>
  <c r="H358"/>
  <c r="I358"/>
  <c r="K360"/>
  <c r="J360"/>
  <c r="H360"/>
  <c r="I360"/>
  <c r="K362"/>
  <c r="J362"/>
  <c r="H362"/>
  <c r="I362"/>
  <c r="K364"/>
  <c r="J364"/>
  <c r="H364"/>
  <c r="I364"/>
  <c r="K366"/>
  <c r="J366"/>
  <c r="H366"/>
  <c r="I366"/>
  <c r="K368"/>
  <c r="J368"/>
  <c r="H368"/>
  <c r="I368"/>
  <c r="K370"/>
  <c r="J370"/>
  <c r="H370"/>
  <c r="I370"/>
  <c r="J373"/>
  <c r="K373"/>
  <c r="H373"/>
  <c r="I373"/>
  <c r="K374"/>
  <c r="J374"/>
  <c r="H374"/>
  <c r="I374"/>
  <c r="J377"/>
  <c r="K377"/>
  <c r="H377"/>
  <c r="I377"/>
  <c r="K378"/>
  <c r="J378"/>
  <c r="H378"/>
  <c r="I378"/>
  <c r="J381"/>
  <c r="K381"/>
  <c r="H381"/>
  <c r="I381"/>
  <c r="J385"/>
  <c r="K385"/>
  <c r="H385"/>
  <c r="I385"/>
  <c r="J389"/>
  <c r="K389"/>
  <c r="H389"/>
  <c r="I389"/>
  <c r="J393"/>
  <c r="K393"/>
  <c r="H393"/>
  <c r="I393"/>
  <c r="J397"/>
  <c r="K397"/>
  <c r="H397"/>
  <c r="I397"/>
  <c r="J401"/>
  <c r="K401"/>
  <c r="H401"/>
  <c r="I401"/>
  <c r="J405"/>
  <c r="K405"/>
  <c r="H405"/>
  <c r="I405"/>
  <c r="J409"/>
  <c r="K409"/>
  <c r="H409"/>
  <c r="I409"/>
  <c r="J413"/>
  <c r="K413"/>
  <c r="H413"/>
  <c r="I413"/>
  <c r="E345"/>
  <c r="E347"/>
  <c r="E350"/>
  <c r="F340"/>
  <c r="G340" s="1"/>
  <c r="F341"/>
  <c r="G341" s="1"/>
  <c r="F344"/>
  <c r="G344" s="1"/>
  <c r="F346"/>
  <c r="G346" s="1"/>
  <c r="F348"/>
  <c r="G348" s="1"/>
  <c r="I348" s="1"/>
  <c r="F354"/>
  <c r="G354" s="1"/>
  <c r="F342"/>
  <c r="G342" s="1"/>
  <c r="I342" s="1"/>
  <c r="K236"/>
  <c r="H236"/>
  <c r="I236"/>
  <c r="J236"/>
  <c r="K238"/>
  <c r="H238"/>
  <c r="I238"/>
  <c r="J238"/>
  <c r="K240"/>
  <c r="H240"/>
  <c r="I240"/>
  <c r="J240"/>
  <c r="K242"/>
  <c r="H242"/>
  <c r="I242"/>
  <c r="J242"/>
  <c r="K244"/>
  <c r="H244"/>
  <c r="I244"/>
  <c r="J244"/>
  <c r="K246"/>
  <c r="H246"/>
  <c r="I246"/>
  <c r="J246"/>
  <c r="K248"/>
  <c r="H248"/>
  <c r="I248"/>
  <c r="J248"/>
  <c r="K250"/>
  <c r="H250"/>
  <c r="I250"/>
  <c r="J250"/>
  <c r="K252"/>
  <c r="H252"/>
  <c r="I252"/>
  <c r="J252"/>
  <c r="K254"/>
  <c r="H254"/>
  <c r="I254"/>
  <c r="J254"/>
  <c r="K256"/>
  <c r="H256"/>
  <c r="I256"/>
  <c r="J256"/>
  <c r="K258"/>
  <c r="H258"/>
  <c r="I258"/>
  <c r="J258"/>
  <c r="K260"/>
  <c r="H260"/>
  <c r="I260"/>
  <c r="J260"/>
  <c r="K262"/>
  <c r="H262"/>
  <c r="I262"/>
  <c r="J262"/>
  <c r="K264"/>
  <c r="H264"/>
  <c r="I264"/>
  <c r="J264"/>
  <c r="K266"/>
  <c r="H266"/>
  <c r="I266"/>
  <c r="J266"/>
  <c r="K268"/>
  <c r="H268"/>
  <c r="I268"/>
  <c r="J268"/>
  <c r="K270"/>
  <c r="H270"/>
  <c r="I270"/>
  <c r="J270"/>
  <c r="K272"/>
  <c r="H272"/>
  <c r="I272"/>
  <c r="J272"/>
  <c r="K274"/>
  <c r="H274"/>
  <c r="I274"/>
  <c r="J274"/>
  <c r="K276"/>
  <c r="H276"/>
  <c r="I276"/>
  <c r="J276"/>
  <c r="K278"/>
  <c r="H278"/>
  <c r="I278"/>
  <c r="J278"/>
  <c r="K280"/>
  <c r="H280"/>
  <c r="I280"/>
  <c r="J280"/>
  <c r="H282"/>
  <c r="I282"/>
  <c r="K282"/>
  <c r="J282"/>
  <c r="K284"/>
  <c r="H284"/>
  <c r="I284"/>
  <c r="J284"/>
  <c r="H286"/>
  <c r="I286"/>
  <c r="K286"/>
  <c r="J286"/>
  <c r="K288"/>
  <c r="H288"/>
  <c r="I288"/>
  <c r="J288"/>
  <c r="H290"/>
  <c r="I290"/>
  <c r="K290"/>
  <c r="J290"/>
  <c r="K292"/>
  <c r="H292"/>
  <c r="I292"/>
  <c r="J292"/>
  <c r="H294"/>
  <c r="I294"/>
  <c r="K294"/>
  <c r="J294"/>
  <c r="K296"/>
  <c r="H296"/>
  <c r="I296"/>
  <c r="J296"/>
  <c r="H298"/>
  <c r="I298"/>
  <c r="K298"/>
  <c r="J298"/>
  <c r="K300"/>
  <c r="H300"/>
  <c r="I300"/>
  <c r="J300"/>
  <c r="H302"/>
  <c r="I302"/>
  <c r="K302"/>
  <c r="J302"/>
  <c r="K304"/>
  <c r="H304"/>
  <c r="I304"/>
  <c r="J304"/>
  <c r="H306"/>
  <c r="I306"/>
  <c r="K306"/>
  <c r="J306"/>
  <c r="J235"/>
  <c r="I235"/>
  <c r="K235"/>
  <c r="H235"/>
  <c r="J237"/>
  <c r="I237"/>
  <c r="K237"/>
  <c r="H237"/>
  <c r="J239"/>
  <c r="I239"/>
  <c r="K239"/>
  <c r="H239"/>
  <c r="J241"/>
  <c r="I241"/>
  <c r="K241"/>
  <c r="H241"/>
  <c r="J243"/>
  <c r="I243"/>
  <c r="K243"/>
  <c r="H243"/>
  <c r="J245"/>
  <c r="I245"/>
  <c r="K245"/>
  <c r="H245"/>
  <c r="J247"/>
  <c r="I247"/>
  <c r="K247"/>
  <c r="H247"/>
  <c r="J249"/>
  <c r="I249"/>
  <c r="K249"/>
  <c r="H249"/>
  <c r="J251"/>
  <c r="I251"/>
  <c r="K251"/>
  <c r="H251"/>
  <c r="J253"/>
  <c r="I253"/>
  <c r="K253"/>
  <c r="H253"/>
  <c r="J255"/>
  <c r="I255"/>
  <c r="K255"/>
  <c r="H255"/>
  <c r="J257"/>
  <c r="I257"/>
  <c r="K257"/>
  <c r="H257"/>
  <c r="J259"/>
  <c r="I259"/>
  <c r="K259"/>
  <c r="H259"/>
  <c r="J261"/>
  <c r="I261"/>
  <c r="K261"/>
  <c r="H261"/>
  <c r="J263"/>
  <c r="I263"/>
  <c r="K263"/>
  <c r="H263"/>
  <c r="J265"/>
  <c r="I265"/>
  <c r="K265"/>
  <c r="H265"/>
  <c r="J267"/>
  <c r="I267"/>
  <c r="K267"/>
  <c r="H267"/>
  <c r="J269"/>
  <c r="I269"/>
  <c r="K269"/>
  <c r="H269"/>
  <c r="J271"/>
  <c r="I271"/>
  <c r="K271"/>
  <c r="H271"/>
  <c r="J273"/>
  <c r="I273"/>
  <c r="K273"/>
  <c r="H273"/>
  <c r="J275"/>
  <c r="I275"/>
  <c r="K275"/>
  <c r="H275"/>
  <c r="J277"/>
  <c r="I277"/>
  <c r="K277"/>
  <c r="H277"/>
  <c r="J279"/>
  <c r="I279"/>
  <c r="K279"/>
  <c r="H279"/>
  <c r="J281"/>
  <c r="I281"/>
  <c r="K281"/>
  <c r="H281"/>
  <c r="J283"/>
  <c r="I283"/>
  <c r="K283"/>
  <c r="H283"/>
  <c r="J285"/>
  <c r="I285"/>
  <c r="K285"/>
  <c r="H285"/>
  <c r="J287"/>
  <c r="I287"/>
  <c r="K287"/>
  <c r="H287"/>
  <c r="J289"/>
  <c r="I289"/>
  <c r="K289"/>
  <c r="H289"/>
  <c r="J291"/>
  <c r="I291"/>
  <c r="K291"/>
  <c r="H291"/>
  <c r="J293"/>
  <c r="I293"/>
  <c r="K293"/>
  <c r="H293"/>
  <c r="J295"/>
  <c r="I295"/>
  <c r="K295"/>
  <c r="H295"/>
  <c r="J297"/>
  <c r="I297"/>
  <c r="K297"/>
  <c r="H297"/>
  <c r="J299"/>
  <c r="I299"/>
  <c r="K299"/>
  <c r="H299"/>
  <c r="J301"/>
  <c r="I301"/>
  <c r="K301"/>
  <c r="H301"/>
  <c r="J303"/>
  <c r="I303"/>
  <c r="K303"/>
  <c r="H303"/>
  <c r="J305"/>
  <c r="I305"/>
  <c r="K305"/>
  <c r="H305"/>
  <c r="J307"/>
  <c r="I307"/>
  <c r="K307"/>
  <c r="H307"/>
  <c r="K234"/>
  <c r="H234"/>
  <c r="I234"/>
  <c r="J234"/>
  <c r="G144"/>
  <c r="H132"/>
  <c r="H175"/>
  <c r="H179"/>
  <c r="H180"/>
  <c r="H183"/>
  <c r="H185"/>
  <c r="H187"/>
  <c r="H189"/>
  <c r="H191"/>
  <c r="H193"/>
  <c r="H195"/>
  <c r="H197"/>
  <c r="H199"/>
  <c r="H201"/>
  <c r="H203"/>
  <c r="H205"/>
  <c r="H154"/>
  <c r="H163"/>
  <c r="H158"/>
  <c r="H165"/>
  <c r="H167"/>
  <c r="H169"/>
  <c r="H172"/>
  <c r="H178"/>
  <c r="H160"/>
  <c r="H171"/>
  <c r="F143"/>
  <c r="E143"/>
  <c r="F133"/>
  <c r="E133"/>
  <c r="J155"/>
  <c r="G155"/>
  <c r="J161"/>
  <c r="G161"/>
  <c r="J159"/>
  <c r="G159"/>
  <c r="J177"/>
  <c r="G177"/>
  <c r="J181"/>
  <c r="G181"/>
  <c r="J182"/>
  <c r="G182"/>
  <c r="J184"/>
  <c r="G184"/>
  <c r="J186"/>
  <c r="G186"/>
  <c r="J188"/>
  <c r="G188"/>
  <c r="J190"/>
  <c r="G190"/>
  <c r="J192"/>
  <c r="G192"/>
  <c r="J194"/>
  <c r="G194"/>
  <c r="J196"/>
  <c r="G196"/>
  <c r="J198"/>
  <c r="G198"/>
  <c r="J200"/>
  <c r="G200"/>
  <c r="J202"/>
  <c r="G202"/>
  <c r="J204"/>
  <c r="G204"/>
  <c r="J157"/>
  <c r="G157"/>
  <c r="J164"/>
  <c r="G164"/>
  <c r="J162"/>
  <c r="G162"/>
  <c r="J166"/>
  <c r="G166"/>
  <c r="J168"/>
  <c r="G168"/>
  <c r="J170"/>
  <c r="G170"/>
  <c r="J174"/>
  <c r="G174"/>
  <c r="J156"/>
  <c r="G156"/>
  <c r="J176"/>
  <c r="G176"/>
  <c r="J173"/>
  <c r="G173"/>
  <c r="E139"/>
  <c r="E141"/>
  <c r="E152"/>
  <c r="F136"/>
  <c r="F137"/>
  <c r="F140"/>
  <c r="F142"/>
  <c r="F151"/>
  <c r="F149"/>
  <c r="F147"/>
  <c r="F145"/>
  <c r="F150"/>
  <c r="F148"/>
  <c r="F146"/>
  <c r="F153"/>
  <c r="E153"/>
  <c r="J132"/>
  <c r="G132"/>
  <c r="K132" s="1"/>
  <c r="J175"/>
  <c r="G175"/>
  <c r="K175" s="1"/>
  <c r="J179"/>
  <c r="G179"/>
  <c r="I179" s="1"/>
  <c r="J180"/>
  <c r="G180"/>
  <c r="K180" s="1"/>
  <c r="J183"/>
  <c r="G183"/>
  <c r="I183" s="1"/>
  <c r="J185"/>
  <c r="G185"/>
  <c r="K185" s="1"/>
  <c r="J187"/>
  <c r="G187"/>
  <c r="I187" s="1"/>
  <c r="J189"/>
  <c r="G189"/>
  <c r="K189" s="1"/>
  <c r="J191"/>
  <c r="G191"/>
  <c r="I191" s="1"/>
  <c r="J193"/>
  <c r="G193"/>
  <c r="K193" s="1"/>
  <c r="J195"/>
  <c r="G195"/>
  <c r="I195" s="1"/>
  <c r="J197"/>
  <c r="G197"/>
  <c r="K197" s="1"/>
  <c r="J199"/>
  <c r="G199"/>
  <c r="I199" s="1"/>
  <c r="J201"/>
  <c r="G201"/>
  <c r="K201" s="1"/>
  <c r="J203"/>
  <c r="G203"/>
  <c r="I203" s="1"/>
  <c r="J205"/>
  <c r="G205"/>
  <c r="K205" s="1"/>
  <c r="J154"/>
  <c r="G154"/>
  <c r="I154" s="1"/>
  <c r="J163"/>
  <c r="G163"/>
  <c r="K163" s="1"/>
  <c r="J158"/>
  <c r="G158"/>
  <c r="I158" s="1"/>
  <c r="J165"/>
  <c r="G165"/>
  <c r="K165" s="1"/>
  <c r="J167"/>
  <c r="G167"/>
  <c r="I167" s="1"/>
  <c r="J169"/>
  <c r="G169"/>
  <c r="K169" s="1"/>
  <c r="J172"/>
  <c r="G172"/>
  <c r="I172" s="1"/>
  <c r="J178"/>
  <c r="G178"/>
  <c r="K178" s="1"/>
  <c r="J160"/>
  <c r="G160"/>
  <c r="I160" s="1"/>
  <c r="J171"/>
  <c r="G171"/>
  <c r="K171" s="1"/>
  <c r="F135"/>
  <c r="E135"/>
  <c r="H155"/>
  <c r="I155"/>
  <c r="K155"/>
  <c r="H161"/>
  <c r="I161"/>
  <c r="K161"/>
  <c r="H159"/>
  <c r="I159"/>
  <c r="K159"/>
  <c r="H177"/>
  <c r="I177"/>
  <c r="K177"/>
  <c r="H181"/>
  <c r="I181"/>
  <c r="K181"/>
  <c r="H182"/>
  <c r="I182"/>
  <c r="K182"/>
  <c r="H184"/>
  <c r="I184"/>
  <c r="K184"/>
  <c r="H186"/>
  <c r="I186"/>
  <c r="K186"/>
  <c r="H188"/>
  <c r="I188"/>
  <c r="K188"/>
  <c r="H190"/>
  <c r="I190"/>
  <c r="K190"/>
  <c r="H192"/>
  <c r="I192"/>
  <c r="K192"/>
  <c r="H194"/>
  <c r="I194"/>
  <c r="K194"/>
  <c r="H196"/>
  <c r="I196"/>
  <c r="K196"/>
  <c r="H198"/>
  <c r="I198"/>
  <c r="K198"/>
  <c r="H200"/>
  <c r="I200"/>
  <c r="K200"/>
  <c r="H202"/>
  <c r="I202"/>
  <c r="K202"/>
  <c r="H204"/>
  <c r="I204"/>
  <c r="K204"/>
  <c r="H157"/>
  <c r="I157"/>
  <c r="K157"/>
  <c r="H164"/>
  <c r="I164"/>
  <c r="K164"/>
  <c r="H162"/>
  <c r="I162"/>
  <c r="K162"/>
  <c r="H166"/>
  <c r="I166"/>
  <c r="K166"/>
  <c r="H168"/>
  <c r="I168"/>
  <c r="K168"/>
  <c r="H170"/>
  <c r="I170"/>
  <c r="K170"/>
  <c r="H174"/>
  <c r="I174"/>
  <c r="K174"/>
  <c r="H156"/>
  <c r="I156"/>
  <c r="K156"/>
  <c r="H176"/>
  <c r="I176"/>
  <c r="K176"/>
  <c r="H173"/>
  <c r="I173"/>
  <c r="K173"/>
  <c r="F134"/>
  <c r="H134" s="1"/>
  <c r="F138"/>
  <c r="F139"/>
  <c r="F141"/>
  <c r="F152"/>
  <c r="E136"/>
  <c r="E137"/>
  <c r="E140"/>
  <c r="E142"/>
  <c r="E151"/>
  <c r="E149"/>
  <c r="E147"/>
  <c r="E145"/>
  <c r="E150"/>
  <c r="E148"/>
  <c r="E146"/>
  <c r="E144"/>
  <c r="J144" s="1"/>
  <c r="F29"/>
  <c r="G29" s="1"/>
  <c r="F28"/>
  <c r="G28" s="1"/>
  <c r="F30"/>
  <c r="G30" s="1"/>
  <c r="E435" i="6"/>
  <c r="E357"/>
  <c r="E353"/>
  <c r="E349"/>
  <c r="E345"/>
  <c r="E341"/>
  <c r="E358"/>
  <c r="E354"/>
  <c r="E350"/>
  <c r="E346"/>
  <c r="E432"/>
  <c r="K145"/>
  <c r="J145"/>
  <c r="I145"/>
  <c r="H145"/>
  <c r="F144"/>
  <c r="G144" s="1"/>
  <c r="K144"/>
  <c r="I144"/>
  <c r="E177"/>
  <c r="I85"/>
  <c r="I81"/>
  <c r="I87"/>
  <c r="E28"/>
  <c r="I83"/>
  <c r="H89" i="5"/>
  <c r="I90"/>
  <c r="K90"/>
  <c r="H90"/>
  <c r="J90"/>
  <c r="H30"/>
  <c r="J30"/>
  <c r="I30"/>
  <c r="K30"/>
  <c r="H34"/>
  <c r="I34"/>
  <c r="H32"/>
  <c r="J32"/>
  <c r="I32"/>
  <c r="K32"/>
  <c r="I33"/>
  <c r="K33"/>
  <c r="H33"/>
  <c r="J33"/>
  <c r="I31"/>
  <c r="K31"/>
  <c r="H31"/>
  <c r="J31"/>
  <c r="H36"/>
  <c r="I36"/>
  <c r="H38"/>
  <c r="J38"/>
  <c r="I38"/>
  <c r="K38"/>
  <c r="H40"/>
  <c r="I40"/>
  <c r="H42"/>
  <c r="J42"/>
  <c r="I42"/>
  <c r="K42"/>
  <c r="H44"/>
  <c r="I44"/>
  <c r="H46"/>
  <c r="J46"/>
  <c r="I46"/>
  <c r="K46"/>
  <c r="H50"/>
  <c r="I50"/>
  <c r="I49"/>
  <c r="K49"/>
  <c r="H49"/>
  <c r="J49"/>
  <c r="H54"/>
  <c r="I54"/>
  <c r="I53"/>
  <c r="K53"/>
  <c r="H53"/>
  <c r="J53"/>
  <c r="H58"/>
  <c r="I58"/>
  <c r="I57"/>
  <c r="K57"/>
  <c r="H57"/>
  <c r="J57"/>
  <c r="H62"/>
  <c r="I62"/>
  <c r="I61"/>
  <c r="K61"/>
  <c r="H61"/>
  <c r="J61"/>
  <c r="H66"/>
  <c r="I66"/>
  <c r="I65"/>
  <c r="K65"/>
  <c r="H65"/>
  <c r="J65"/>
  <c r="H70"/>
  <c r="I70"/>
  <c r="I69"/>
  <c r="K69"/>
  <c r="H69"/>
  <c r="J69"/>
  <c r="H74"/>
  <c r="I74"/>
  <c r="I73"/>
  <c r="K73"/>
  <c r="H73"/>
  <c r="J73"/>
  <c r="H78"/>
  <c r="I78"/>
  <c r="I77"/>
  <c r="K77"/>
  <c r="H77"/>
  <c r="J77"/>
  <c r="H82"/>
  <c r="I82"/>
  <c r="I81"/>
  <c r="K81"/>
  <c r="H81"/>
  <c r="J81"/>
  <c r="H86"/>
  <c r="J86"/>
  <c r="I86"/>
  <c r="K86"/>
  <c r="I85"/>
  <c r="K85"/>
  <c r="H85"/>
  <c r="J85"/>
  <c r="I35"/>
  <c r="H35"/>
  <c r="I37"/>
  <c r="K37"/>
  <c r="H37"/>
  <c r="J37"/>
  <c r="I39"/>
  <c r="H39"/>
  <c r="I41"/>
  <c r="K41"/>
  <c r="H41"/>
  <c r="J41"/>
  <c r="I43"/>
  <c r="H43"/>
  <c r="I45"/>
  <c r="K45"/>
  <c r="H45"/>
  <c r="J45"/>
  <c r="I47"/>
  <c r="H47"/>
  <c r="H48"/>
  <c r="J48"/>
  <c r="I48"/>
  <c r="K48"/>
  <c r="H52"/>
  <c r="I52"/>
  <c r="I51"/>
  <c r="K51"/>
  <c r="H51"/>
  <c r="J51"/>
  <c r="H56"/>
  <c r="J56"/>
  <c r="I56"/>
  <c r="K56"/>
  <c r="I55"/>
  <c r="K55"/>
  <c r="H55"/>
  <c r="J55"/>
  <c r="H60"/>
  <c r="I60"/>
  <c r="I59"/>
  <c r="K59"/>
  <c r="H59"/>
  <c r="J59"/>
  <c r="H64"/>
  <c r="I64"/>
  <c r="I63"/>
  <c r="K63"/>
  <c r="H63"/>
  <c r="J63"/>
  <c r="H68"/>
  <c r="J68"/>
  <c r="I68"/>
  <c r="K68"/>
  <c r="I67"/>
  <c r="K67"/>
  <c r="H67"/>
  <c r="J67"/>
  <c r="H72"/>
  <c r="I72"/>
  <c r="I71"/>
  <c r="K71"/>
  <c r="H71"/>
  <c r="J71"/>
  <c r="H76"/>
  <c r="I76"/>
  <c r="I75"/>
  <c r="K75"/>
  <c r="H75"/>
  <c r="J75"/>
  <c r="H80"/>
  <c r="J80"/>
  <c r="I80"/>
  <c r="K80"/>
  <c r="I79"/>
  <c r="K79"/>
  <c r="H79"/>
  <c r="J79"/>
  <c r="H84"/>
  <c r="J84"/>
  <c r="I84"/>
  <c r="K84"/>
  <c r="I83"/>
  <c r="K83"/>
  <c r="H83"/>
  <c r="J83"/>
  <c r="I88"/>
  <c r="K88"/>
  <c r="H88"/>
  <c r="J88"/>
  <c r="I87"/>
  <c r="K87"/>
  <c r="H87"/>
  <c r="J87"/>
  <c r="I29"/>
  <c r="K29"/>
  <c r="H29"/>
  <c r="J29"/>
  <c r="G28"/>
  <c r="H28"/>
  <c r="H109"/>
  <c r="I109"/>
  <c r="H107"/>
  <c r="J107"/>
  <c r="I107"/>
  <c r="K107"/>
  <c r="H105"/>
  <c r="I105"/>
  <c r="H103"/>
  <c r="J103"/>
  <c r="I103"/>
  <c r="K103"/>
  <c r="H101"/>
  <c r="I101"/>
  <c r="H99"/>
  <c r="J99"/>
  <c r="I99"/>
  <c r="K99"/>
  <c r="H97"/>
  <c r="I97"/>
  <c r="H95"/>
  <c r="J95"/>
  <c r="I95"/>
  <c r="K95"/>
  <c r="H93"/>
  <c r="I93"/>
  <c r="H91"/>
  <c r="J91"/>
  <c r="I91"/>
  <c r="K91"/>
  <c r="I110"/>
  <c r="H110"/>
  <c r="I108"/>
  <c r="K108"/>
  <c r="H108"/>
  <c r="J108"/>
  <c r="I106"/>
  <c r="H106"/>
  <c r="I104"/>
  <c r="K104"/>
  <c r="H104"/>
  <c r="J104"/>
  <c r="I102"/>
  <c r="H102"/>
  <c r="I100"/>
  <c r="K100"/>
  <c r="H100"/>
  <c r="J100"/>
  <c r="I98"/>
  <c r="H98"/>
  <c r="I96"/>
  <c r="K96"/>
  <c r="H96"/>
  <c r="J96"/>
  <c r="I94"/>
  <c r="H94"/>
  <c r="I92"/>
  <c r="K92"/>
  <c r="H92"/>
  <c r="J92"/>
  <c r="H113"/>
  <c r="I113"/>
  <c r="I114"/>
  <c r="K114"/>
  <c r="H114"/>
  <c r="J114"/>
  <c r="H131"/>
  <c r="I131"/>
  <c r="I132"/>
  <c r="K132"/>
  <c r="H132"/>
  <c r="J132"/>
  <c r="H135"/>
  <c r="I135"/>
  <c r="I136"/>
  <c r="K136"/>
  <c r="H136"/>
  <c r="J136"/>
  <c r="H139"/>
  <c r="I139"/>
  <c r="I140"/>
  <c r="K140"/>
  <c r="H140"/>
  <c r="J140"/>
  <c r="H143"/>
  <c r="I143"/>
  <c r="H111"/>
  <c r="J111"/>
  <c r="I111"/>
  <c r="K111"/>
  <c r="I112"/>
  <c r="H112"/>
  <c r="H129"/>
  <c r="J129"/>
  <c r="I129"/>
  <c r="K129"/>
  <c r="H127"/>
  <c r="I127"/>
  <c r="H125"/>
  <c r="J125"/>
  <c r="I125"/>
  <c r="K125"/>
  <c r="H123"/>
  <c r="I123"/>
  <c r="H121"/>
  <c r="J121"/>
  <c r="I121"/>
  <c r="K121"/>
  <c r="H119"/>
  <c r="I119"/>
  <c r="H117"/>
  <c r="J117"/>
  <c r="I117"/>
  <c r="K117"/>
  <c r="H115"/>
  <c r="I115"/>
  <c r="I130"/>
  <c r="K130"/>
  <c r="H130"/>
  <c r="J130"/>
  <c r="I128"/>
  <c r="H128"/>
  <c r="I126"/>
  <c r="K126"/>
  <c r="H126"/>
  <c r="J126"/>
  <c r="I124"/>
  <c r="H124"/>
  <c r="I122"/>
  <c r="K122"/>
  <c r="H122"/>
  <c r="J122"/>
  <c r="I120"/>
  <c r="H120"/>
  <c r="I118"/>
  <c r="K118"/>
  <c r="H118"/>
  <c r="J118"/>
  <c r="I116"/>
  <c r="K116"/>
  <c r="H116"/>
  <c r="J116"/>
  <c r="H133"/>
  <c r="I133"/>
  <c r="I134"/>
  <c r="K134"/>
  <c r="H134"/>
  <c r="J134"/>
  <c r="H137"/>
  <c r="J137"/>
  <c r="I137"/>
  <c r="K137"/>
  <c r="I138"/>
  <c r="K138"/>
  <c r="H138"/>
  <c r="J138"/>
  <c r="H141"/>
  <c r="J141"/>
  <c r="I141"/>
  <c r="K141"/>
  <c r="I142"/>
  <c r="H142"/>
  <c r="H129" i="3"/>
  <c r="H127"/>
  <c r="E217"/>
  <c r="I279"/>
  <c r="K279"/>
  <c r="J135"/>
  <c r="J137"/>
  <c r="J139"/>
  <c r="J141"/>
  <c r="J143"/>
  <c r="J145"/>
  <c r="J147"/>
  <c r="J149"/>
  <c r="J151"/>
  <c r="J153"/>
  <c r="J155"/>
  <c r="J157"/>
  <c r="J176"/>
  <c r="F373"/>
  <c r="G373" s="1"/>
  <c r="F280"/>
  <c r="G280" s="1"/>
  <c r="E281"/>
  <c r="E186"/>
  <c r="K186" s="1"/>
  <c r="K373"/>
  <c r="F282"/>
  <c r="G282" s="1"/>
  <c r="I282" s="1"/>
  <c r="J280"/>
  <c r="H280"/>
  <c r="F187"/>
  <c r="G187" s="1"/>
  <c r="E187"/>
  <c r="J276"/>
  <c r="F329"/>
  <c r="G329" s="1"/>
  <c r="J277"/>
  <c r="F376"/>
  <c r="G376" s="1"/>
  <c r="K376" s="1"/>
  <c r="F375"/>
  <c r="G375" s="1"/>
  <c r="K375" s="1"/>
  <c r="H279"/>
  <c r="H281"/>
  <c r="H373"/>
  <c r="J373"/>
  <c r="J282"/>
  <c r="H282"/>
  <c r="F317"/>
  <c r="J327"/>
  <c r="J159"/>
  <c r="F311"/>
  <c r="I376"/>
  <c r="I373"/>
  <c r="I375"/>
  <c r="J278"/>
  <c r="J275"/>
  <c r="F374"/>
  <c r="G374" s="1"/>
  <c r="I374" s="1"/>
  <c r="J279"/>
  <c r="J281"/>
  <c r="H93" i="4"/>
  <c r="J93"/>
  <c r="I93"/>
  <c r="K93"/>
  <c r="H91"/>
  <c r="J91"/>
  <c r="I91"/>
  <c r="K91"/>
  <c r="I92"/>
  <c r="K92"/>
  <c r="H92"/>
  <c r="J92"/>
  <c r="J90"/>
  <c r="H90"/>
  <c r="G90"/>
  <c r="G317" i="3"/>
  <c r="G311"/>
  <c r="H329"/>
  <c r="H327"/>
  <c r="J326"/>
  <c r="J337"/>
  <c r="J347"/>
  <c r="F319"/>
  <c r="J355"/>
  <c r="J366"/>
  <c r="F324"/>
  <c r="J328"/>
  <c r="J332"/>
  <c r="J336"/>
  <c r="J340"/>
  <c r="J343"/>
  <c r="J348"/>
  <c r="F314"/>
  <c r="F318"/>
  <c r="J351"/>
  <c r="J356"/>
  <c r="J359"/>
  <c r="J364"/>
  <c r="J367"/>
  <c r="J331"/>
  <c r="J339"/>
  <c r="J346"/>
  <c r="J353"/>
  <c r="J360"/>
  <c r="J368"/>
  <c r="E313"/>
  <c r="F320"/>
  <c r="G322"/>
  <c r="F312"/>
  <c r="J333"/>
  <c r="J344"/>
  <c r="F315"/>
  <c r="J352"/>
  <c r="J361"/>
  <c r="F323"/>
  <c r="H323" s="1"/>
  <c r="F325"/>
  <c r="J330"/>
  <c r="J334"/>
  <c r="J338"/>
  <c r="J342"/>
  <c r="J345"/>
  <c r="F313"/>
  <c r="F316"/>
  <c r="F321"/>
  <c r="J354"/>
  <c r="J357"/>
  <c r="J362"/>
  <c r="J365"/>
  <c r="J335"/>
  <c r="J341"/>
  <c r="J349"/>
  <c r="J350"/>
  <c r="J358"/>
  <c r="J363"/>
  <c r="H274"/>
  <c r="H272"/>
  <c r="H270"/>
  <c r="H268"/>
  <c r="H266"/>
  <c r="H264"/>
  <c r="H262"/>
  <c r="H260"/>
  <c r="H258"/>
  <c r="H256"/>
  <c r="H254"/>
  <c r="H252"/>
  <c r="H250"/>
  <c r="H248"/>
  <c r="H246"/>
  <c r="H244"/>
  <c r="H242"/>
  <c r="H240"/>
  <c r="H238"/>
  <c r="H236"/>
  <c r="H234"/>
  <c r="H232"/>
  <c r="H230"/>
  <c r="H228"/>
  <c r="H226"/>
  <c r="H224"/>
  <c r="H222"/>
  <c r="F219"/>
  <c r="J225"/>
  <c r="J229"/>
  <c r="J233"/>
  <c r="J237"/>
  <c r="J241"/>
  <c r="J245"/>
  <c r="J249"/>
  <c r="J253"/>
  <c r="J257"/>
  <c r="J261"/>
  <c r="J265"/>
  <c r="J269"/>
  <c r="J273"/>
  <c r="F218"/>
  <c r="H271"/>
  <c r="H267"/>
  <c r="H263"/>
  <c r="H259"/>
  <c r="H255"/>
  <c r="H251"/>
  <c r="H247"/>
  <c r="H243"/>
  <c r="H239"/>
  <c r="H235"/>
  <c r="H231"/>
  <c r="H227"/>
  <c r="H223"/>
  <c r="J221"/>
  <c r="F217"/>
  <c r="H217" s="1"/>
  <c r="F220"/>
  <c r="J181"/>
  <c r="G181"/>
  <c r="J183"/>
  <c r="G183"/>
  <c r="J182"/>
  <c r="G182"/>
  <c r="I187"/>
  <c r="J161"/>
  <c r="J163"/>
  <c r="J165"/>
  <c r="J167"/>
  <c r="J169"/>
  <c r="J171"/>
  <c r="J173"/>
  <c r="J175"/>
  <c r="J177"/>
  <c r="J179"/>
  <c r="J128"/>
  <c r="J136"/>
  <c r="J144"/>
  <c r="J152"/>
  <c r="J160"/>
  <c r="J168"/>
  <c r="J185"/>
  <c r="H185"/>
  <c r="H184"/>
  <c r="J184"/>
  <c r="I184"/>
  <c r="K184"/>
  <c r="H125"/>
  <c r="H123"/>
  <c r="G131"/>
  <c r="G129"/>
  <c r="G127"/>
  <c r="G125"/>
  <c r="G123"/>
  <c r="J122"/>
  <c r="J174"/>
  <c r="J178"/>
  <c r="J180"/>
  <c r="J186"/>
  <c r="H186"/>
  <c r="H187"/>
  <c r="J187"/>
  <c r="K371"/>
  <c r="I371"/>
  <c r="K369"/>
  <c r="I369"/>
  <c r="K367"/>
  <c r="I367"/>
  <c r="K365"/>
  <c r="I365"/>
  <c r="K363"/>
  <c r="I363"/>
  <c r="K361"/>
  <c r="I361"/>
  <c r="K359"/>
  <c r="I359"/>
  <c r="K357"/>
  <c r="I357"/>
  <c r="K355"/>
  <c r="I355"/>
  <c r="K353"/>
  <c r="I353"/>
  <c r="K351"/>
  <c r="I351"/>
  <c r="K349"/>
  <c r="I349"/>
  <c r="K347"/>
  <c r="I347"/>
  <c r="K345"/>
  <c r="I345"/>
  <c r="K343"/>
  <c r="I343"/>
  <c r="K341"/>
  <c r="I341"/>
  <c r="K339"/>
  <c r="I339"/>
  <c r="K337"/>
  <c r="I337"/>
  <c r="K335"/>
  <c r="I335"/>
  <c r="K333"/>
  <c r="I333"/>
  <c r="K331"/>
  <c r="I331"/>
  <c r="K329"/>
  <c r="I329"/>
  <c r="K327"/>
  <c r="I327"/>
  <c r="K372"/>
  <c r="I372"/>
  <c r="K370"/>
  <c r="I370"/>
  <c r="K368"/>
  <c r="I368"/>
  <c r="K366"/>
  <c r="I366"/>
  <c r="K364"/>
  <c r="I364"/>
  <c r="K362"/>
  <c r="I362"/>
  <c r="K360"/>
  <c r="I360"/>
  <c r="K358"/>
  <c r="I358"/>
  <c r="K356"/>
  <c r="I356"/>
  <c r="K354"/>
  <c r="I354"/>
  <c r="K352"/>
  <c r="I352"/>
  <c r="K350"/>
  <c r="I350"/>
  <c r="K348"/>
  <c r="I348"/>
  <c r="K346"/>
  <c r="I346"/>
  <c r="K344"/>
  <c r="I344"/>
  <c r="K342"/>
  <c r="I342"/>
  <c r="K340"/>
  <c r="I340"/>
  <c r="K338"/>
  <c r="I338"/>
  <c r="K336"/>
  <c r="I336"/>
  <c r="K334"/>
  <c r="I334"/>
  <c r="K332"/>
  <c r="I332"/>
  <c r="K330"/>
  <c r="I330"/>
  <c r="K328"/>
  <c r="I328"/>
  <c r="K326"/>
  <c r="I326"/>
  <c r="K277"/>
  <c r="I277"/>
  <c r="K275"/>
  <c r="I275"/>
  <c r="K273"/>
  <c r="I273"/>
  <c r="K271"/>
  <c r="I271"/>
  <c r="K269"/>
  <c r="I269"/>
  <c r="K267"/>
  <c r="I267"/>
  <c r="K265"/>
  <c r="I265"/>
  <c r="K263"/>
  <c r="I263"/>
  <c r="K261"/>
  <c r="I261"/>
  <c r="K259"/>
  <c r="I259"/>
  <c r="K257"/>
  <c r="I257"/>
  <c r="K255"/>
  <c r="I255"/>
  <c r="K253"/>
  <c r="I253"/>
  <c r="K251"/>
  <c r="I251"/>
  <c r="K249"/>
  <c r="I249"/>
  <c r="K247"/>
  <c r="I247"/>
  <c r="K245"/>
  <c r="I245"/>
  <c r="K243"/>
  <c r="I243"/>
  <c r="K241"/>
  <c r="I241"/>
  <c r="K239"/>
  <c r="I239"/>
  <c r="K237"/>
  <c r="I237"/>
  <c r="K235"/>
  <c r="I235"/>
  <c r="K233"/>
  <c r="I233"/>
  <c r="K231"/>
  <c r="I231"/>
  <c r="K229"/>
  <c r="I229"/>
  <c r="K227"/>
  <c r="I227"/>
  <c r="K225"/>
  <c r="I225"/>
  <c r="K223"/>
  <c r="I223"/>
  <c r="K221"/>
  <c r="I221"/>
  <c r="K278"/>
  <c r="I278"/>
  <c r="K276"/>
  <c r="I276"/>
  <c r="K274"/>
  <c r="I274"/>
  <c r="K272"/>
  <c r="I272"/>
  <c r="K270"/>
  <c r="I270"/>
  <c r="K268"/>
  <c r="I268"/>
  <c r="K266"/>
  <c r="I266"/>
  <c r="K264"/>
  <c r="I264"/>
  <c r="K262"/>
  <c r="I262"/>
  <c r="K260"/>
  <c r="I260"/>
  <c r="K258"/>
  <c r="I258"/>
  <c r="K256"/>
  <c r="I256"/>
  <c r="K254"/>
  <c r="I254"/>
  <c r="K252"/>
  <c r="I252"/>
  <c r="K250"/>
  <c r="I250"/>
  <c r="K248"/>
  <c r="I248"/>
  <c r="K246"/>
  <c r="I246"/>
  <c r="K244"/>
  <c r="I244"/>
  <c r="K242"/>
  <c r="I242"/>
  <c r="K240"/>
  <c r="I240"/>
  <c r="K238"/>
  <c r="I238"/>
  <c r="K236"/>
  <c r="I236"/>
  <c r="K234"/>
  <c r="I234"/>
  <c r="K232"/>
  <c r="I232"/>
  <c r="K230"/>
  <c r="I230"/>
  <c r="K228"/>
  <c r="I228"/>
  <c r="K226"/>
  <c r="I226"/>
  <c r="K224"/>
  <c r="I224"/>
  <c r="K222"/>
  <c r="I222"/>
  <c r="K180"/>
  <c r="I180"/>
  <c r="K178"/>
  <c r="I178"/>
  <c r="K176"/>
  <c r="I176"/>
  <c r="K174"/>
  <c r="I174"/>
  <c r="K172"/>
  <c r="I172"/>
  <c r="K170"/>
  <c r="I170"/>
  <c r="K168"/>
  <c r="I168"/>
  <c r="K166"/>
  <c r="I166"/>
  <c r="K164"/>
  <c r="I164"/>
  <c r="K162"/>
  <c r="I162"/>
  <c r="K160"/>
  <c r="I160"/>
  <c r="K158"/>
  <c r="I158"/>
  <c r="K156"/>
  <c r="I156"/>
  <c r="K154"/>
  <c r="I154"/>
  <c r="K152"/>
  <c r="I152"/>
  <c r="K150"/>
  <c r="I150"/>
  <c r="K148"/>
  <c r="I148"/>
  <c r="K146"/>
  <c r="I146"/>
  <c r="K144"/>
  <c r="I144"/>
  <c r="K142"/>
  <c r="I142"/>
  <c r="K140"/>
  <c r="I140"/>
  <c r="K138"/>
  <c r="I138"/>
  <c r="K136"/>
  <c r="I136"/>
  <c r="K134"/>
  <c r="I134"/>
  <c r="K132"/>
  <c r="I132"/>
  <c r="K130"/>
  <c r="I130"/>
  <c r="K128"/>
  <c r="I128"/>
  <c r="K126"/>
  <c r="I126"/>
  <c r="K124"/>
  <c r="I124"/>
  <c r="K122"/>
  <c r="I122"/>
  <c r="K179"/>
  <c r="I179"/>
  <c r="K177"/>
  <c r="I177"/>
  <c r="K175"/>
  <c r="I175"/>
  <c r="K173"/>
  <c r="I173"/>
  <c r="K171"/>
  <c r="I171"/>
  <c r="K169"/>
  <c r="I169"/>
  <c r="K167"/>
  <c r="I167"/>
  <c r="K165"/>
  <c r="I165"/>
  <c r="K163"/>
  <c r="I163"/>
  <c r="K161"/>
  <c r="I161"/>
  <c r="K159"/>
  <c r="I159"/>
  <c r="K157"/>
  <c r="I157"/>
  <c r="K155"/>
  <c r="I155"/>
  <c r="K153"/>
  <c r="I153"/>
  <c r="K151"/>
  <c r="I151"/>
  <c r="K149"/>
  <c r="I149"/>
  <c r="K147"/>
  <c r="I147"/>
  <c r="K145"/>
  <c r="I145"/>
  <c r="K143"/>
  <c r="I143"/>
  <c r="K141"/>
  <c r="I141"/>
  <c r="K139"/>
  <c r="I139"/>
  <c r="K137"/>
  <c r="I137"/>
  <c r="K135"/>
  <c r="I135"/>
  <c r="K133"/>
  <c r="I133"/>
  <c r="K131"/>
  <c r="I131"/>
  <c r="K129"/>
  <c r="I129"/>
  <c r="K127"/>
  <c r="I127"/>
  <c r="K125"/>
  <c r="I125"/>
  <c r="K123"/>
  <c r="I123"/>
  <c r="H93"/>
  <c r="J93"/>
  <c r="I93"/>
  <c r="K93"/>
  <c r="H91"/>
  <c r="J91"/>
  <c r="I91"/>
  <c r="K91"/>
  <c r="I92"/>
  <c r="K92"/>
  <c r="H92"/>
  <c r="J92"/>
  <c r="H301" i="2"/>
  <c r="J601"/>
  <c r="K601"/>
  <c r="I601"/>
  <c r="K599"/>
  <c r="I599"/>
  <c r="K597"/>
  <c r="I597"/>
  <c r="K595"/>
  <c r="I595"/>
  <c r="K593"/>
  <c r="I593"/>
  <c r="K591"/>
  <c r="I591"/>
  <c r="K589"/>
  <c r="I589"/>
  <c r="K587"/>
  <c r="I587"/>
  <c r="K585"/>
  <c r="I585"/>
  <c r="K583"/>
  <c r="I583"/>
  <c r="K581"/>
  <c r="I581"/>
  <c r="K516"/>
  <c r="I516"/>
  <c r="K514"/>
  <c r="I514"/>
  <c r="K512"/>
  <c r="I512"/>
  <c r="K510"/>
  <c r="I510"/>
  <c r="K508"/>
  <c r="I508"/>
  <c r="K506"/>
  <c r="I506"/>
  <c r="K504"/>
  <c r="I504"/>
  <c r="K502"/>
  <c r="I502"/>
  <c r="K500"/>
  <c r="I500"/>
  <c r="K498"/>
  <c r="I498"/>
  <c r="K496"/>
  <c r="I496"/>
  <c r="K494"/>
  <c r="I494"/>
  <c r="K492"/>
  <c r="I492"/>
  <c r="K490"/>
  <c r="I490"/>
  <c r="K488"/>
  <c r="I488"/>
  <c r="K486"/>
  <c r="I486"/>
  <c r="K484"/>
  <c r="I484"/>
  <c r="K482"/>
  <c r="I482"/>
  <c r="K580"/>
  <c r="I580"/>
  <c r="K602"/>
  <c r="I602"/>
  <c r="K600"/>
  <c r="I600"/>
  <c r="K598"/>
  <c r="I598"/>
  <c r="K596"/>
  <c r="I596"/>
  <c r="K594"/>
  <c r="I594"/>
  <c r="K592"/>
  <c r="I592"/>
  <c r="K590"/>
  <c r="I590"/>
  <c r="K588"/>
  <c r="I588"/>
  <c r="K586"/>
  <c r="I586"/>
  <c r="K584"/>
  <c r="I584"/>
  <c r="K582"/>
  <c r="I582"/>
  <c r="K515"/>
  <c r="I515"/>
  <c r="K513"/>
  <c r="I513"/>
  <c r="K511"/>
  <c r="I511"/>
  <c r="K509"/>
  <c r="I509"/>
  <c r="K507"/>
  <c r="I507"/>
  <c r="K505"/>
  <c r="I505"/>
  <c r="K503"/>
  <c r="I503"/>
  <c r="K501"/>
  <c r="I501"/>
  <c r="K499"/>
  <c r="I499"/>
  <c r="K497"/>
  <c r="I497"/>
  <c r="K495"/>
  <c r="I495"/>
  <c r="K493"/>
  <c r="I493"/>
  <c r="K491"/>
  <c r="I491"/>
  <c r="K489"/>
  <c r="I489"/>
  <c r="K487"/>
  <c r="I487"/>
  <c r="K485"/>
  <c r="I485"/>
  <c r="K483"/>
  <c r="I483"/>
  <c r="K481"/>
  <c r="I481"/>
  <c r="K450"/>
  <c r="I450"/>
  <c r="K448"/>
  <c r="I448"/>
  <c r="K446"/>
  <c r="I446"/>
  <c r="K444"/>
  <c r="I444"/>
  <c r="K442"/>
  <c r="I442"/>
  <c r="K440"/>
  <c r="I440"/>
  <c r="K438"/>
  <c r="I438"/>
  <c r="K436"/>
  <c r="I436"/>
  <c r="K434"/>
  <c r="I434"/>
  <c r="K432"/>
  <c r="I432"/>
  <c r="K430"/>
  <c r="I430"/>
  <c r="K428"/>
  <c r="I428"/>
  <c r="K426"/>
  <c r="I426"/>
  <c r="K424"/>
  <c r="I424"/>
  <c r="K360"/>
  <c r="I360"/>
  <c r="K358"/>
  <c r="I358"/>
  <c r="K356"/>
  <c r="I356"/>
  <c r="K354"/>
  <c r="I354"/>
  <c r="K352"/>
  <c r="I352"/>
  <c r="K350"/>
  <c r="I350"/>
  <c r="K348"/>
  <c r="I348"/>
  <c r="K346"/>
  <c r="I346"/>
  <c r="K344"/>
  <c r="I344"/>
  <c r="K342"/>
  <c r="I342"/>
  <c r="K340"/>
  <c r="I340"/>
  <c r="K338"/>
  <c r="I338"/>
  <c r="K336"/>
  <c r="I336"/>
  <c r="K334"/>
  <c r="I334"/>
  <c r="K332"/>
  <c r="I332"/>
  <c r="K330"/>
  <c r="I330"/>
  <c r="K451"/>
  <c r="I451"/>
  <c r="K449"/>
  <c r="I449"/>
  <c r="K447"/>
  <c r="I447"/>
  <c r="K445"/>
  <c r="I445"/>
  <c r="K443"/>
  <c r="I443"/>
  <c r="K441"/>
  <c r="I441"/>
  <c r="K439"/>
  <c r="I439"/>
  <c r="K437"/>
  <c r="I437"/>
  <c r="K435"/>
  <c r="I435"/>
  <c r="K433"/>
  <c r="I433"/>
  <c r="K431"/>
  <c r="I431"/>
  <c r="K429"/>
  <c r="I429"/>
  <c r="K427"/>
  <c r="I427"/>
  <c r="K425"/>
  <c r="I425"/>
  <c r="K361"/>
  <c r="I361"/>
  <c r="K359"/>
  <c r="I359"/>
  <c r="K357"/>
  <c r="I357"/>
  <c r="K355"/>
  <c r="I355"/>
  <c r="K353"/>
  <c r="I353"/>
  <c r="K351"/>
  <c r="I351"/>
  <c r="K349"/>
  <c r="I349"/>
  <c r="K347"/>
  <c r="I347"/>
  <c r="K345"/>
  <c r="I345"/>
  <c r="K343"/>
  <c r="I343"/>
  <c r="K341"/>
  <c r="I341"/>
  <c r="K339"/>
  <c r="I339"/>
  <c r="K337"/>
  <c r="I337"/>
  <c r="K335"/>
  <c r="I335"/>
  <c r="K333"/>
  <c r="I333"/>
  <c r="K331"/>
  <c r="I331"/>
  <c r="K216"/>
  <c r="I216"/>
  <c r="K214"/>
  <c r="I214"/>
  <c r="K212"/>
  <c r="I212"/>
  <c r="K210"/>
  <c r="I210"/>
  <c r="K208"/>
  <c r="I208"/>
  <c r="K206"/>
  <c r="I206"/>
  <c r="K204"/>
  <c r="I204"/>
  <c r="K202"/>
  <c r="I202"/>
  <c r="K200"/>
  <c r="I200"/>
  <c r="K198"/>
  <c r="I198"/>
  <c r="K196"/>
  <c r="I196"/>
  <c r="K194"/>
  <c r="I194"/>
  <c r="K192"/>
  <c r="I192"/>
  <c r="K190"/>
  <c r="I190"/>
  <c r="K188"/>
  <c r="I188"/>
  <c r="K186"/>
  <c r="I186"/>
  <c r="K184"/>
  <c r="I184"/>
  <c r="K182"/>
  <c r="I182"/>
  <c r="K180"/>
  <c r="I180"/>
  <c r="K215"/>
  <c r="I215"/>
  <c r="K213"/>
  <c r="I213"/>
  <c r="K211"/>
  <c r="I211"/>
  <c r="K209"/>
  <c r="I209"/>
  <c r="K207"/>
  <c r="I207"/>
  <c r="K205"/>
  <c r="I205"/>
  <c r="K203"/>
  <c r="I203"/>
  <c r="K201"/>
  <c r="I201"/>
  <c r="K199"/>
  <c r="I199"/>
  <c r="K197"/>
  <c r="I197"/>
  <c r="K195"/>
  <c r="I195"/>
  <c r="K193"/>
  <c r="I193"/>
  <c r="K191"/>
  <c r="I191"/>
  <c r="K189"/>
  <c r="I189"/>
  <c r="K187"/>
  <c r="I187"/>
  <c r="K185"/>
  <c r="I185"/>
  <c r="K183"/>
  <c r="I183"/>
  <c r="K181"/>
  <c r="I181"/>
  <c r="H148"/>
  <c r="J148"/>
  <c r="I148"/>
  <c r="K148"/>
  <c r="I149"/>
  <c r="H149"/>
  <c r="E41"/>
  <c r="E482"/>
  <c r="E497"/>
  <c r="E498"/>
  <c r="E30"/>
  <c r="K30" s="1"/>
  <c r="E481"/>
  <c r="E487"/>
  <c r="E491"/>
  <c r="E495"/>
  <c r="E339"/>
  <c r="E343"/>
  <c r="E485"/>
  <c r="E333"/>
  <c r="E332"/>
  <c r="E334"/>
  <c r="E483"/>
  <c r="E488"/>
  <c r="E492"/>
  <c r="E496"/>
  <c r="E336"/>
  <c r="E340"/>
  <c r="E344"/>
  <c r="E346"/>
  <c r="E348"/>
  <c r="E347"/>
  <c r="E349"/>
  <c r="E499"/>
  <c r="E500"/>
  <c r="E489"/>
  <c r="E493"/>
  <c r="E337"/>
  <c r="E341"/>
  <c r="E345"/>
  <c r="E484"/>
  <c r="E331"/>
  <c r="E335"/>
  <c r="E486"/>
  <c r="E490"/>
  <c r="E494"/>
  <c r="E338"/>
  <c r="E342"/>
  <c r="E33"/>
  <c r="F28"/>
  <c r="G28" s="1"/>
  <c r="E29"/>
  <c r="E35"/>
  <c r="E45"/>
  <c r="F45"/>
  <c r="G45" s="1"/>
  <c r="F46"/>
  <c r="G46" s="1"/>
  <c r="I46" s="1"/>
  <c r="F38"/>
  <c r="G38" s="1"/>
  <c r="F42"/>
  <c r="G42" s="1"/>
  <c r="I42" s="1"/>
  <c r="F30"/>
  <c r="G30" s="1"/>
  <c r="F36"/>
  <c r="G36" s="1"/>
  <c r="I36" s="1"/>
  <c r="F32"/>
  <c r="G32" s="1"/>
  <c r="K32" s="1"/>
  <c r="F34"/>
  <c r="G34" s="1"/>
  <c r="I34" s="1"/>
  <c r="E37"/>
  <c r="E39"/>
  <c r="E43"/>
  <c r="F43"/>
  <c r="G43" s="1"/>
  <c r="F44"/>
  <c r="G44" s="1"/>
  <c r="K44" s="1"/>
  <c r="F31"/>
  <c r="G31" s="1"/>
  <c r="I31" s="1"/>
  <c r="F40"/>
  <c r="G40" s="1"/>
  <c r="K40" s="1"/>
  <c r="F29"/>
  <c r="F35"/>
  <c r="F37"/>
  <c r="G37" s="1"/>
  <c r="F33"/>
  <c r="F39"/>
  <c r="G39" s="1"/>
  <c r="F41"/>
  <c r="G41" s="1"/>
  <c r="K41" s="1"/>
  <c r="E28"/>
  <c r="I54"/>
  <c r="J54"/>
  <c r="I58"/>
  <c r="K58"/>
  <c r="J58"/>
  <c r="H58"/>
  <c r="I62"/>
  <c r="J62"/>
  <c r="I66"/>
  <c r="K66"/>
  <c r="J66"/>
  <c r="H66"/>
  <c r="I49"/>
  <c r="K49"/>
  <c r="H49"/>
  <c r="J49"/>
  <c r="I69"/>
  <c r="H69"/>
  <c r="I73"/>
  <c r="K73"/>
  <c r="H73"/>
  <c r="J73"/>
  <c r="I77"/>
  <c r="K77"/>
  <c r="H77"/>
  <c r="J77"/>
  <c r="I81"/>
  <c r="K81"/>
  <c r="H81"/>
  <c r="J81"/>
  <c r="I85"/>
  <c r="H85"/>
  <c r="I89"/>
  <c r="K89"/>
  <c r="H89"/>
  <c r="J89"/>
  <c r="I93"/>
  <c r="K93"/>
  <c r="H93"/>
  <c r="J93"/>
  <c r="I97"/>
  <c r="K97"/>
  <c r="H97"/>
  <c r="J97"/>
  <c r="I101"/>
  <c r="H101"/>
  <c r="I105"/>
  <c r="K105"/>
  <c r="H105"/>
  <c r="J105"/>
  <c r="I109"/>
  <c r="K109"/>
  <c r="H109"/>
  <c r="J109"/>
  <c r="I113"/>
  <c r="K113"/>
  <c r="H113"/>
  <c r="J113"/>
  <c r="I117"/>
  <c r="K117"/>
  <c r="H117"/>
  <c r="J117"/>
  <c r="I121"/>
  <c r="K121"/>
  <c r="H121"/>
  <c r="J121"/>
  <c r="I125"/>
  <c r="K125"/>
  <c r="H125"/>
  <c r="J125"/>
  <c r="I129"/>
  <c r="K129"/>
  <c r="H129"/>
  <c r="J129"/>
  <c r="I133"/>
  <c r="H133"/>
  <c r="I137"/>
  <c r="K137"/>
  <c r="H137"/>
  <c r="J137"/>
  <c r="I141"/>
  <c r="H141"/>
  <c r="I145"/>
  <c r="K145"/>
  <c r="H145"/>
  <c r="J145"/>
  <c r="I51"/>
  <c r="K51"/>
  <c r="H51"/>
  <c r="J51"/>
  <c r="I55"/>
  <c r="K55"/>
  <c r="H55"/>
  <c r="J55"/>
  <c r="I59"/>
  <c r="K59"/>
  <c r="H59"/>
  <c r="J59"/>
  <c r="I63"/>
  <c r="K63"/>
  <c r="H63"/>
  <c r="J63"/>
  <c r="I147"/>
  <c r="K147"/>
  <c r="H147"/>
  <c r="J147"/>
  <c r="I44"/>
  <c r="J44"/>
  <c r="I40"/>
  <c r="J40"/>
  <c r="K36"/>
  <c r="H36"/>
  <c r="I32"/>
  <c r="J32"/>
  <c r="I48"/>
  <c r="K48"/>
  <c r="J48"/>
  <c r="H48"/>
  <c r="K31"/>
  <c r="J31"/>
  <c r="I68"/>
  <c r="K68"/>
  <c r="J68"/>
  <c r="H68"/>
  <c r="I72"/>
  <c r="K72"/>
  <c r="H72"/>
  <c r="J72"/>
  <c r="I76"/>
  <c r="K76"/>
  <c r="H76"/>
  <c r="J76"/>
  <c r="I80"/>
  <c r="H80"/>
  <c r="I84"/>
  <c r="K84"/>
  <c r="H84"/>
  <c r="J84"/>
  <c r="I88"/>
  <c r="H88"/>
  <c r="I92"/>
  <c r="K92"/>
  <c r="H92"/>
  <c r="J92"/>
  <c r="I96"/>
  <c r="H96"/>
  <c r="I100"/>
  <c r="K100"/>
  <c r="H100"/>
  <c r="J100"/>
  <c r="I104"/>
  <c r="H104"/>
  <c r="I108"/>
  <c r="K108"/>
  <c r="H108"/>
  <c r="J108"/>
  <c r="I112"/>
  <c r="H112"/>
  <c r="I116"/>
  <c r="K116"/>
  <c r="H116"/>
  <c r="J116"/>
  <c r="I120"/>
  <c r="H120"/>
  <c r="I124"/>
  <c r="K124"/>
  <c r="H124"/>
  <c r="J124"/>
  <c r="I128"/>
  <c r="H128"/>
  <c r="I132"/>
  <c r="H132"/>
  <c r="I136"/>
  <c r="H136"/>
  <c r="I140"/>
  <c r="K140"/>
  <c r="H140"/>
  <c r="J140"/>
  <c r="I144"/>
  <c r="H144"/>
  <c r="I52"/>
  <c r="K52"/>
  <c r="J52"/>
  <c r="H52"/>
  <c r="I56"/>
  <c r="J56"/>
  <c r="I60"/>
  <c r="K60"/>
  <c r="J60"/>
  <c r="H60"/>
  <c r="I64"/>
  <c r="J64"/>
  <c r="I50"/>
  <c r="K50"/>
  <c r="J50"/>
  <c r="H50"/>
  <c r="I70"/>
  <c r="J70"/>
  <c r="I74"/>
  <c r="K74"/>
  <c r="H74"/>
  <c r="J74"/>
  <c r="I78"/>
  <c r="H78"/>
  <c r="I82"/>
  <c r="H82"/>
  <c r="I86"/>
  <c r="H86"/>
  <c r="I90"/>
  <c r="H90"/>
  <c r="I94"/>
  <c r="K94"/>
  <c r="H94"/>
  <c r="J94"/>
  <c r="I98"/>
  <c r="H98"/>
  <c r="I102"/>
  <c r="K102"/>
  <c r="H102"/>
  <c r="J102"/>
  <c r="I106"/>
  <c r="H106"/>
  <c r="I110"/>
  <c r="K110"/>
  <c r="H110"/>
  <c r="J110"/>
  <c r="I114"/>
  <c r="H114"/>
  <c r="I118"/>
  <c r="K118"/>
  <c r="H118"/>
  <c r="J118"/>
  <c r="I122"/>
  <c r="H122"/>
  <c r="I126"/>
  <c r="K126"/>
  <c r="H126"/>
  <c r="J126"/>
  <c r="I130"/>
  <c r="H130"/>
  <c r="I134"/>
  <c r="K134"/>
  <c r="H134"/>
  <c r="J134"/>
  <c r="I138"/>
  <c r="H138"/>
  <c r="I142"/>
  <c r="K142"/>
  <c r="H142"/>
  <c r="J142"/>
  <c r="I146"/>
  <c r="H146"/>
  <c r="I53"/>
  <c r="H53"/>
  <c r="I57"/>
  <c r="H57"/>
  <c r="I61"/>
  <c r="H61"/>
  <c r="I65"/>
  <c r="H65"/>
  <c r="K46"/>
  <c r="H46"/>
  <c r="K42"/>
  <c r="H42"/>
  <c r="I38"/>
  <c r="J38"/>
  <c r="K34"/>
  <c r="H34"/>
  <c r="I47"/>
  <c r="K47"/>
  <c r="H47"/>
  <c r="J47"/>
  <c r="I30"/>
  <c r="J30"/>
  <c r="I67"/>
  <c r="K67"/>
  <c r="H67"/>
  <c r="J67"/>
  <c r="I71"/>
  <c r="K71"/>
  <c r="H71"/>
  <c r="J71"/>
  <c r="I75"/>
  <c r="K75"/>
  <c r="H75"/>
  <c r="J75"/>
  <c r="I79"/>
  <c r="K79"/>
  <c r="H79"/>
  <c r="J79"/>
  <c r="I83"/>
  <c r="K83"/>
  <c r="H83"/>
  <c r="J83"/>
  <c r="I87"/>
  <c r="K87"/>
  <c r="H87"/>
  <c r="J87"/>
  <c r="I91"/>
  <c r="K91"/>
  <c r="H91"/>
  <c r="J91"/>
  <c r="I95"/>
  <c r="H95"/>
  <c r="I99"/>
  <c r="K99"/>
  <c r="H99"/>
  <c r="J99"/>
  <c r="I103"/>
  <c r="K103"/>
  <c r="H103"/>
  <c r="J103"/>
  <c r="I107"/>
  <c r="H107"/>
  <c r="I111"/>
  <c r="K111"/>
  <c r="H111"/>
  <c r="J111"/>
  <c r="I115"/>
  <c r="H115"/>
  <c r="I119"/>
  <c r="K119"/>
  <c r="H119"/>
  <c r="J119"/>
  <c r="I123"/>
  <c r="K123"/>
  <c r="H123"/>
  <c r="J123"/>
  <c r="I127"/>
  <c r="K127"/>
  <c r="H127"/>
  <c r="J127"/>
  <c r="I131"/>
  <c r="K131"/>
  <c r="H131"/>
  <c r="J131"/>
  <c r="I135"/>
  <c r="K135"/>
  <c r="H135"/>
  <c r="J135"/>
  <c r="I139"/>
  <c r="K139"/>
  <c r="H139"/>
  <c r="J139"/>
  <c r="I143"/>
  <c r="K143"/>
  <c r="H143"/>
  <c r="J143"/>
  <c r="J602" i="1"/>
  <c r="K603"/>
  <c r="I603"/>
  <c r="K597"/>
  <c r="I597"/>
  <c r="K591"/>
  <c r="I591"/>
  <c r="K581"/>
  <c r="I581"/>
  <c r="K602"/>
  <c r="I602"/>
  <c r="K586"/>
  <c r="I586"/>
  <c r="J451"/>
  <c r="K448"/>
  <c r="I448"/>
  <c r="K436"/>
  <c r="I436"/>
  <c r="K434"/>
  <c r="I434"/>
  <c r="K432"/>
  <c r="I432"/>
  <c r="K430"/>
  <c r="I430"/>
  <c r="K451"/>
  <c r="I451"/>
  <c r="K435"/>
  <c r="I435"/>
  <c r="K433"/>
  <c r="I433"/>
  <c r="K431"/>
  <c r="I431"/>
  <c r="K429"/>
  <c r="I429"/>
  <c r="J301"/>
  <c r="K204"/>
  <c r="I204"/>
  <c r="K202"/>
  <c r="I202"/>
  <c r="K180"/>
  <c r="I180"/>
  <c r="K301"/>
  <c r="I301"/>
  <c r="K297"/>
  <c r="I297"/>
  <c r="K295"/>
  <c r="I295"/>
  <c r="K205"/>
  <c r="I205"/>
  <c r="K203"/>
  <c r="I203"/>
  <c r="E366"/>
  <c r="H366" s="1"/>
  <c r="E370"/>
  <c r="E187"/>
  <c r="H187" s="1"/>
  <c r="E439"/>
  <c r="H439" s="1"/>
  <c r="E185"/>
  <c r="H185" s="1"/>
  <c r="E197"/>
  <c r="H197" s="1"/>
  <c r="E351"/>
  <c r="H351" s="1"/>
  <c r="E333"/>
  <c r="H333" s="1"/>
  <c r="J33" i="9"/>
  <c r="H33"/>
  <c r="I33"/>
  <c r="K33"/>
  <c r="J37"/>
  <c r="H37"/>
  <c r="I37"/>
  <c r="K37"/>
  <c r="J41"/>
  <c r="H41"/>
  <c r="I41"/>
  <c r="K41"/>
  <c r="J45"/>
  <c r="H45"/>
  <c r="I45"/>
  <c r="K45"/>
  <c r="K31"/>
  <c r="I31"/>
  <c r="J31"/>
  <c r="H31"/>
  <c r="J49"/>
  <c r="H49"/>
  <c r="I49"/>
  <c r="K49"/>
  <c r="J53"/>
  <c r="H53"/>
  <c r="I53"/>
  <c r="K53"/>
  <c r="J57"/>
  <c r="H57"/>
  <c r="I57"/>
  <c r="K57"/>
  <c r="J61"/>
  <c r="H61"/>
  <c r="I61"/>
  <c r="K61"/>
  <c r="J65"/>
  <c r="H65"/>
  <c r="I65"/>
  <c r="K65"/>
  <c r="J69"/>
  <c r="H69"/>
  <c r="K69"/>
  <c r="I69"/>
  <c r="J73"/>
  <c r="H73"/>
  <c r="K73"/>
  <c r="I73"/>
  <c r="J77"/>
  <c r="H77"/>
  <c r="K77"/>
  <c r="I77"/>
  <c r="J81"/>
  <c r="H81"/>
  <c r="K81"/>
  <c r="I81"/>
  <c r="J85"/>
  <c r="H85"/>
  <c r="K85"/>
  <c r="I85"/>
  <c r="J89"/>
  <c r="H89"/>
  <c r="K89"/>
  <c r="I89"/>
  <c r="K32"/>
  <c r="I32"/>
  <c r="J32"/>
  <c r="H32"/>
  <c r="J36"/>
  <c r="H36"/>
  <c r="K36"/>
  <c r="I36"/>
  <c r="J40"/>
  <c r="H40"/>
  <c r="K40"/>
  <c r="I40"/>
  <c r="J44"/>
  <c r="H44"/>
  <c r="K44"/>
  <c r="I44"/>
  <c r="J48"/>
  <c r="H48"/>
  <c r="K48"/>
  <c r="I48"/>
  <c r="J51"/>
  <c r="H51"/>
  <c r="I51"/>
  <c r="K51"/>
  <c r="J55"/>
  <c r="H55"/>
  <c r="I55"/>
  <c r="K55"/>
  <c r="J59"/>
  <c r="H59"/>
  <c r="I59"/>
  <c r="K59"/>
  <c r="J63"/>
  <c r="H63"/>
  <c r="I63"/>
  <c r="K63"/>
  <c r="J68"/>
  <c r="H68"/>
  <c r="K68"/>
  <c r="I68"/>
  <c r="J72"/>
  <c r="H72"/>
  <c r="K72"/>
  <c r="I72"/>
  <c r="J76"/>
  <c r="H76"/>
  <c r="K76"/>
  <c r="I76"/>
  <c r="J80"/>
  <c r="H80"/>
  <c r="K80"/>
  <c r="I80"/>
  <c r="J84"/>
  <c r="H84"/>
  <c r="K84"/>
  <c r="I84"/>
  <c r="J88"/>
  <c r="H88"/>
  <c r="K88"/>
  <c r="I88"/>
  <c r="J35"/>
  <c r="H35"/>
  <c r="I35"/>
  <c r="K35"/>
  <c r="J39"/>
  <c r="H39"/>
  <c r="I39"/>
  <c r="K39"/>
  <c r="J43"/>
  <c r="H43"/>
  <c r="I43"/>
  <c r="K43"/>
  <c r="J47"/>
  <c r="H47"/>
  <c r="I47"/>
  <c r="K47"/>
  <c r="K30"/>
  <c r="I30"/>
  <c r="J30"/>
  <c r="H30"/>
  <c r="J50"/>
  <c r="H50"/>
  <c r="K50"/>
  <c r="I50"/>
  <c r="J54"/>
  <c r="H54"/>
  <c r="K54"/>
  <c r="I54"/>
  <c r="J58"/>
  <c r="H58"/>
  <c r="K58"/>
  <c r="I58"/>
  <c r="J62"/>
  <c r="H62"/>
  <c r="K62"/>
  <c r="I62"/>
  <c r="J66"/>
  <c r="H66"/>
  <c r="K66"/>
  <c r="I66"/>
  <c r="J70"/>
  <c r="H70"/>
  <c r="K70"/>
  <c r="I70"/>
  <c r="J74"/>
  <c r="H74"/>
  <c r="K74"/>
  <c r="I74"/>
  <c r="J78"/>
  <c r="H78"/>
  <c r="K78"/>
  <c r="I78"/>
  <c r="J82"/>
  <c r="H82"/>
  <c r="K82"/>
  <c r="I82"/>
  <c r="J86"/>
  <c r="H86"/>
  <c r="K86"/>
  <c r="I86"/>
  <c r="J90"/>
  <c r="H90"/>
  <c r="K90"/>
  <c r="I90"/>
  <c r="J34"/>
  <c r="H34"/>
  <c r="K34"/>
  <c r="I34"/>
  <c r="J38"/>
  <c r="H38"/>
  <c r="K38"/>
  <c r="I38"/>
  <c r="J42"/>
  <c r="H42"/>
  <c r="K42"/>
  <c r="I42"/>
  <c r="J46"/>
  <c r="H46"/>
  <c r="K46"/>
  <c r="I46"/>
  <c r="K29"/>
  <c r="I29"/>
  <c r="J29"/>
  <c r="H29"/>
  <c r="J28"/>
  <c r="H28"/>
  <c r="K28"/>
  <c r="I28"/>
  <c r="J52"/>
  <c r="H52"/>
  <c r="K52"/>
  <c r="I52"/>
  <c r="J56"/>
  <c r="H56"/>
  <c r="K56"/>
  <c r="I56"/>
  <c r="J60"/>
  <c r="H60"/>
  <c r="K60"/>
  <c r="I60"/>
  <c r="J64"/>
  <c r="H64"/>
  <c r="K64"/>
  <c r="I64"/>
  <c r="J67"/>
  <c r="H67"/>
  <c r="I67"/>
  <c r="K67"/>
  <c r="J71"/>
  <c r="H71"/>
  <c r="K71"/>
  <c r="I71"/>
  <c r="J75"/>
  <c r="H75"/>
  <c r="K75"/>
  <c r="I75"/>
  <c r="J79"/>
  <c r="H79"/>
  <c r="K79"/>
  <c r="I79"/>
  <c r="J83"/>
  <c r="H83"/>
  <c r="K83"/>
  <c r="I83"/>
  <c r="J87"/>
  <c r="H87"/>
  <c r="K87"/>
  <c r="I87"/>
  <c r="J29" i="10"/>
  <c r="H29"/>
  <c r="I29"/>
  <c r="K29"/>
  <c r="J49"/>
  <c r="H49"/>
  <c r="K49"/>
  <c r="I49"/>
  <c r="J53"/>
  <c r="H53"/>
  <c r="K53"/>
  <c r="I53"/>
  <c r="J57"/>
  <c r="H57"/>
  <c r="K57"/>
  <c r="I57"/>
  <c r="J61"/>
  <c r="H61"/>
  <c r="K61"/>
  <c r="I61"/>
  <c r="J65"/>
  <c r="H65"/>
  <c r="K65"/>
  <c r="I65"/>
  <c r="J69"/>
  <c r="H69"/>
  <c r="K69"/>
  <c r="I69"/>
  <c r="J73"/>
  <c r="H73"/>
  <c r="K73"/>
  <c r="I73"/>
  <c r="J77"/>
  <c r="H77"/>
  <c r="K77"/>
  <c r="I77"/>
  <c r="J81"/>
  <c r="H81"/>
  <c r="K81"/>
  <c r="I81"/>
  <c r="J85"/>
  <c r="H85"/>
  <c r="K85"/>
  <c r="I85"/>
  <c r="J89"/>
  <c r="H89"/>
  <c r="K89"/>
  <c r="I89"/>
  <c r="J30"/>
  <c r="H30"/>
  <c r="K30"/>
  <c r="I30"/>
  <c r="J33"/>
  <c r="H33"/>
  <c r="K33"/>
  <c r="I33"/>
  <c r="J35"/>
  <c r="H35"/>
  <c r="K35"/>
  <c r="I35"/>
  <c r="J37"/>
  <c r="H37"/>
  <c r="K37"/>
  <c r="I37"/>
  <c r="J39"/>
  <c r="H39"/>
  <c r="K39"/>
  <c r="I39"/>
  <c r="J41"/>
  <c r="H41"/>
  <c r="K41"/>
  <c r="I41"/>
  <c r="J43"/>
  <c r="H43"/>
  <c r="K43"/>
  <c r="I43"/>
  <c r="J45"/>
  <c r="H45"/>
  <c r="K45"/>
  <c r="I45"/>
  <c r="J47"/>
  <c r="H47"/>
  <c r="K47"/>
  <c r="I47"/>
  <c r="J50"/>
  <c r="H50"/>
  <c r="K50"/>
  <c r="I50"/>
  <c r="J54"/>
  <c r="H54"/>
  <c r="K54"/>
  <c r="I54"/>
  <c r="J58"/>
  <c r="H58"/>
  <c r="K58"/>
  <c r="I58"/>
  <c r="J62"/>
  <c r="H62"/>
  <c r="K62"/>
  <c r="I62"/>
  <c r="J66"/>
  <c r="H66"/>
  <c r="K66"/>
  <c r="I66"/>
  <c r="J70"/>
  <c r="H70"/>
  <c r="K70"/>
  <c r="I70"/>
  <c r="J74"/>
  <c r="H74"/>
  <c r="K74"/>
  <c r="I74"/>
  <c r="J78"/>
  <c r="H78"/>
  <c r="K78"/>
  <c r="I78"/>
  <c r="J82"/>
  <c r="H82"/>
  <c r="K82"/>
  <c r="I82"/>
  <c r="J86"/>
  <c r="H86"/>
  <c r="K86"/>
  <c r="I86"/>
  <c r="J90"/>
  <c r="H90"/>
  <c r="K90"/>
  <c r="I90"/>
  <c r="J28"/>
  <c r="H28"/>
  <c r="K28"/>
  <c r="I28"/>
  <c r="J32"/>
  <c r="H32"/>
  <c r="K32"/>
  <c r="I32"/>
  <c r="J34"/>
  <c r="H34"/>
  <c r="K34"/>
  <c r="I34"/>
  <c r="J36"/>
  <c r="H36"/>
  <c r="K36"/>
  <c r="I36"/>
  <c r="J38"/>
  <c r="H38"/>
  <c r="K38"/>
  <c r="I38"/>
  <c r="J40"/>
  <c r="H40"/>
  <c r="K40"/>
  <c r="I40"/>
  <c r="J42"/>
  <c r="H42"/>
  <c r="K42"/>
  <c r="I42"/>
  <c r="J44"/>
  <c r="H44"/>
  <c r="K44"/>
  <c r="I44"/>
  <c r="J46"/>
  <c r="H46"/>
  <c r="K46"/>
  <c r="I46"/>
  <c r="J48"/>
  <c r="H48"/>
  <c r="K48"/>
  <c r="I48"/>
  <c r="J52"/>
  <c r="H52"/>
  <c r="K52"/>
  <c r="I52"/>
  <c r="J56"/>
  <c r="H56"/>
  <c r="K56"/>
  <c r="I56"/>
  <c r="J60"/>
  <c r="H60"/>
  <c r="K60"/>
  <c r="I60"/>
  <c r="J64"/>
  <c r="H64"/>
  <c r="K64"/>
  <c r="I64"/>
  <c r="J68"/>
  <c r="H68"/>
  <c r="K68"/>
  <c r="I68"/>
  <c r="J72"/>
  <c r="H72"/>
  <c r="K72"/>
  <c r="I72"/>
  <c r="J76"/>
  <c r="H76"/>
  <c r="K76"/>
  <c r="I76"/>
  <c r="J80"/>
  <c r="H80"/>
  <c r="K80"/>
  <c r="I80"/>
  <c r="J84"/>
  <c r="H84"/>
  <c r="K84"/>
  <c r="I84"/>
  <c r="J88"/>
  <c r="H88"/>
  <c r="K88"/>
  <c r="I88"/>
  <c r="J31"/>
  <c r="H31"/>
  <c r="I31"/>
  <c r="K31"/>
  <c r="J51"/>
  <c r="H51"/>
  <c r="K51"/>
  <c r="I51"/>
  <c r="J55"/>
  <c r="H55"/>
  <c r="K55"/>
  <c r="I55"/>
  <c r="J59"/>
  <c r="H59"/>
  <c r="K59"/>
  <c r="I59"/>
  <c r="J63"/>
  <c r="H63"/>
  <c r="K63"/>
  <c r="I63"/>
  <c r="J67"/>
  <c r="H67"/>
  <c r="K67"/>
  <c r="I67"/>
  <c r="J71"/>
  <c r="H71"/>
  <c r="K71"/>
  <c r="I71"/>
  <c r="J75"/>
  <c r="H75"/>
  <c r="K75"/>
  <c r="I75"/>
  <c r="J79"/>
  <c r="H79"/>
  <c r="K79"/>
  <c r="I79"/>
  <c r="J83"/>
  <c r="H83"/>
  <c r="K83"/>
  <c r="I83"/>
  <c r="J87"/>
  <c r="H87"/>
  <c r="K87"/>
  <c r="I87"/>
  <c r="I33" i="7"/>
  <c r="K33"/>
  <c r="J33"/>
  <c r="H33"/>
  <c r="I37"/>
  <c r="K37"/>
  <c r="J37"/>
  <c r="H37"/>
  <c r="I41"/>
  <c r="K41"/>
  <c r="J41"/>
  <c r="H41"/>
  <c r="I45"/>
  <c r="K45"/>
  <c r="J45"/>
  <c r="H45"/>
  <c r="I90"/>
  <c r="K90"/>
  <c r="H90"/>
  <c r="J90"/>
  <c r="I31"/>
  <c r="K31"/>
  <c r="J31"/>
  <c r="H31"/>
  <c r="I51"/>
  <c r="K51"/>
  <c r="J51"/>
  <c r="H51"/>
  <c r="I55"/>
  <c r="K55"/>
  <c r="J55"/>
  <c r="H55"/>
  <c r="I59"/>
  <c r="K59"/>
  <c r="J59"/>
  <c r="H59"/>
  <c r="I63"/>
  <c r="K63"/>
  <c r="J63"/>
  <c r="H63"/>
  <c r="I67"/>
  <c r="K67"/>
  <c r="J67"/>
  <c r="H67"/>
  <c r="I71"/>
  <c r="K71"/>
  <c r="J71"/>
  <c r="H71"/>
  <c r="I75"/>
  <c r="K75"/>
  <c r="J75"/>
  <c r="H75"/>
  <c r="I79"/>
  <c r="K79"/>
  <c r="J79"/>
  <c r="H79"/>
  <c r="I83"/>
  <c r="K83"/>
  <c r="J83"/>
  <c r="H83"/>
  <c r="I87"/>
  <c r="K87"/>
  <c r="H87"/>
  <c r="J87"/>
  <c r="I34"/>
  <c r="K34"/>
  <c r="H34"/>
  <c r="J34"/>
  <c r="I38"/>
  <c r="K38"/>
  <c r="H38"/>
  <c r="J38"/>
  <c r="I42"/>
  <c r="K42"/>
  <c r="H42"/>
  <c r="J42"/>
  <c r="I46"/>
  <c r="K46"/>
  <c r="H46"/>
  <c r="J46"/>
  <c r="I29"/>
  <c r="K29"/>
  <c r="J29"/>
  <c r="H29"/>
  <c r="I49"/>
  <c r="K49"/>
  <c r="J49"/>
  <c r="H49"/>
  <c r="I53"/>
  <c r="K53"/>
  <c r="J53"/>
  <c r="H53"/>
  <c r="I57"/>
  <c r="K57"/>
  <c r="J57"/>
  <c r="H57"/>
  <c r="I61"/>
  <c r="K61"/>
  <c r="J61"/>
  <c r="H61"/>
  <c r="I65"/>
  <c r="K65"/>
  <c r="J65"/>
  <c r="H65"/>
  <c r="I69"/>
  <c r="K69"/>
  <c r="J69"/>
  <c r="H69"/>
  <c r="I73"/>
  <c r="K73"/>
  <c r="J73"/>
  <c r="H73"/>
  <c r="I77"/>
  <c r="K77"/>
  <c r="J77"/>
  <c r="H77"/>
  <c r="I81"/>
  <c r="K81"/>
  <c r="J81"/>
  <c r="H81"/>
  <c r="I85"/>
  <c r="K85"/>
  <c r="J85"/>
  <c r="H85"/>
  <c r="I89"/>
  <c r="K89"/>
  <c r="H89"/>
  <c r="J89"/>
  <c r="H91"/>
  <c r="J91"/>
  <c r="I91"/>
  <c r="K91"/>
  <c r="I35"/>
  <c r="K35"/>
  <c r="J35"/>
  <c r="H35"/>
  <c r="I39"/>
  <c r="K39"/>
  <c r="J39"/>
  <c r="H39"/>
  <c r="I43"/>
  <c r="K43"/>
  <c r="J43"/>
  <c r="H43"/>
  <c r="I47"/>
  <c r="K47"/>
  <c r="J47"/>
  <c r="H47"/>
  <c r="I30"/>
  <c r="K30"/>
  <c r="H30"/>
  <c r="J30"/>
  <c r="I50"/>
  <c r="K50"/>
  <c r="H50"/>
  <c r="J50"/>
  <c r="I54"/>
  <c r="K54"/>
  <c r="H54"/>
  <c r="J54"/>
  <c r="I58"/>
  <c r="K58"/>
  <c r="H58"/>
  <c r="J58"/>
  <c r="I62"/>
  <c r="K62"/>
  <c r="H62"/>
  <c r="J62"/>
  <c r="I66"/>
  <c r="K66"/>
  <c r="H66"/>
  <c r="J66"/>
  <c r="I70"/>
  <c r="K70"/>
  <c r="H70"/>
  <c r="J70"/>
  <c r="I74"/>
  <c r="K74"/>
  <c r="H74"/>
  <c r="J74"/>
  <c r="I78"/>
  <c r="K78"/>
  <c r="H78"/>
  <c r="J78"/>
  <c r="I82"/>
  <c r="K82"/>
  <c r="H82"/>
  <c r="J82"/>
  <c r="I86"/>
  <c r="H86"/>
  <c r="K86"/>
  <c r="J86"/>
  <c r="I32"/>
  <c r="K32"/>
  <c r="H32"/>
  <c r="J32"/>
  <c r="I36"/>
  <c r="K36"/>
  <c r="H36"/>
  <c r="J36"/>
  <c r="I40"/>
  <c r="K40"/>
  <c r="H40"/>
  <c r="J40"/>
  <c r="I44"/>
  <c r="K44"/>
  <c r="H44"/>
  <c r="J44"/>
  <c r="I28"/>
  <c r="K28"/>
  <c r="H28"/>
  <c r="J28"/>
  <c r="I48"/>
  <c r="K48"/>
  <c r="H48"/>
  <c r="J48"/>
  <c r="I52"/>
  <c r="K52"/>
  <c r="H52"/>
  <c r="J52"/>
  <c r="I56"/>
  <c r="K56"/>
  <c r="H56"/>
  <c r="J56"/>
  <c r="I60"/>
  <c r="K60"/>
  <c r="H60"/>
  <c r="J60"/>
  <c r="I64"/>
  <c r="K64"/>
  <c r="H64"/>
  <c r="J64"/>
  <c r="I68"/>
  <c r="K68"/>
  <c r="H68"/>
  <c r="J68"/>
  <c r="I72"/>
  <c r="K72"/>
  <c r="H72"/>
  <c r="J72"/>
  <c r="I76"/>
  <c r="K76"/>
  <c r="H76"/>
  <c r="J76"/>
  <c r="I80"/>
  <c r="K80"/>
  <c r="H80"/>
  <c r="J80"/>
  <c r="I84"/>
  <c r="K84"/>
  <c r="H84"/>
  <c r="J84"/>
  <c r="I88"/>
  <c r="K88"/>
  <c r="H88"/>
  <c r="J88"/>
  <c r="H30" i="6"/>
  <c r="J30"/>
  <c r="I30"/>
  <c r="K30"/>
  <c r="I29"/>
  <c r="K29"/>
  <c r="H29"/>
  <c r="J29"/>
  <c r="I33"/>
  <c r="K33"/>
  <c r="H33"/>
  <c r="J33"/>
  <c r="I35"/>
  <c r="K35"/>
  <c r="H35"/>
  <c r="J35"/>
  <c r="I37"/>
  <c r="K37"/>
  <c r="H37"/>
  <c r="J37"/>
  <c r="I39"/>
  <c r="K39"/>
  <c r="H39"/>
  <c r="J39"/>
  <c r="I41"/>
  <c r="K41"/>
  <c r="H41"/>
  <c r="J41"/>
  <c r="I43"/>
  <c r="K43"/>
  <c r="H43"/>
  <c r="J43"/>
  <c r="I45"/>
  <c r="K45"/>
  <c r="H45"/>
  <c r="J45"/>
  <c r="I47"/>
  <c r="K47"/>
  <c r="H47"/>
  <c r="J47"/>
  <c r="H50"/>
  <c r="J50"/>
  <c r="I50"/>
  <c r="K50"/>
  <c r="I49"/>
  <c r="K49"/>
  <c r="H49"/>
  <c r="J49"/>
  <c r="H54"/>
  <c r="J54"/>
  <c r="I54"/>
  <c r="K54"/>
  <c r="I53"/>
  <c r="K53"/>
  <c r="H53"/>
  <c r="J53"/>
  <c r="H58"/>
  <c r="J58"/>
  <c r="I58"/>
  <c r="K58"/>
  <c r="I57"/>
  <c r="K57"/>
  <c r="H57"/>
  <c r="J57"/>
  <c r="H62"/>
  <c r="J62"/>
  <c r="I62"/>
  <c r="K62"/>
  <c r="I61"/>
  <c r="K61"/>
  <c r="H61"/>
  <c r="J61"/>
  <c r="H66"/>
  <c r="J66"/>
  <c r="I66"/>
  <c r="K66"/>
  <c r="I65"/>
  <c r="K65"/>
  <c r="H65"/>
  <c r="J65"/>
  <c r="H70"/>
  <c r="J70"/>
  <c r="I70"/>
  <c r="K70"/>
  <c r="I69"/>
  <c r="K69"/>
  <c r="H69"/>
  <c r="J69"/>
  <c r="H74"/>
  <c r="J74"/>
  <c r="I74"/>
  <c r="K74"/>
  <c r="I73"/>
  <c r="K73"/>
  <c r="H73"/>
  <c r="J73"/>
  <c r="H78"/>
  <c r="J78"/>
  <c r="I78"/>
  <c r="K78"/>
  <c r="I77"/>
  <c r="K77"/>
  <c r="H77"/>
  <c r="J77"/>
  <c r="I82"/>
  <c r="K82"/>
  <c r="J82"/>
  <c r="H82"/>
  <c r="I86"/>
  <c r="K86"/>
  <c r="J86"/>
  <c r="H86"/>
  <c r="H32"/>
  <c r="J32"/>
  <c r="I32"/>
  <c r="K32"/>
  <c r="I31"/>
  <c r="K31"/>
  <c r="H31"/>
  <c r="J31"/>
  <c r="H34"/>
  <c r="J34"/>
  <c r="I34"/>
  <c r="K34"/>
  <c r="H36"/>
  <c r="J36"/>
  <c r="I36"/>
  <c r="K36"/>
  <c r="H38"/>
  <c r="J38"/>
  <c r="I38"/>
  <c r="K38"/>
  <c r="H40"/>
  <c r="J40"/>
  <c r="I40"/>
  <c r="K40"/>
  <c r="H42"/>
  <c r="J42"/>
  <c r="I42"/>
  <c r="K42"/>
  <c r="H44"/>
  <c r="J44"/>
  <c r="I44"/>
  <c r="K44"/>
  <c r="H46"/>
  <c r="J46"/>
  <c r="I46"/>
  <c r="K46"/>
  <c r="H48"/>
  <c r="J48"/>
  <c r="I48"/>
  <c r="K48"/>
  <c r="H52"/>
  <c r="J52"/>
  <c r="I52"/>
  <c r="K52"/>
  <c r="I51"/>
  <c r="K51"/>
  <c r="H51"/>
  <c r="J51"/>
  <c r="H56"/>
  <c r="J56"/>
  <c r="I56"/>
  <c r="K56"/>
  <c r="I55"/>
  <c r="K55"/>
  <c r="H55"/>
  <c r="J55"/>
  <c r="H60"/>
  <c r="J60"/>
  <c r="I60"/>
  <c r="K60"/>
  <c r="I59"/>
  <c r="K59"/>
  <c r="H59"/>
  <c r="J59"/>
  <c r="H64"/>
  <c r="J64"/>
  <c r="I64"/>
  <c r="K64"/>
  <c r="I63"/>
  <c r="K63"/>
  <c r="H63"/>
  <c r="J63"/>
  <c r="H68"/>
  <c r="J68"/>
  <c r="I68"/>
  <c r="K68"/>
  <c r="I67"/>
  <c r="K67"/>
  <c r="H67"/>
  <c r="J67"/>
  <c r="H72"/>
  <c r="J72"/>
  <c r="I72"/>
  <c r="K72"/>
  <c r="I71"/>
  <c r="K71"/>
  <c r="H71"/>
  <c r="J71"/>
  <c r="H76"/>
  <c r="J76"/>
  <c r="I76"/>
  <c r="K76"/>
  <c r="I75"/>
  <c r="K75"/>
  <c r="H75"/>
  <c r="J75"/>
  <c r="I80"/>
  <c r="K80"/>
  <c r="J80"/>
  <c r="H80"/>
  <c r="H108"/>
  <c r="J108"/>
  <c r="I108"/>
  <c r="K108"/>
  <c r="H106"/>
  <c r="J106"/>
  <c r="I106"/>
  <c r="K106"/>
  <c r="H104"/>
  <c r="J104"/>
  <c r="I104"/>
  <c r="K104"/>
  <c r="H102"/>
  <c r="J102"/>
  <c r="I102"/>
  <c r="K102"/>
  <c r="H100"/>
  <c r="J100"/>
  <c r="I100"/>
  <c r="K100"/>
  <c r="H98"/>
  <c r="J98"/>
  <c r="I98"/>
  <c r="K98"/>
  <c r="H96"/>
  <c r="J96"/>
  <c r="I96"/>
  <c r="K96"/>
  <c r="H94"/>
  <c r="J94"/>
  <c r="I94"/>
  <c r="K94"/>
  <c r="H92"/>
  <c r="J92"/>
  <c r="I92"/>
  <c r="K92"/>
  <c r="H90"/>
  <c r="J90"/>
  <c r="I90"/>
  <c r="K90"/>
  <c r="I107"/>
  <c r="K107"/>
  <c r="H107"/>
  <c r="J107"/>
  <c r="I105"/>
  <c r="K105"/>
  <c r="H105"/>
  <c r="J105"/>
  <c r="I103"/>
  <c r="K103"/>
  <c r="H103"/>
  <c r="J103"/>
  <c r="I101"/>
  <c r="K101"/>
  <c r="H101"/>
  <c r="J101"/>
  <c r="I99"/>
  <c r="K99"/>
  <c r="H99"/>
  <c r="J99"/>
  <c r="I97"/>
  <c r="K97"/>
  <c r="H97"/>
  <c r="J97"/>
  <c r="I95"/>
  <c r="K95"/>
  <c r="H95"/>
  <c r="J95"/>
  <c r="I93"/>
  <c r="K93"/>
  <c r="H93"/>
  <c r="J93"/>
  <c r="I91"/>
  <c r="K91"/>
  <c r="H91"/>
  <c r="J91"/>
  <c r="I89"/>
  <c r="K89"/>
  <c r="H89"/>
  <c r="J89"/>
  <c r="H112"/>
  <c r="J112"/>
  <c r="I112"/>
  <c r="K112"/>
  <c r="I111"/>
  <c r="K111"/>
  <c r="H111"/>
  <c r="J111"/>
  <c r="H116"/>
  <c r="J116"/>
  <c r="I116"/>
  <c r="K116"/>
  <c r="I115"/>
  <c r="K115"/>
  <c r="H115"/>
  <c r="J115"/>
  <c r="H120"/>
  <c r="J120"/>
  <c r="I120"/>
  <c r="K120"/>
  <c r="I119"/>
  <c r="K119"/>
  <c r="H119"/>
  <c r="J119"/>
  <c r="H124"/>
  <c r="J124"/>
  <c r="I124"/>
  <c r="K124"/>
  <c r="I123"/>
  <c r="K123"/>
  <c r="H123"/>
  <c r="J123"/>
  <c r="H128"/>
  <c r="J128"/>
  <c r="I128"/>
  <c r="K128"/>
  <c r="I127"/>
  <c r="K127"/>
  <c r="H127"/>
  <c r="J127"/>
  <c r="H132"/>
  <c r="J132"/>
  <c r="I132"/>
  <c r="K132"/>
  <c r="I131"/>
  <c r="K131"/>
  <c r="H131"/>
  <c r="J131"/>
  <c r="H136"/>
  <c r="J136"/>
  <c r="I136"/>
  <c r="K136"/>
  <c r="I135"/>
  <c r="K135"/>
  <c r="H135"/>
  <c r="J135"/>
  <c r="H140"/>
  <c r="J140"/>
  <c r="I140"/>
  <c r="K140"/>
  <c r="I139"/>
  <c r="K139"/>
  <c r="H139"/>
  <c r="J139"/>
  <c r="I143"/>
  <c r="K143"/>
  <c r="H143"/>
  <c r="J143"/>
  <c r="E339"/>
  <c r="E338"/>
  <c r="E191"/>
  <c r="E192"/>
  <c r="E483"/>
  <c r="H79"/>
  <c r="E473"/>
  <c r="E477"/>
  <c r="E481"/>
  <c r="E468"/>
  <c r="E472"/>
  <c r="E476"/>
  <c r="E480"/>
  <c r="E469"/>
  <c r="E327"/>
  <c r="E331"/>
  <c r="E335"/>
  <c r="E179"/>
  <c r="E183"/>
  <c r="E187"/>
  <c r="E176"/>
  <c r="E328"/>
  <c r="E332"/>
  <c r="E180"/>
  <c r="E184"/>
  <c r="E188"/>
  <c r="E322"/>
  <c r="E326"/>
  <c r="I84"/>
  <c r="K84"/>
  <c r="J84"/>
  <c r="H84"/>
  <c r="I88"/>
  <c r="J88"/>
  <c r="H88"/>
  <c r="K88"/>
  <c r="E337"/>
  <c r="E336"/>
  <c r="E189"/>
  <c r="E190"/>
  <c r="H110"/>
  <c r="J110"/>
  <c r="I110"/>
  <c r="K110"/>
  <c r="I109"/>
  <c r="K109"/>
  <c r="H109"/>
  <c r="J109"/>
  <c r="H114"/>
  <c r="J114"/>
  <c r="I114"/>
  <c r="K114"/>
  <c r="I113"/>
  <c r="K113"/>
  <c r="H113"/>
  <c r="J113"/>
  <c r="H118"/>
  <c r="J118"/>
  <c r="I118"/>
  <c r="K118"/>
  <c r="I117"/>
  <c r="K117"/>
  <c r="H117"/>
  <c r="J117"/>
  <c r="H122"/>
  <c r="J122"/>
  <c r="I122"/>
  <c r="K122"/>
  <c r="I121"/>
  <c r="K121"/>
  <c r="H121"/>
  <c r="J121"/>
  <c r="H126"/>
  <c r="J126"/>
  <c r="I126"/>
  <c r="K126"/>
  <c r="I125"/>
  <c r="K125"/>
  <c r="H125"/>
  <c r="J125"/>
  <c r="H130"/>
  <c r="J130"/>
  <c r="I130"/>
  <c r="K130"/>
  <c r="I129"/>
  <c r="K129"/>
  <c r="H129"/>
  <c r="J129"/>
  <c r="H134"/>
  <c r="J134"/>
  <c r="I134"/>
  <c r="K134"/>
  <c r="I133"/>
  <c r="K133"/>
  <c r="H133"/>
  <c r="J133"/>
  <c r="H138"/>
  <c r="J138"/>
  <c r="I138"/>
  <c r="K138"/>
  <c r="I137"/>
  <c r="K137"/>
  <c r="H137"/>
  <c r="J137"/>
  <c r="H142"/>
  <c r="J142"/>
  <c r="I142"/>
  <c r="K142"/>
  <c r="I141"/>
  <c r="K141"/>
  <c r="H141"/>
  <c r="J141"/>
  <c r="E471"/>
  <c r="E475"/>
  <c r="E479"/>
  <c r="E484"/>
  <c r="E467"/>
  <c r="E474"/>
  <c r="E478"/>
  <c r="E482"/>
  <c r="E470"/>
  <c r="E466"/>
  <c r="E321"/>
  <c r="E329"/>
  <c r="E333"/>
  <c r="E320"/>
  <c r="E181"/>
  <c r="E185"/>
  <c r="E174"/>
  <c r="E175"/>
  <c r="E330"/>
  <c r="E334"/>
  <c r="E182"/>
  <c r="E186"/>
  <c r="E323"/>
  <c r="E324"/>
  <c r="E178"/>
  <c r="J32" i="4"/>
  <c r="H32"/>
  <c r="I32"/>
  <c r="K32"/>
  <c r="H35"/>
  <c r="I35"/>
  <c r="K35"/>
  <c r="J35"/>
  <c r="H37"/>
  <c r="I37"/>
  <c r="K37"/>
  <c r="J37"/>
  <c r="H39"/>
  <c r="I39"/>
  <c r="K39"/>
  <c r="J39"/>
  <c r="H41"/>
  <c r="I41"/>
  <c r="K41"/>
  <c r="J41"/>
  <c r="H43"/>
  <c r="I43"/>
  <c r="K43"/>
  <c r="J43"/>
  <c r="H45"/>
  <c r="I45"/>
  <c r="K45"/>
  <c r="J45"/>
  <c r="H47"/>
  <c r="I47"/>
  <c r="K47"/>
  <c r="J47"/>
  <c r="H49"/>
  <c r="I49"/>
  <c r="K49"/>
  <c r="J49"/>
  <c r="J52"/>
  <c r="H52"/>
  <c r="I52"/>
  <c r="K52"/>
  <c r="J56"/>
  <c r="H56"/>
  <c r="I56"/>
  <c r="K56"/>
  <c r="J60"/>
  <c r="H60"/>
  <c r="I60"/>
  <c r="K60"/>
  <c r="J64"/>
  <c r="H64"/>
  <c r="I64"/>
  <c r="K64"/>
  <c r="J68"/>
  <c r="H68"/>
  <c r="I68"/>
  <c r="K68"/>
  <c r="J72"/>
  <c r="H72"/>
  <c r="I72"/>
  <c r="K72"/>
  <c r="J76"/>
  <c r="H76"/>
  <c r="I76"/>
  <c r="K76"/>
  <c r="J80"/>
  <c r="H80"/>
  <c r="I80"/>
  <c r="K80"/>
  <c r="J84"/>
  <c r="H84"/>
  <c r="I84"/>
  <c r="K84"/>
  <c r="J30"/>
  <c r="H30"/>
  <c r="I30"/>
  <c r="K30"/>
  <c r="J34"/>
  <c r="H34"/>
  <c r="I34"/>
  <c r="K34"/>
  <c r="J36"/>
  <c r="H36"/>
  <c r="I36"/>
  <c r="K36"/>
  <c r="J38"/>
  <c r="H38"/>
  <c r="I38"/>
  <c r="K38"/>
  <c r="J40"/>
  <c r="H40"/>
  <c r="I40"/>
  <c r="K40"/>
  <c r="J42"/>
  <c r="H42"/>
  <c r="I42"/>
  <c r="K42"/>
  <c r="J44"/>
  <c r="H44"/>
  <c r="I44"/>
  <c r="K44"/>
  <c r="J46"/>
  <c r="H46"/>
  <c r="I46"/>
  <c r="K46"/>
  <c r="J48"/>
  <c r="H48"/>
  <c r="I48"/>
  <c r="K48"/>
  <c r="H51"/>
  <c r="I51"/>
  <c r="K51"/>
  <c r="J51"/>
  <c r="H55"/>
  <c r="I55"/>
  <c r="K55"/>
  <c r="J55"/>
  <c r="H59"/>
  <c r="I59"/>
  <c r="K59"/>
  <c r="J59"/>
  <c r="H63"/>
  <c r="I63"/>
  <c r="K63"/>
  <c r="J63"/>
  <c r="H67"/>
  <c r="I67"/>
  <c r="K67"/>
  <c r="J67"/>
  <c r="H71"/>
  <c r="I71"/>
  <c r="K71"/>
  <c r="J71"/>
  <c r="H75"/>
  <c r="I75"/>
  <c r="K75"/>
  <c r="J75"/>
  <c r="H79"/>
  <c r="I79"/>
  <c r="K79"/>
  <c r="J79"/>
  <c r="H83"/>
  <c r="I83"/>
  <c r="K83"/>
  <c r="J83"/>
  <c r="H87"/>
  <c r="I87"/>
  <c r="K87"/>
  <c r="J87"/>
  <c r="J29"/>
  <c r="H29"/>
  <c r="I29"/>
  <c r="K29"/>
  <c r="H88"/>
  <c r="J88"/>
  <c r="H33"/>
  <c r="I33"/>
  <c r="K33"/>
  <c r="J33"/>
  <c r="H53"/>
  <c r="I53"/>
  <c r="K53"/>
  <c r="J53"/>
  <c r="H57"/>
  <c r="I57"/>
  <c r="K57"/>
  <c r="J57"/>
  <c r="H61"/>
  <c r="I61"/>
  <c r="K61"/>
  <c r="J61"/>
  <c r="H65"/>
  <c r="I65"/>
  <c r="K65"/>
  <c r="J65"/>
  <c r="H69"/>
  <c r="I69"/>
  <c r="K69"/>
  <c r="J69"/>
  <c r="H73"/>
  <c r="I73"/>
  <c r="K73"/>
  <c r="J73"/>
  <c r="H77"/>
  <c r="I77"/>
  <c r="K77"/>
  <c r="J77"/>
  <c r="H81"/>
  <c r="I81"/>
  <c r="K81"/>
  <c r="J81"/>
  <c r="H85"/>
  <c r="I85"/>
  <c r="K85"/>
  <c r="J85"/>
  <c r="H89"/>
  <c r="I89"/>
  <c r="J89"/>
  <c r="K89"/>
  <c r="H31"/>
  <c r="I31"/>
  <c r="K31"/>
  <c r="J31"/>
  <c r="J50"/>
  <c r="H50"/>
  <c r="I50"/>
  <c r="K50"/>
  <c r="J54"/>
  <c r="H54"/>
  <c r="I54"/>
  <c r="K54"/>
  <c r="J58"/>
  <c r="H58"/>
  <c r="I58"/>
  <c r="K58"/>
  <c r="J62"/>
  <c r="H62"/>
  <c r="I62"/>
  <c r="K62"/>
  <c r="J66"/>
  <c r="H66"/>
  <c r="I66"/>
  <c r="K66"/>
  <c r="J70"/>
  <c r="H70"/>
  <c r="I70"/>
  <c r="K70"/>
  <c r="J74"/>
  <c r="H74"/>
  <c r="I74"/>
  <c r="K74"/>
  <c r="J78"/>
  <c r="H78"/>
  <c r="I78"/>
  <c r="K78"/>
  <c r="J82"/>
  <c r="H82"/>
  <c r="I82"/>
  <c r="K82"/>
  <c r="J86"/>
  <c r="H86"/>
  <c r="I86"/>
  <c r="K86"/>
  <c r="J28"/>
  <c r="H28"/>
  <c r="K28"/>
  <c r="I28"/>
  <c r="K88"/>
  <c r="H31" i="3"/>
  <c r="J31"/>
  <c r="I31"/>
  <c r="K31"/>
  <c r="H33"/>
  <c r="J33"/>
  <c r="I33"/>
  <c r="K33"/>
  <c r="H35"/>
  <c r="J35"/>
  <c r="I35"/>
  <c r="K35"/>
  <c r="H37"/>
  <c r="J37"/>
  <c r="I37"/>
  <c r="K37"/>
  <c r="H39"/>
  <c r="J39"/>
  <c r="I39"/>
  <c r="K39"/>
  <c r="H41"/>
  <c r="J41"/>
  <c r="I41"/>
  <c r="K41"/>
  <c r="H43"/>
  <c r="J43"/>
  <c r="I43"/>
  <c r="K43"/>
  <c r="H45"/>
  <c r="J45"/>
  <c r="I45"/>
  <c r="K45"/>
  <c r="H47"/>
  <c r="J47"/>
  <c r="I47"/>
  <c r="K47"/>
  <c r="H51"/>
  <c r="J51"/>
  <c r="I51"/>
  <c r="K51"/>
  <c r="H55"/>
  <c r="J55"/>
  <c r="I55"/>
  <c r="K55"/>
  <c r="H59"/>
  <c r="J59"/>
  <c r="I59"/>
  <c r="K59"/>
  <c r="H63"/>
  <c r="J63"/>
  <c r="I63"/>
  <c r="K63"/>
  <c r="H67"/>
  <c r="J67"/>
  <c r="I67"/>
  <c r="K67"/>
  <c r="H71"/>
  <c r="J71"/>
  <c r="I71"/>
  <c r="K71"/>
  <c r="H75"/>
  <c r="J75"/>
  <c r="I75"/>
  <c r="K75"/>
  <c r="H79"/>
  <c r="J79"/>
  <c r="I79"/>
  <c r="K79"/>
  <c r="H83"/>
  <c r="J83"/>
  <c r="I83"/>
  <c r="K83"/>
  <c r="H85"/>
  <c r="J85"/>
  <c r="I85"/>
  <c r="K85"/>
  <c r="H87"/>
  <c r="J87"/>
  <c r="I87"/>
  <c r="K87"/>
  <c r="E321"/>
  <c r="H321" s="1"/>
  <c r="E322"/>
  <c r="H322" s="1"/>
  <c r="H49"/>
  <c r="J49"/>
  <c r="I49"/>
  <c r="K49"/>
  <c r="H53"/>
  <c r="J53"/>
  <c r="I53"/>
  <c r="K53"/>
  <c r="H57"/>
  <c r="J57"/>
  <c r="I57"/>
  <c r="K57"/>
  <c r="H61"/>
  <c r="J61"/>
  <c r="I61"/>
  <c r="K61"/>
  <c r="H65"/>
  <c r="J65"/>
  <c r="I65"/>
  <c r="K65"/>
  <c r="H69"/>
  <c r="J69"/>
  <c r="I69"/>
  <c r="K69"/>
  <c r="H73"/>
  <c r="J73"/>
  <c r="I73"/>
  <c r="K73"/>
  <c r="H77"/>
  <c r="J77"/>
  <c r="I77"/>
  <c r="K77"/>
  <c r="H81"/>
  <c r="J81"/>
  <c r="I81"/>
  <c r="K81"/>
  <c r="H89"/>
  <c r="I89"/>
  <c r="K89"/>
  <c r="J89"/>
  <c r="E317"/>
  <c r="H317" s="1"/>
  <c r="E318"/>
  <c r="H318" s="1"/>
  <c r="E311"/>
  <c r="H311" s="1"/>
  <c r="H30"/>
  <c r="J30"/>
  <c r="I30"/>
  <c r="K30"/>
  <c r="H50"/>
  <c r="J50"/>
  <c r="I50"/>
  <c r="K50"/>
  <c r="H54"/>
  <c r="J54"/>
  <c r="I54"/>
  <c r="K54"/>
  <c r="H58"/>
  <c r="J58"/>
  <c r="I58"/>
  <c r="K58"/>
  <c r="H62"/>
  <c r="J62"/>
  <c r="I62"/>
  <c r="K62"/>
  <c r="H66"/>
  <c r="J66"/>
  <c r="I66"/>
  <c r="K66"/>
  <c r="H70"/>
  <c r="J70"/>
  <c r="I70"/>
  <c r="K70"/>
  <c r="H74"/>
  <c r="J74"/>
  <c r="I74"/>
  <c r="K74"/>
  <c r="H78"/>
  <c r="J78"/>
  <c r="I78"/>
  <c r="K78"/>
  <c r="H82"/>
  <c r="J82"/>
  <c r="I82"/>
  <c r="K82"/>
  <c r="H88"/>
  <c r="J88"/>
  <c r="I88"/>
  <c r="K88"/>
  <c r="E319"/>
  <c r="H319" s="1"/>
  <c r="E320"/>
  <c r="H320" s="1"/>
  <c r="J28"/>
  <c r="H28"/>
  <c r="I28"/>
  <c r="K28"/>
  <c r="H29"/>
  <c r="J29"/>
  <c r="I29"/>
  <c r="K29"/>
  <c r="H32"/>
  <c r="J32"/>
  <c r="I32"/>
  <c r="K32"/>
  <c r="H34"/>
  <c r="J34"/>
  <c r="I34"/>
  <c r="K34"/>
  <c r="H36"/>
  <c r="J36"/>
  <c r="I36"/>
  <c r="K36"/>
  <c r="H38"/>
  <c r="J38"/>
  <c r="I38"/>
  <c r="K38"/>
  <c r="H40"/>
  <c r="J40"/>
  <c r="I40"/>
  <c r="K40"/>
  <c r="H42"/>
  <c r="J42"/>
  <c r="I42"/>
  <c r="K42"/>
  <c r="H44"/>
  <c r="J44"/>
  <c r="I44"/>
  <c r="K44"/>
  <c r="H46"/>
  <c r="J46"/>
  <c r="I46"/>
  <c r="K46"/>
  <c r="H48"/>
  <c r="J48"/>
  <c r="I48"/>
  <c r="K48"/>
  <c r="H52"/>
  <c r="J52"/>
  <c r="I52"/>
  <c r="K52"/>
  <c r="H56"/>
  <c r="J56"/>
  <c r="I56"/>
  <c r="K56"/>
  <c r="H60"/>
  <c r="J60"/>
  <c r="I60"/>
  <c r="K60"/>
  <c r="H64"/>
  <c r="J64"/>
  <c r="I64"/>
  <c r="K64"/>
  <c r="H68"/>
  <c r="J68"/>
  <c r="I68"/>
  <c r="K68"/>
  <c r="H72"/>
  <c r="J72"/>
  <c r="I72"/>
  <c r="K72"/>
  <c r="H76"/>
  <c r="J76"/>
  <c r="I76"/>
  <c r="K76"/>
  <c r="H80"/>
  <c r="J80"/>
  <c r="I80"/>
  <c r="K80"/>
  <c r="H84"/>
  <c r="J84"/>
  <c r="I84"/>
  <c r="K84"/>
  <c r="H86"/>
  <c r="J86"/>
  <c r="I86"/>
  <c r="K86"/>
  <c r="K90"/>
  <c r="I90"/>
  <c r="J90"/>
  <c r="H90"/>
  <c r="E315"/>
  <c r="H315" s="1"/>
  <c r="E316"/>
  <c r="H316" s="1"/>
  <c r="E312"/>
  <c r="H312" s="1"/>
  <c r="E314"/>
  <c r="H314" s="1"/>
  <c r="E343" i="1"/>
  <c r="H343" s="1"/>
  <c r="E485"/>
  <c r="H485" s="1"/>
  <c r="E353"/>
  <c r="H353" s="1"/>
  <c r="E357"/>
  <c r="H357" s="1"/>
  <c r="E346"/>
  <c r="H346" s="1"/>
  <c r="E342"/>
  <c r="H342" s="1"/>
  <c r="E338"/>
  <c r="H338" s="1"/>
  <c r="E334"/>
  <c r="H334" s="1"/>
  <c r="E520"/>
  <c r="E516"/>
  <c r="H516" s="1"/>
  <c r="E512"/>
  <c r="H512" s="1"/>
  <c r="E508"/>
  <c r="H508" s="1"/>
  <c r="E531"/>
  <c r="E442"/>
  <c r="H442" s="1"/>
  <c r="E446"/>
  <c r="H446" s="1"/>
  <c r="E450"/>
  <c r="H450" s="1"/>
  <c r="E201"/>
  <c r="H201" s="1"/>
  <c r="E182"/>
  <c r="H182" s="1"/>
  <c r="E219"/>
  <c r="E215"/>
  <c r="E211"/>
  <c r="H211" s="1"/>
  <c r="E216"/>
  <c r="E212"/>
  <c r="H212" s="1"/>
  <c r="E223"/>
  <c r="E227"/>
  <c r="E231"/>
  <c r="E235"/>
  <c r="E239"/>
  <c r="E243"/>
  <c r="E184"/>
  <c r="H184" s="1"/>
  <c r="E188"/>
  <c r="H188" s="1"/>
  <c r="E447"/>
  <c r="H447" s="1"/>
  <c r="E443"/>
  <c r="H443" s="1"/>
  <c r="E193"/>
  <c r="H193" s="1"/>
  <c r="E189"/>
  <c r="H189" s="1"/>
  <c r="E221"/>
  <c r="E229"/>
  <c r="E237"/>
  <c r="E352"/>
  <c r="H352" s="1"/>
  <c r="E580"/>
  <c r="H580" s="1"/>
  <c r="E596"/>
  <c r="H596" s="1"/>
  <c r="E399"/>
  <c r="E331"/>
  <c r="H331" s="1"/>
  <c r="E349"/>
  <c r="H349" s="1"/>
  <c r="E335"/>
  <c r="H335" s="1"/>
  <c r="E339"/>
  <c r="H339" s="1"/>
  <c r="E194"/>
  <c r="H194" s="1"/>
  <c r="E196"/>
  <c r="H196" s="1"/>
  <c r="E190"/>
  <c r="H190" s="1"/>
  <c r="E385"/>
  <c r="E347"/>
  <c r="H347" s="1"/>
  <c r="E337"/>
  <c r="H337" s="1"/>
  <c r="E341"/>
  <c r="H341" s="1"/>
  <c r="E345"/>
  <c r="H345" s="1"/>
  <c r="E192"/>
  <c r="H192" s="1"/>
  <c r="H51"/>
  <c r="I51"/>
  <c r="K51"/>
  <c r="J51"/>
  <c r="H63"/>
  <c r="I63"/>
  <c r="K63"/>
  <c r="J63"/>
  <c r="H72"/>
  <c r="I72"/>
  <c r="K72"/>
  <c r="J72"/>
  <c r="H80"/>
  <c r="I80"/>
  <c r="K80"/>
  <c r="J80"/>
  <c r="H88"/>
  <c r="I88"/>
  <c r="K88"/>
  <c r="J88"/>
  <c r="H100"/>
  <c r="I100"/>
  <c r="K100"/>
  <c r="J100"/>
  <c r="H108"/>
  <c r="I108"/>
  <c r="K108"/>
  <c r="J108"/>
  <c r="H116"/>
  <c r="I116"/>
  <c r="K116"/>
  <c r="J116"/>
  <c r="H124"/>
  <c r="I124"/>
  <c r="K124"/>
  <c r="J124"/>
  <c r="H132"/>
  <c r="I132"/>
  <c r="K132"/>
  <c r="J132"/>
  <c r="H140"/>
  <c r="I140"/>
  <c r="K140"/>
  <c r="J140"/>
  <c r="H47"/>
  <c r="I47"/>
  <c r="K47"/>
  <c r="J47"/>
  <c r="H64"/>
  <c r="I64"/>
  <c r="K64"/>
  <c r="J64"/>
  <c r="H60"/>
  <c r="I60"/>
  <c r="K60"/>
  <c r="J60"/>
  <c r="H56"/>
  <c r="I56"/>
  <c r="K56"/>
  <c r="J56"/>
  <c r="H52"/>
  <c r="I52"/>
  <c r="K52"/>
  <c r="J52"/>
  <c r="H67"/>
  <c r="I67"/>
  <c r="K67"/>
  <c r="J67"/>
  <c r="H71"/>
  <c r="I71"/>
  <c r="K71"/>
  <c r="J71"/>
  <c r="H75"/>
  <c r="I75"/>
  <c r="K75"/>
  <c r="J75"/>
  <c r="H79"/>
  <c r="I79"/>
  <c r="K79"/>
  <c r="J79"/>
  <c r="H83"/>
  <c r="I83"/>
  <c r="K83"/>
  <c r="J83"/>
  <c r="H87"/>
  <c r="I87"/>
  <c r="K87"/>
  <c r="J87"/>
  <c r="H91"/>
  <c r="I91"/>
  <c r="K91"/>
  <c r="J91"/>
  <c r="H95"/>
  <c r="I95"/>
  <c r="K95"/>
  <c r="J95"/>
  <c r="H99"/>
  <c r="I99"/>
  <c r="K99"/>
  <c r="J99"/>
  <c r="H103"/>
  <c r="I103"/>
  <c r="K103"/>
  <c r="J103"/>
  <c r="H107"/>
  <c r="I107"/>
  <c r="K107"/>
  <c r="J107"/>
  <c r="H111"/>
  <c r="I111"/>
  <c r="K111"/>
  <c r="J111"/>
  <c r="H115"/>
  <c r="I115"/>
  <c r="K115"/>
  <c r="J115"/>
  <c r="H119"/>
  <c r="I119"/>
  <c r="K119"/>
  <c r="J119"/>
  <c r="H123"/>
  <c r="I123"/>
  <c r="K123"/>
  <c r="J123"/>
  <c r="H127"/>
  <c r="I127"/>
  <c r="K127"/>
  <c r="J127"/>
  <c r="H131"/>
  <c r="I131"/>
  <c r="K131"/>
  <c r="J131"/>
  <c r="H135"/>
  <c r="I135"/>
  <c r="K135"/>
  <c r="J135"/>
  <c r="H139"/>
  <c r="I139"/>
  <c r="K139"/>
  <c r="J139"/>
  <c r="H143"/>
  <c r="I143"/>
  <c r="K143"/>
  <c r="J143"/>
  <c r="H147"/>
  <c r="I147"/>
  <c r="K147"/>
  <c r="J147"/>
  <c r="E382"/>
  <c r="E367"/>
  <c r="E369"/>
  <c r="E371"/>
  <c r="E373"/>
  <c r="E375"/>
  <c r="E377"/>
  <c r="E379"/>
  <c r="E381"/>
  <c r="E383"/>
  <c r="E41"/>
  <c r="F35"/>
  <c r="G35" s="1"/>
  <c r="F39"/>
  <c r="G39" s="1"/>
  <c r="E42"/>
  <c r="F31"/>
  <c r="G31" s="1"/>
  <c r="E32"/>
  <c r="E34"/>
  <c r="E36"/>
  <c r="E38"/>
  <c r="E489"/>
  <c r="H489" s="1"/>
  <c r="E493"/>
  <c r="H493" s="1"/>
  <c r="E497"/>
  <c r="H497" s="1"/>
  <c r="E484"/>
  <c r="H484" s="1"/>
  <c r="E488"/>
  <c r="H488" s="1"/>
  <c r="E492"/>
  <c r="H492" s="1"/>
  <c r="E496"/>
  <c r="H496" s="1"/>
  <c r="E44"/>
  <c r="E43"/>
  <c r="F41"/>
  <c r="G41" s="1"/>
  <c r="F43"/>
  <c r="G43" s="1"/>
  <c r="F40"/>
  <c r="G40" s="1"/>
  <c r="F42"/>
  <c r="G42" s="1"/>
  <c r="F44"/>
  <c r="G44" s="1"/>
  <c r="H55"/>
  <c r="I55"/>
  <c r="K55"/>
  <c r="J55"/>
  <c r="H59"/>
  <c r="I59"/>
  <c r="K59"/>
  <c r="J59"/>
  <c r="H68"/>
  <c r="I68"/>
  <c r="K68"/>
  <c r="J68"/>
  <c r="H76"/>
  <c r="I76"/>
  <c r="K76"/>
  <c r="J76"/>
  <c r="H84"/>
  <c r="I84"/>
  <c r="K84"/>
  <c r="J84"/>
  <c r="H92"/>
  <c r="I92"/>
  <c r="K92"/>
  <c r="J92"/>
  <c r="H96"/>
  <c r="I96"/>
  <c r="K96"/>
  <c r="J96"/>
  <c r="H104"/>
  <c r="I104"/>
  <c r="K104"/>
  <c r="J104"/>
  <c r="H112"/>
  <c r="I112"/>
  <c r="K112"/>
  <c r="J112"/>
  <c r="H120"/>
  <c r="I120"/>
  <c r="K120"/>
  <c r="J120"/>
  <c r="H128"/>
  <c r="I128"/>
  <c r="K128"/>
  <c r="J128"/>
  <c r="H136"/>
  <c r="I136"/>
  <c r="K136"/>
  <c r="J136"/>
  <c r="H144"/>
  <c r="I144"/>
  <c r="K144"/>
  <c r="J144"/>
  <c r="H49"/>
  <c r="I49"/>
  <c r="K49"/>
  <c r="J49"/>
  <c r="E46"/>
  <c r="E45"/>
  <c r="F45"/>
  <c r="G45" s="1"/>
  <c r="F46"/>
  <c r="G46" s="1"/>
  <c r="H53"/>
  <c r="I53"/>
  <c r="K53"/>
  <c r="J53"/>
  <c r="H57"/>
  <c r="I57"/>
  <c r="K57"/>
  <c r="J57"/>
  <c r="H61"/>
  <c r="I61"/>
  <c r="K61"/>
  <c r="J61"/>
  <c r="H65"/>
  <c r="I65"/>
  <c r="K65"/>
  <c r="J65"/>
  <c r="H69"/>
  <c r="I69"/>
  <c r="K69"/>
  <c r="J69"/>
  <c r="H73"/>
  <c r="I73"/>
  <c r="K73"/>
  <c r="J73"/>
  <c r="H77"/>
  <c r="I77"/>
  <c r="K77"/>
  <c r="J77"/>
  <c r="H81"/>
  <c r="I81"/>
  <c r="K81"/>
  <c r="J81"/>
  <c r="H85"/>
  <c r="I85"/>
  <c r="K85"/>
  <c r="J85"/>
  <c r="H89"/>
  <c r="I89"/>
  <c r="K89"/>
  <c r="J89"/>
  <c r="H93"/>
  <c r="I93"/>
  <c r="K93"/>
  <c r="J93"/>
  <c r="H97"/>
  <c r="I97"/>
  <c r="K97"/>
  <c r="J97"/>
  <c r="H101"/>
  <c r="I101"/>
  <c r="K101"/>
  <c r="J101"/>
  <c r="H105"/>
  <c r="I105"/>
  <c r="K105"/>
  <c r="J105"/>
  <c r="H109"/>
  <c r="I109"/>
  <c r="K109"/>
  <c r="J109"/>
  <c r="H113"/>
  <c r="I113"/>
  <c r="K113"/>
  <c r="J113"/>
  <c r="H117"/>
  <c r="I117"/>
  <c r="K117"/>
  <c r="J117"/>
  <c r="H121"/>
  <c r="I121"/>
  <c r="K121"/>
  <c r="J121"/>
  <c r="H125"/>
  <c r="I125"/>
  <c r="K125"/>
  <c r="J125"/>
  <c r="H129"/>
  <c r="I129"/>
  <c r="K129"/>
  <c r="J129"/>
  <c r="H133"/>
  <c r="I133"/>
  <c r="K133"/>
  <c r="J133"/>
  <c r="H137"/>
  <c r="I137"/>
  <c r="K137"/>
  <c r="J137"/>
  <c r="H141"/>
  <c r="I141"/>
  <c r="K141"/>
  <c r="J141"/>
  <c r="H145"/>
  <c r="I145"/>
  <c r="K145"/>
  <c r="J145"/>
  <c r="H48"/>
  <c r="I48"/>
  <c r="K48"/>
  <c r="J48"/>
  <c r="H66"/>
  <c r="I66"/>
  <c r="K66"/>
  <c r="J66"/>
  <c r="H62"/>
  <c r="I62"/>
  <c r="K62"/>
  <c r="J62"/>
  <c r="H58"/>
  <c r="I58"/>
  <c r="K58"/>
  <c r="J58"/>
  <c r="H54"/>
  <c r="I54"/>
  <c r="K54"/>
  <c r="J54"/>
  <c r="H50"/>
  <c r="I50"/>
  <c r="K50"/>
  <c r="J50"/>
  <c r="H70"/>
  <c r="I70"/>
  <c r="K70"/>
  <c r="J70"/>
  <c r="H74"/>
  <c r="I74"/>
  <c r="K74"/>
  <c r="J74"/>
  <c r="H78"/>
  <c r="I78"/>
  <c r="K78"/>
  <c r="J78"/>
  <c r="H82"/>
  <c r="I82"/>
  <c r="K82"/>
  <c r="J82"/>
  <c r="H86"/>
  <c r="I86"/>
  <c r="K86"/>
  <c r="J86"/>
  <c r="H90"/>
  <c r="I90"/>
  <c r="K90"/>
  <c r="J90"/>
  <c r="H94"/>
  <c r="I94"/>
  <c r="K94"/>
  <c r="J94"/>
  <c r="H98"/>
  <c r="I98"/>
  <c r="K98"/>
  <c r="J98"/>
  <c r="H102"/>
  <c r="I102"/>
  <c r="K102"/>
  <c r="J102"/>
  <c r="H106"/>
  <c r="I106"/>
  <c r="K106"/>
  <c r="J106"/>
  <c r="H110"/>
  <c r="I110"/>
  <c r="K110"/>
  <c r="J110"/>
  <c r="H114"/>
  <c r="I114"/>
  <c r="K114"/>
  <c r="J114"/>
  <c r="H118"/>
  <c r="I118"/>
  <c r="K118"/>
  <c r="J118"/>
  <c r="H122"/>
  <c r="I122"/>
  <c r="K122"/>
  <c r="J122"/>
  <c r="H126"/>
  <c r="I126"/>
  <c r="K126"/>
  <c r="J126"/>
  <c r="H130"/>
  <c r="I130"/>
  <c r="K130"/>
  <c r="J130"/>
  <c r="H134"/>
  <c r="I134"/>
  <c r="K134"/>
  <c r="J134"/>
  <c r="H138"/>
  <c r="I138"/>
  <c r="K138"/>
  <c r="J138"/>
  <c r="H142"/>
  <c r="I142"/>
  <c r="K142"/>
  <c r="J142"/>
  <c r="H146"/>
  <c r="I146"/>
  <c r="K146"/>
  <c r="J146"/>
  <c r="E388"/>
  <c r="E387"/>
  <c r="F30"/>
  <c r="G30" s="1"/>
  <c r="F33"/>
  <c r="G33" s="1"/>
  <c r="F37"/>
  <c r="G37" s="1"/>
  <c r="E499"/>
  <c r="H499" s="1"/>
  <c r="E482"/>
  <c r="H482" s="1"/>
  <c r="F29"/>
  <c r="G29" s="1"/>
  <c r="E30"/>
  <c r="E33"/>
  <c r="E35"/>
  <c r="E37"/>
  <c r="E39"/>
  <c r="E40"/>
  <c r="F32"/>
  <c r="G32" s="1"/>
  <c r="E31"/>
  <c r="F34"/>
  <c r="G34" s="1"/>
  <c r="F36"/>
  <c r="G36" s="1"/>
  <c r="F38"/>
  <c r="G38" s="1"/>
  <c r="G28"/>
  <c r="K28" s="1"/>
  <c r="E487"/>
  <c r="H487" s="1"/>
  <c r="E491"/>
  <c r="H491" s="1"/>
  <c r="E495"/>
  <c r="H495" s="1"/>
  <c r="E500"/>
  <c r="H500" s="1"/>
  <c r="E384"/>
  <c r="E483"/>
  <c r="H483" s="1"/>
  <c r="E364"/>
  <c r="H364" s="1"/>
  <c r="E368"/>
  <c r="E490"/>
  <c r="H490" s="1"/>
  <c r="E494"/>
  <c r="H494" s="1"/>
  <c r="E498"/>
  <c r="H498" s="1"/>
  <c r="E372"/>
  <c r="E374"/>
  <c r="E376"/>
  <c r="E378"/>
  <c r="E380"/>
  <c r="E365"/>
  <c r="H365" s="1"/>
  <c r="E486"/>
  <c r="H486" s="1"/>
  <c r="J150" l="1"/>
  <c r="H150"/>
  <c r="I150"/>
  <c r="K150"/>
  <c r="H597"/>
  <c r="H604"/>
  <c r="I604"/>
  <c r="J604"/>
  <c r="K604"/>
  <c r="J453"/>
  <c r="H453"/>
  <c r="I453"/>
  <c r="K453"/>
  <c r="H302"/>
  <c r="I302"/>
  <c r="J302"/>
  <c r="K302"/>
  <c r="J401"/>
  <c r="I531"/>
  <c r="J531"/>
  <c r="K531"/>
  <c r="H531"/>
  <c r="K520"/>
  <c r="J520"/>
  <c r="H520"/>
  <c r="I520"/>
  <c r="J596"/>
  <c r="G596"/>
  <c r="J491"/>
  <c r="G491"/>
  <c r="J514"/>
  <c r="G514"/>
  <c r="J506"/>
  <c r="G506"/>
  <c r="J595"/>
  <c r="G595"/>
  <c r="J579"/>
  <c r="G579"/>
  <c r="J515"/>
  <c r="G515"/>
  <c r="J507"/>
  <c r="G507"/>
  <c r="J495"/>
  <c r="G495"/>
  <c r="J486"/>
  <c r="G486"/>
  <c r="J504"/>
  <c r="G504"/>
  <c r="J501"/>
  <c r="G501"/>
  <c r="J600"/>
  <c r="G600"/>
  <c r="J580"/>
  <c r="G580"/>
  <c r="J496"/>
  <c r="G496"/>
  <c r="J512"/>
  <c r="G512"/>
  <c r="J598"/>
  <c r="G598"/>
  <c r="J593"/>
  <c r="G593"/>
  <c r="J513"/>
  <c r="G513"/>
  <c r="J490"/>
  <c r="G490"/>
  <c r="J503"/>
  <c r="G503"/>
  <c r="J497"/>
  <c r="G497"/>
  <c r="J592"/>
  <c r="G592"/>
  <c r="J505"/>
  <c r="G505"/>
  <c r="J487"/>
  <c r="G487"/>
  <c r="J500"/>
  <c r="G500"/>
  <c r="H538"/>
  <c r="K538"/>
  <c r="J538"/>
  <c r="I538"/>
  <c r="K522"/>
  <c r="J522"/>
  <c r="H522"/>
  <c r="I522"/>
  <c r="J482"/>
  <c r="G482"/>
  <c r="J599"/>
  <c r="G599"/>
  <c r="J594"/>
  <c r="G594"/>
  <c r="J589"/>
  <c r="G589"/>
  <c r="J583"/>
  <c r="G583"/>
  <c r="I543"/>
  <c r="J543"/>
  <c r="K543"/>
  <c r="H543"/>
  <c r="I539"/>
  <c r="J539"/>
  <c r="K539"/>
  <c r="H539"/>
  <c r="I535"/>
  <c r="K535"/>
  <c r="J535"/>
  <c r="H535"/>
  <c r="J499"/>
  <c r="G499"/>
  <c r="K499" s="1"/>
  <c r="K487"/>
  <c r="K491"/>
  <c r="K495"/>
  <c r="K497"/>
  <c r="K580"/>
  <c r="K596"/>
  <c r="K482"/>
  <c r="K486"/>
  <c r="K490"/>
  <c r="K496"/>
  <c r="K500"/>
  <c r="K512"/>
  <c r="K550"/>
  <c r="K564"/>
  <c r="J550"/>
  <c r="J564"/>
  <c r="H550"/>
  <c r="K519"/>
  <c r="K553"/>
  <c r="K561"/>
  <c r="K569"/>
  <c r="K577"/>
  <c r="H526"/>
  <c r="H566"/>
  <c r="I526"/>
  <c r="I544"/>
  <c r="I548"/>
  <c r="I566"/>
  <c r="H521"/>
  <c r="H537"/>
  <c r="H555"/>
  <c r="H563"/>
  <c r="H571"/>
  <c r="H506"/>
  <c r="H556"/>
  <c r="H544"/>
  <c r="H532"/>
  <c r="H600"/>
  <c r="H534"/>
  <c r="K568"/>
  <c r="I563"/>
  <c r="I521"/>
  <c r="H513"/>
  <c r="H505"/>
  <c r="H589"/>
  <c r="K576"/>
  <c r="I537"/>
  <c r="H595"/>
  <c r="H583"/>
  <c r="I571"/>
  <c r="H503"/>
  <c r="J603"/>
  <c r="J582"/>
  <c r="G582"/>
  <c r="J494"/>
  <c r="G494"/>
  <c r="K494" s="1"/>
  <c r="J518"/>
  <c r="G518"/>
  <c r="J510"/>
  <c r="G510"/>
  <c r="J584"/>
  <c r="G584"/>
  <c r="J587"/>
  <c r="G587"/>
  <c r="J511"/>
  <c r="G511"/>
  <c r="J488"/>
  <c r="G488"/>
  <c r="K488" s="1"/>
  <c r="J502"/>
  <c r="G502"/>
  <c r="J590"/>
  <c r="G590"/>
  <c r="J485"/>
  <c r="G485"/>
  <c r="K485" s="1"/>
  <c r="J483"/>
  <c r="G483"/>
  <c r="K483" s="1"/>
  <c r="J489"/>
  <c r="G489"/>
  <c r="K489" s="1"/>
  <c r="J588"/>
  <c r="G588"/>
  <c r="J492"/>
  <c r="G492"/>
  <c r="K492" s="1"/>
  <c r="J516"/>
  <c r="G516"/>
  <c r="K516" s="1"/>
  <c r="J508"/>
  <c r="G508"/>
  <c r="K508" s="1"/>
  <c r="J601"/>
  <c r="G601"/>
  <c r="J585"/>
  <c r="G585"/>
  <c r="J517"/>
  <c r="G517"/>
  <c r="J509"/>
  <c r="G509"/>
  <c r="J493"/>
  <c r="G493"/>
  <c r="K493" s="1"/>
  <c r="H558"/>
  <c r="K558"/>
  <c r="J558"/>
  <c r="I558"/>
  <c r="J484"/>
  <c r="G484"/>
  <c r="K484" s="1"/>
  <c r="H530"/>
  <c r="K530"/>
  <c r="J530"/>
  <c r="I530"/>
  <c r="K574"/>
  <c r="J574"/>
  <c r="H574"/>
  <c r="I574"/>
  <c r="K572"/>
  <c r="J572"/>
  <c r="H572"/>
  <c r="I572"/>
  <c r="H562"/>
  <c r="K562"/>
  <c r="J562"/>
  <c r="I562"/>
  <c r="H554"/>
  <c r="K554"/>
  <c r="J554"/>
  <c r="I554"/>
  <c r="I547"/>
  <c r="K547"/>
  <c r="J547"/>
  <c r="H547"/>
  <c r="I527"/>
  <c r="J527"/>
  <c r="K527"/>
  <c r="H527"/>
  <c r="I523"/>
  <c r="J523"/>
  <c r="K523"/>
  <c r="H523"/>
  <c r="J498"/>
  <c r="G498"/>
  <c r="K498" s="1"/>
  <c r="I483"/>
  <c r="I485"/>
  <c r="I487"/>
  <c r="I489"/>
  <c r="I491"/>
  <c r="I493"/>
  <c r="I495"/>
  <c r="I497"/>
  <c r="I499"/>
  <c r="I580"/>
  <c r="I596"/>
  <c r="I482"/>
  <c r="I484"/>
  <c r="I486"/>
  <c r="I488"/>
  <c r="I490"/>
  <c r="I492"/>
  <c r="I494"/>
  <c r="I496"/>
  <c r="I498"/>
  <c r="I500"/>
  <c r="I508"/>
  <c r="I512"/>
  <c r="I516"/>
  <c r="J519"/>
  <c r="J561"/>
  <c r="J571"/>
  <c r="K528"/>
  <c r="K534"/>
  <c r="K540"/>
  <c r="J524"/>
  <c r="J528"/>
  <c r="J534"/>
  <c r="J540"/>
  <c r="J544"/>
  <c r="J548"/>
  <c r="J566"/>
  <c r="H504"/>
  <c r="H501"/>
  <c r="K555"/>
  <c r="H524"/>
  <c r="J537"/>
  <c r="J555"/>
  <c r="J563"/>
  <c r="H568"/>
  <c r="H576"/>
  <c r="I524"/>
  <c r="H519"/>
  <c r="H553"/>
  <c r="H561"/>
  <c r="H569"/>
  <c r="H577"/>
  <c r="H514"/>
  <c r="H564"/>
  <c r="H548"/>
  <c r="H540"/>
  <c r="H528"/>
  <c r="H560"/>
  <c r="H598"/>
  <c r="H590"/>
  <c r="H588"/>
  <c r="H582"/>
  <c r="H584"/>
  <c r="H546"/>
  <c r="H510"/>
  <c r="H517"/>
  <c r="H509"/>
  <c r="H593"/>
  <c r="H585"/>
  <c r="H594"/>
  <c r="H592"/>
  <c r="H518"/>
  <c r="H515"/>
  <c r="H507"/>
  <c r="H599"/>
  <c r="H587"/>
  <c r="H579"/>
  <c r="I380"/>
  <c r="K380"/>
  <c r="J380"/>
  <c r="H380"/>
  <c r="I376"/>
  <c r="K376"/>
  <c r="J376"/>
  <c r="H376"/>
  <c r="I372"/>
  <c r="K372"/>
  <c r="J372"/>
  <c r="H372"/>
  <c r="I368"/>
  <c r="J368"/>
  <c r="K368"/>
  <c r="H368"/>
  <c r="H387"/>
  <c r="K387"/>
  <c r="J387"/>
  <c r="I387"/>
  <c r="H383"/>
  <c r="K383"/>
  <c r="J383"/>
  <c r="I383"/>
  <c r="H379"/>
  <c r="K379"/>
  <c r="J379"/>
  <c r="I379"/>
  <c r="H375"/>
  <c r="K375"/>
  <c r="J375"/>
  <c r="I375"/>
  <c r="H371"/>
  <c r="K371"/>
  <c r="J371"/>
  <c r="I371"/>
  <c r="H367"/>
  <c r="J438"/>
  <c r="G438"/>
  <c r="J348"/>
  <c r="G348"/>
  <c r="J339"/>
  <c r="G339"/>
  <c r="J366"/>
  <c r="G366"/>
  <c r="J358"/>
  <c r="G358"/>
  <c r="J449"/>
  <c r="G449"/>
  <c r="J441"/>
  <c r="G441"/>
  <c r="J340"/>
  <c r="G340"/>
  <c r="J367"/>
  <c r="G367"/>
  <c r="K367" s="1"/>
  <c r="J359"/>
  <c r="G359"/>
  <c r="J452"/>
  <c r="G452"/>
  <c r="J350"/>
  <c r="G350"/>
  <c r="J349"/>
  <c r="G349"/>
  <c r="J353"/>
  <c r="G353"/>
  <c r="J450"/>
  <c r="G450"/>
  <c r="J440"/>
  <c r="G440"/>
  <c r="J341"/>
  <c r="G341"/>
  <c r="J360"/>
  <c r="G360"/>
  <c r="J446"/>
  <c r="G446"/>
  <c r="J443"/>
  <c r="G443"/>
  <c r="J346"/>
  <c r="G346"/>
  <c r="J338"/>
  <c r="G338"/>
  <c r="J365"/>
  <c r="G365"/>
  <c r="J355"/>
  <c r="G355"/>
  <c r="J357"/>
  <c r="G357"/>
  <c r="I338"/>
  <c r="I346"/>
  <c r="I366"/>
  <c r="I443"/>
  <c r="I339"/>
  <c r="I341"/>
  <c r="I349"/>
  <c r="I353"/>
  <c r="I357"/>
  <c r="I365"/>
  <c r="I446"/>
  <c r="I450"/>
  <c r="K389"/>
  <c r="K405"/>
  <c r="J393"/>
  <c r="H451"/>
  <c r="K394"/>
  <c r="K398"/>
  <c r="K402"/>
  <c r="J392"/>
  <c r="J408"/>
  <c r="H394"/>
  <c r="H398"/>
  <c r="H402"/>
  <c r="H405"/>
  <c r="H393"/>
  <c r="H340"/>
  <c r="H360"/>
  <c r="H441"/>
  <c r="I404"/>
  <c r="I386"/>
  <c r="H438"/>
  <c r="H355"/>
  <c r="I378"/>
  <c r="J378"/>
  <c r="K378"/>
  <c r="H378"/>
  <c r="I374"/>
  <c r="J374"/>
  <c r="K374"/>
  <c r="H374"/>
  <c r="I384"/>
  <c r="K384"/>
  <c r="J384"/>
  <c r="H384"/>
  <c r="I388"/>
  <c r="K388"/>
  <c r="J388"/>
  <c r="H388"/>
  <c r="H381"/>
  <c r="K381"/>
  <c r="J381"/>
  <c r="I381"/>
  <c r="H377"/>
  <c r="K377"/>
  <c r="J377"/>
  <c r="I377"/>
  <c r="H373"/>
  <c r="K373"/>
  <c r="J373"/>
  <c r="I373"/>
  <c r="K369"/>
  <c r="J369"/>
  <c r="H369"/>
  <c r="I369"/>
  <c r="I382"/>
  <c r="J382"/>
  <c r="K382"/>
  <c r="H382"/>
  <c r="H385"/>
  <c r="K385"/>
  <c r="J385"/>
  <c r="I385"/>
  <c r="H399"/>
  <c r="K399"/>
  <c r="J399"/>
  <c r="I399"/>
  <c r="I370"/>
  <c r="J370"/>
  <c r="K370"/>
  <c r="H370"/>
  <c r="J442"/>
  <c r="G442"/>
  <c r="I442" s="1"/>
  <c r="J343"/>
  <c r="G343"/>
  <c r="I343" s="1"/>
  <c r="J335"/>
  <c r="G335"/>
  <c r="I335" s="1"/>
  <c r="J362"/>
  <c r="G362"/>
  <c r="J354"/>
  <c r="G354"/>
  <c r="J445"/>
  <c r="G445"/>
  <c r="J437"/>
  <c r="G437"/>
  <c r="J344"/>
  <c r="G344"/>
  <c r="J336"/>
  <c r="G336"/>
  <c r="J363"/>
  <c r="G363"/>
  <c r="J332"/>
  <c r="G332"/>
  <c r="J334"/>
  <c r="G334"/>
  <c r="I334" s="1"/>
  <c r="J352"/>
  <c r="G352"/>
  <c r="I352" s="1"/>
  <c r="J331"/>
  <c r="G331"/>
  <c r="I331" s="1"/>
  <c r="H407"/>
  <c r="K407"/>
  <c r="J407"/>
  <c r="I407"/>
  <c r="H403"/>
  <c r="K403"/>
  <c r="J403"/>
  <c r="I403"/>
  <c r="H395"/>
  <c r="K395"/>
  <c r="J395"/>
  <c r="I395"/>
  <c r="H391"/>
  <c r="K391"/>
  <c r="J391"/>
  <c r="I391"/>
  <c r="J444"/>
  <c r="G444"/>
  <c r="J345"/>
  <c r="G345"/>
  <c r="I345" s="1"/>
  <c r="J337"/>
  <c r="G337"/>
  <c r="I337" s="1"/>
  <c r="J364"/>
  <c r="G364"/>
  <c r="I364" s="1"/>
  <c r="J356"/>
  <c r="G356"/>
  <c r="J447"/>
  <c r="G447"/>
  <c r="I447" s="1"/>
  <c r="J439"/>
  <c r="G439"/>
  <c r="I439" s="1"/>
  <c r="J342"/>
  <c r="G342"/>
  <c r="I342" s="1"/>
  <c r="J361"/>
  <c r="G361"/>
  <c r="J333"/>
  <c r="G333"/>
  <c r="I333" s="1"/>
  <c r="J351"/>
  <c r="G351"/>
  <c r="I351" s="1"/>
  <c r="J347"/>
  <c r="G347"/>
  <c r="I347" s="1"/>
  <c r="K338"/>
  <c r="K346"/>
  <c r="K364"/>
  <c r="K366"/>
  <c r="K439"/>
  <c r="K443"/>
  <c r="K447"/>
  <c r="K333"/>
  <c r="K335"/>
  <c r="K337"/>
  <c r="K339"/>
  <c r="K341"/>
  <c r="K343"/>
  <c r="K345"/>
  <c r="K349"/>
  <c r="K353"/>
  <c r="K357"/>
  <c r="K365"/>
  <c r="K442"/>
  <c r="K446"/>
  <c r="K450"/>
  <c r="J394"/>
  <c r="J402"/>
  <c r="K393"/>
  <c r="K401"/>
  <c r="J389"/>
  <c r="J405"/>
  <c r="H401"/>
  <c r="H452"/>
  <c r="K392"/>
  <c r="K408"/>
  <c r="J404"/>
  <c r="H386"/>
  <c r="H392"/>
  <c r="H404"/>
  <c r="H408"/>
  <c r="H389"/>
  <c r="H354"/>
  <c r="H445"/>
  <c r="H350"/>
  <c r="H361"/>
  <c r="H449"/>
  <c r="H440"/>
  <c r="H336"/>
  <c r="H358"/>
  <c r="H359"/>
  <c r="H348"/>
  <c r="H356"/>
  <c r="I229"/>
  <c r="J229"/>
  <c r="H229"/>
  <c r="K229"/>
  <c r="I243"/>
  <c r="H243"/>
  <c r="K243"/>
  <c r="J243"/>
  <c r="I235"/>
  <c r="H235"/>
  <c r="K235"/>
  <c r="J235"/>
  <c r="I227"/>
  <c r="H227"/>
  <c r="K227"/>
  <c r="J227"/>
  <c r="I219"/>
  <c r="H219"/>
  <c r="K219"/>
  <c r="J219"/>
  <c r="J289"/>
  <c r="G289"/>
  <c r="J281"/>
  <c r="G281"/>
  <c r="J188"/>
  <c r="G188"/>
  <c r="J215"/>
  <c r="G215"/>
  <c r="K215" s="1"/>
  <c r="J207"/>
  <c r="G207"/>
  <c r="J290"/>
  <c r="G290"/>
  <c r="J282"/>
  <c r="G282"/>
  <c r="J189"/>
  <c r="G189"/>
  <c r="K189" s="1"/>
  <c r="J210"/>
  <c r="G210"/>
  <c r="J300"/>
  <c r="G300"/>
  <c r="J296"/>
  <c r="G296"/>
  <c r="J200"/>
  <c r="G200"/>
  <c r="J196"/>
  <c r="G196"/>
  <c r="I241"/>
  <c r="J241"/>
  <c r="H241"/>
  <c r="K241"/>
  <c r="I233"/>
  <c r="J233"/>
  <c r="H233"/>
  <c r="K233"/>
  <c r="I225"/>
  <c r="J225"/>
  <c r="H225"/>
  <c r="K225"/>
  <c r="J291"/>
  <c r="G291"/>
  <c r="J283"/>
  <c r="G283"/>
  <c r="J190"/>
  <c r="G190"/>
  <c r="K190" s="1"/>
  <c r="J209"/>
  <c r="G209"/>
  <c r="J298"/>
  <c r="G298"/>
  <c r="J288"/>
  <c r="G288"/>
  <c r="J280"/>
  <c r="G280"/>
  <c r="J191"/>
  <c r="G191"/>
  <c r="J183"/>
  <c r="G183"/>
  <c r="J212"/>
  <c r="G212"/>
  <c r="K212" s="1"/>
  <c r="J181"/>
  <c r="G181"/>
  <c r="J201"/>
  <c r="G201"/>
  <c r="K201" s="1"/>
  <c r="K197"/>
  <c r="K188"/>
  <c r="K196"/>
  <c r="I218"/>
  <c r="I230"/>
  <c r="I234"/>
  <c r="H236"/>
  <c r="H220"/>
  <c r="H230"/>
  <c r="K217"/>
  <c r="K224"/>
  <c r="K240"/>
  <c r="J220"/>
  <c r="J224"/>
  <c r="J228"/>
  <c r="J232"/>
  <c r="J236"/>
  <c r="J240"/>
  <c r="J244"/>
  <c r="H244"/>
  <c r="H232"/>
  <c r="H296"/>
  <c r="H288"/>
  <c r="H280"/>
  <c r="H210"/>
  <c r="H289"/>
  <c r="K220"/>
  <c r="H180"/>
  <c r="H191"/>
  <c r="H291"/>
  <c r="H181"/>
  <c r="J197"/>
  <c r="I237"/>
  <c r="J237"/>
  <c r="H237"/>
  <c r="K237"/>
  <c r="I221"/>
  <c r="J221"/>
  <c r="H221"/>
  <c r="K221"/>
  <c r="I239"/>
  <c r="H239"/>
  <c r="K239"/>
  <c r="J239"/>
  <c r="I231"/>
  <c r="H231"/>
  <c r="K231"/>
  <c r="J231"/>
  <c r="I223"/>
  <c r="H223"/>
  <c r="K223"/>
  <c r="J223"/>
  <c r="H216"/>
  <c r="I215"/>
  <c r="H215"/>
  <c r="J293"/>
  <c r="G293"/>
  <c r="J285"/>
  <c r="G285"/>
  <c r="J277"/>
  <c r="G277"/>
  <c r="J192"/>
  <c r="G192"/>
  <c r="K192" s="1"/>
  <c r="J184"/>
  <c r="G184"/>
  <c r="K184" s="1"/>
  <c r="J211"/>
  <c r="G211"/>
  <c r="K211" s="1"/>
  <c r="J294"/>
  <c r="G294"/>
  <c r="J286"/>
  <c r="G286"/>
  <c r="J278"/>
  <c r="G278"/>
  <c r="J193"/>
  <c r="G193"/>
  <c r="K193" s="1"/>
  <c r="J185"/>
  <c r="G185"/>
  <c r="I185" s="1"/>
  <c r="J214"/>
  <c r="G214"/>
  <c r="J206"/>
  <c r="G206"/>
  <c r="J198"/>
  <c r="G198"/>
  <c r="J199"/>
  <c r="G199"/>
  <c r="J182"/>
  <c r="G182"/>
  <c r="K182" s="1"/>
  <c r="J299"/>
  <c r="G299"/>
  <c r="J287"/>
  <c r="G287"/>
  <c r="J279"/>
  <c r="G279"/>
  <c r="J194"/>
  <c r="G194"/>
  <c r="K194" s="1"/>
  <c r="J186"/>
  <c r="G186"/>
  <c r="J213"/>
  <c r="G213"/>
  <c r="J292"/>
  <c r="G292"/>
  <c r="J284"/>
  <c r="G284"/>
  <c r="J187"/>
  <c r="G187"/>
  <c r="I187" s="1"/>
  <c r="J216"/>
  <c r="G216"/>
  <c r="K216" s="1"/>
  <c r="J208"/>
  <c r="G208"/>
  <c r="J195"/>
  <c r="G195"/>
  <c r="I189"/>
  <c r="I193"/>
  <c r="I197"/>
  <c r="I201"/>
  <c r="I211"/>
  <c r="I182"/>
  <c r="I184"/>
  <c r="I188"/>
  <c r="I190"/>
  <c r="I192"/>
  <c r="I194"/>
  <c r="I196"/>
  <c r="I212"/>
  <c r="H300"/>
  <c r="J218"/>
  <c r="J222"/>
  <c r="J230"/>
  <c r="J234"/>
  <c r="J238"/>
  <c r="H240"/>
  <c r="H224"/>
  <c r="H234"/>
  <c r="H218"/>
  <c r="H198"/>
  <c r="H292"/>
  <c r="H284"/>
  <c r="H183"/>
  <c r="H298"/>
  <c r="H290"/>
  <c r="H282"/>
  <c r="H206"/>
  <c r="H209"/>
  <c r="H200"/>
  <c r="H199"/>
  <c r="H287"/>
  <c r="H213"/>
  <c r="H293"/>
  <c r="H281"/>
  <c r="H186"/>
  <c r="H283"/>
  <c r="H207"/>
  <c r="J142" i="5"/>
  <c r="K133"/>
  <c r="J120"/>
  <c r="J124"/>
  <c r="J128"/>
  <c r="K115"/>
  <c r="K119"/>
  <c r="K123"/>
  <c r="K127"/>
  <c r="J112"/>
  <c r="K143"/>
  <c r="K139"/>
  <c r="K135"/>
  <c r="K131"/>
  <c r="K113"/>
  <c r="J94"/>
  <c r="J98"/>
  <c r="J102"/>
  <c r="J106"/>
  <c r="J110"/>
  <c r="K93"/>
  <c r="K97"/>
  <c r="K101"/>
  <c r="K105"/>
  <c r="K109"/>
  <c r="K76"/>
  <c r="K72"/>
  <c r="K64"/>
  <c r="K60"/>
  <c r="K52"/>
  <c r="J47"/>
  <c r="J43"/>
  <c r="J39"/>
  <c r="J35"/>
  <c r="K82"/>
  <c r="K78"/>
  <c r="K74"/>
  <c r="K70"/>
  <c r="K66"/>
  <c r="K62"/>
  <c r="K58"/>
  <c r="K54"/>
  <c r="K50"/>
  <c r="K44"/>
  <c r="K40"/>
  <c r="K36"/>
  <c r="K34"/>
  <c r="K145"/>
  <c r="H144"/>
  <c r="I144"/>
  <c r="J144"/>
  <c r="K144"/>
  <c r="H144" i="6"/>
  <c r="J144"/>
  <c r="J115" i="2"/>
  <c r="J107"/>
  <c r="J95"/>
  <c r="H30"/>
  <c r="H38"/>
  <c r="J65"/>
  <c r="J61"/>
  <c r="J57"/>
  <c r="J53"/>
  <c r="J146"/>
  <c r="J138"/>
  <c r="J130"/>
  <c r="J122"/>
  <c r="J114"/>
  <c r="J106"/>
  <c r="J98"/>
  <c r="J90"/>
  <c r="J86"/>
  <c r="J82"/>
  <c r="J78"/>
  <c r="H70"/>
  <c r="H64"/>
  <c r="H56"/>
  <c r="J144"/>
  <c r="J136"/>
  <c r="J132"/>
  <c r="J128"/>
  <c r="J120"/>
  <c r="J112"/>
  <c r="J104"/>
  <c r="J96"/>
  <c r="J88"/>
  <c r="J80"/>
  <c r="H32"/>
  <c r="H40"/>
  <c r="H44"/>
  <c r="J141"/>
  <c r="J133"/>
  <c r="J101"/>
  <c r="J85"/>
  <c r="J69"/>
  <c r="H62"/>
  <c r="H54"/>
  <c r="J149"/>
  <c r="H149" i="1"/>
  <c r="K149"/>
  <c r="H148"/>
  <c r="J148"/>
  <c r="I148"/>
  <c r="K148"/>
  <c r="J149"/>
  <c r="I363" i="10"/>
  <c r="I359"/>
  <c r="I156"/>
  <c r="I152"/>
  <c r="I148"/>
  <c r="I144"/>
  <c r="K140"/>
  <c r="I136"/>
  <c r="K132"/>
  <c r="I128"/>
  <c r="K124"/>
  <c r="K350" i="7"/>
  <c r="J350"/>
  <c r="H350"/>
  <c r="I350"/>
  <c r="J345"/>
  <c r="K345"/>
  <c r="H345"/>
  <c r="I345"/>
  <c r="J343"/>
  <c r="K343"/>
  <c r="H343"/>
  <c r="I343"/>
  <c r="J349"/>
  <c r="K349"/>
  <c r="H349"/>
  <c r="I349"/>
  <c r="K346"/>
  <c r="J346"/>
  <c r="H346"/>
  <c r="I346"/>
  <c r="J341"/>
  <c r="K341"/>
  <c r="H341"/>
  <c r="I341"/>
  <c r="J355"/>
  <c r="K355"/>
  <c r="H355"/>
  <c r="I355"/>
  <c r="J351"/>
  <c r="K351"/>
  <c r="H351"/>
  <c r="I351"/>
  <c r="H342"/>
  <c r="K342"/>
  <c r="H348"/>
  <c r="K348"/>
  <c r="J347"/>
  <c r="K347"/>
  <c r="H347"/>
  <c r="I347"/>
  <c r="K354"/>
  <c r="J354"/>
  <c r="H354"/>
  <c r="I354"/>
  <c r="K344"/>
  <c r="J344"/>
  <c r="H344"/>
  <c r="I344"/>
  <c r="K340"/>
  <c r="J340"/>
  <c r="H340"/>
  <c r="I340"/>
  <c r="J342"/>
  <c r="J348"/>
  <c r="H146"/>
  <c r="H150"/>
  <c r="H147"/>
  <c r="H151"/>
  <c r="H140"/>
  <c r="H136"/>
  <c r="J141"/>
  <c r="G141"/>
  <c r="J138"/>
  <c r="G138"/>
  <c r="J135"/>
  <c r="G135"/>
  <c r="J153"/>
  <c r="G153"/>
  <c r="J148"/>
  <c r="G148"/>
  <c r="J145"/>
  <c r="G145"/>
  <c r="J149"/>
  <c r="G149"/>
  <c r="J142"/>
  <c r="G142"/>
  <c r="J137"/>
  <c r="G137"/>
  <c r="H152"/>
  <c r="H139"/>
  <c r="J133"/>
  <c r="G133"/>
  <c r="J143"/>
  <c r="G143"/>
  <c r="I171"/>
  <c r="K160"/>
  <c r="I178"/>
  <c r="K172"/>
  <c r="I169"/>
  <c r="K167"/>
  <c r="I165"/>
  <c r="K158"/>
  <c r="I163"/>
  <c r="K154"/>
  <c r="I205"/>
  <c r="K203"/>
  <c r="I201"/>
  <c r="K199"/>
  <c r="I197"/>
  <c r="K195"/>
  <c r="I193"/>
  <c r="K191"/>
  <c r="I189"/>
  <c r="K187"/>
  <c r="I185"/>
  <c r="K183"/>
  <c r="I180"/>
  <c r="K179"/>
  <c r="I175"/>
  <c r="H138"/>
  <c r="I132"/>
  <c r="H144"/>
  <c r="I144"/>
  <c r="K144"/>
  <c r="H148"/>
  <c r="I148"/>
  <c r="K148"/>
  <c r="H145"/>
  <c r="I145"/>
  <c r="K145"/>
  <c r="H149"/>
  <c r="I149"/>
  <c r="K149"/>
  <c r="H142"/>
  <c r="I142"/>
  <c r="K142"/>
  <c r="H137"/>
  <c r="I137"/>
  <c r="K137"/>
  <c r="J152"/>
  <c r="G152"/>
  <c r="I152" s="1"/>
  <c r="J139"/>
  <c r="G139"/>
  <c r="K139" s="1"/>
  <c r="J134"/>
  <c r="G134"/>
  <c r="H135"/>
  <c r="I135"/>
  <c r="K135"/>
  <c r="H153"/>
  <c r="I153"/>
  <c r="K153"/>
  <c r="J146"/>
  <c r="G146"/>
  <c r="I146" s="1"/>
  <c r="J150"/>
  <c r="G150"/>
  <c r="K150" s="1"/>
  <c r="J147"/>
  <c r="G147"/>
  <c r="I147" s="1"/>
  <c r="J151"/>
  <c r="G151"/>
  <c r="K151" s="1"/>
  <c r="J140"/>
  <c r="G140"/>
  <c r="I140" s="1"/>
  <c r="J136"/>
  <c r="G136"/>
  <c r="K136" s="1"/>
  <c r="H141"/>
  <c r="I141"/>
  <c r="K141"/>
  <c r="H133"/>
  <c r="I133"/>
  <c r="K133"/>
  <c r="H143"/>
  <c r="I143"/>
  <c r="K143"/>
  <c r="I28" i="6"/>
  <c r="H28"/>
  <c r="K28"/>
  <c r="J28"/>
  <c r="K28" i="5"/>
  <c r="I28"/>
  <c r="I186" i="3"/>
  <c r="I281"/>
  <c r="K281"/>
  <c r="K282"/>
  <c r="I280"/>
  <c r="K280"/>
  <c r="H374"/>
  <c r="H376"/>
  <c r="J375"/>
  <c r="K374"/>
  <c r="J374"/>
  <c r="K187"/>
  <c r="J329"/>
  <c r="J376"/>
  <c r="H375"/>
  <c r="I90" i="4"/>
  <c r="K90"/>
  <c r="J321" i="3"/>
  <c r="G321"/>
  <c r="J313"/>
  <c r="G313"/>
  <c r="J325"/>
  <c r="G325"/>
  <c r="J315"/>
  <c r="G315"/>
  <c r="K315" s="1"/>
  <c r="J318"/>
  <c r="G318"/>
  <c r="K318" s="1"/>
  <c r="J324"/>
  <c r="G324"/>
  <c r="K322"/>
  <c r="K311"/>
  <c r="K317"/>
  <c r="K321"/>
  <c r="H313"/>
  <c r="H324"/>
  <c r="J317"/>
  <c r="J316"/>
  <c r="G316"/>
  <c r="K316" s="1"/>
  <c r="J323"/>
  <c r="G323"/>
  <c r="J312"/>
  <c r="G312"/>
  <c r="K312" s="1"/>
  <c r="J320"/>
  <c r="G320"/>
  <c r="K320" s="1"/>
  <c r="J314"/>
  <c r="G314"/>
  <c r="K314" s="1"/>
  <c r="J319"/>
  <c r="G319"/>
  <c r="K319" s="1"/>
  <c r="I312"/>
  <c r="I316"/>
  <c r="I318"/>
  <c r="I320"/>
  <c r="I322"/>
  <c r="I311"/>
  <c r="I315"/>
  <c r="I317"/>
  <c r="I321"/>
  <c r="J322"/>
  <c r="H325"/>
  <c r="J311"/>
  <c r="J220"/>
  <c r="G220"/>
  <c r="J218"/>
  <c r="G218"/>
  <c r="J219"/>
  <c r="G219"/>
  <c r="H219"/>
  <c r="J217"/>
  <c r="G217"/>
  <c r="H218"/>
  <c r="H220"/>
  <c r="K182"/>
  <c r="I182"/>
  <c r="K183"/>
  <c r="I183"/>
  <c r="K181"/>
  <c r="I181"/>
  <c r="J34" i="2"/>
  <c r="J42"/>
  <c r="J46"/>
  <c r="H31"/>
  <c r="J36"/>
  <c r="G33"/>
  <c r="H33"/>
  <c r="G35"/>
  <c r="H35"/>
  <c r="J39"/>
  <c r="K39"/>
  <c r="I39"/>
  <c r="H39"/>
  <c r="J45"/>
  <c r="K45"/>
  <c r="H45"/>
  <c r="I45"/>
  <c r="J33"/>
  <c r="J35"/>
  <c r="H41"/>
  <c r="J41"/>
  <c r="J28"/>
  <c r="K28"/>
  <c r="I28"/>
  <c r="H28"/>
  <c r="G29"/>
  <c r="H29"/>
  <c r="J43"/>
  <c r="K43"/>
  <c r="I43"/>
  <c r="H43"/>
  <c r="J37"/>
  <c r="K37"/>
  <c r="H37"/>
  <c r="I37"/>
  <c r="J29"/>
  <c r="I41"/>
  <c r="H39" i="1"/>
  <c r="I39"/>
  <c r="K39"/>
  <c r="J39"/>
  <c r="H35"/>
  <c r="I35"/>
  <c r="K35"/>
  <c r="J35"/>
  <c r="H30"/>
  <c r="I30"/>
  <c r="K30"/>
  <c r="J30"/>
  <c r="H46"/>
  <c r="I46"/>
  <c r="K46"/>
  <c r="J46"/>
  <c r="H43"/>
  <c r="I43"/>
  <c r="K43"/>
  <c r="J43"/>
  <c r="H36"/>
  <c r="I36"/>
  <c r="K36"/>
  <c r="J36"/>
  <c r="H32"/>
  <c r="I32"/>
  <c r="K32"/>
  <c r="J32"/>
  <c r="H42"/>
  <c r="I42"/>
  <c r="K42"/>
  <c r="J42"/>
  <c r="H41"/>
  <c r="I41"/>
  <c r="K41"/>
  <c r="J41"/>
  <c r="J28"/>
  <c r="I28"/>
  <c r="H31"/>
  <c r="I31"/>
  <c r="K31"/>
  <c r="J31"/>
  <c r="H40"/>
  <c r="I40"/>
  <c r="K40"/>
  <c r="J40"/>
  <c r="H37"/>
  <c r="I37"/>
  <c r="K37"/>
  <c r="J37"/>
  <c r="H33"/>
  <c r="I33"/>
  <c r="K33"/>
  <c r="J33"/>
  <c r="H45"/>
  <c r="I45"/>
  <c r="K45"/>
  <c r="J45"/>
  <c r="H44"/>
  <c r="I44"/>
  <c r="K44"/>
  <c r="J44"/>
  <c r="H38"/>
  <c r="I38"/>
  <c r="K38"/>
  <c r="J38"/>
  <c r="H34"/>
  <c r="I34"/>
  <c r="K34"/>
  <c r="J34"/>
  <c r="H29"/>
  <c r="K29"/>
  <c r="I29"/>
  <c r="J29"/>
  <c r="K351" l="1"/>
  <c r="K347"/>
  <c r="K331"/>
  <c r="K352"/>
  <c r="K342"/>
  <c r="K334"/>
  <c r="I509"/>
  <c r="K509"/>
  <c r="I517"/>
  <c r="K517"/>
  <c r="I585"/>
  <c r="K585"/>
  <c r="I601"/>
  <c r="K601"/>
  <c r="I588"/>
  <c r="K588"/>
  <c r="I590"/>
  <c r="K590"/>
  <c r="I502"/>
  <c r="K502"/>
  <c r="I511"/>
  <c r="K511"/>
  <c r="I587"/>
  <c r="K587"/>
  <c r="I584"/>
  <c r="K584"/>
  <c r="I510"/>
  <c r="K510"/>
  <c r="I518"/>
  <c r="K518"/>
  <c r="I582"/>
  <c r="K582"/>
  <c r="I583"/>
  <c r="K583"/>
  <c r="I589"/>
  <c r="K589"/>
  <c r="I594"/>
  <c r="K594"/>
  <c r="I599"/>
  <c r="K599"/>
  <c r="I505"/>
  <c r="K505"/>
  <c r="I592"/>
  <c r="K592"/>
  <c r="I503"/>
  <c r="K503"/>
  <c r="I513"/>
  <c r="K513"/>
  <c r="I593"/>
  <c r="K593"/>
  <c r="I598"/>
  <c r="K598"/>
  <c r="I600"/>
  <c r="K600"/>
  <c r="I501"/>
  <c r="K501"/>
  <c r="I504"/>
  <c r="K504"/>
  <c r="I507"/>
  <c r="K507"/>
  <c r="I515"/>
  <c r="K515"/>
  <c r="I579"/>
  <c r="K579"/>
  <c r="I595"/>
  <c r="K595"/>
  <c r="I506"/>
  <c r="K506"/>
  <c r="I514"/>
  <c r="K514"/>
  <c r="K361"/>
  <c r="I361"/>
  <c r="K356"/>
  <c r="I356"/>
  <c r="K444"/>
  <c r="I444"/>
  <c r="K332"/>
  <c r="I332"/>
  <c r="K363"/>
  <c r="I363"/>
  <c r="K336"/>
  <c r="I336"/>
  <c r="K344"/>
  <c r="I344"/>
  <c r="K437"/>
  <c r="I437"/>
  <c r="K445"/>
  <c r="I445"/>
  <c r="K354"/>
  <c r="I354"/>
  <c r="K362"/>
  <c r="I362"/>
  <c r="K355"/>
  <c r="I355"/>
  <c r="K360"/>
  <c r="I360"/>
  <c r="K440"/>
  <c r="I440"/>
  <c r="K350"/>
  <c r="I350"/>
  <c r="K452"/>
  <c r="I452"/>
  <c r="K359"/>
  <c r="I359"/>
  <c r="K340"/>
  <c r="I340"/>
  <c r="K441"/>
  <c r="I441"/>
  <c r="K449"/>
  <c r="I449"/>
  <c r="K358"/>
  <c r="I358"/>
  <c r="K348"/>
  <c r="I348"/>
  <c r="K438"/>
  <c r="I438"/>
  <c r="I367"/>
  <c r="I216"/>
  <c r="K185"/>
  <c r="I195"/>
  <c r="K195"/>
  <c r="I208"/>
  <c r="K208"/>
  <c r="I284"/>
  <c r="K284"/>
  <c r="I292"/>
  <c r="K292"/>
  <c r="I213"/>
  <c r="K213"/>
  <c r="I186"/>
  <c r="K186"/>
  <c r="I279"/>
  <c r="K279"/>
  <c r="I287"/>
  <c r="K287"/>
  <c r="I299"/>
  <c r="K299"/>
  <c r="I199"/>
  <c r="K199"/>
  <c r="I198"/>
  <c r="K198"/>
  <c r="I206"/>
  <c r="K206"/>
  <c r="I214"/>
  <c r="K214"/>
  <c r="I278"/>
  <c r="K278"/>
  <c r="I286"/>
  <c r="K286"/>
  <c r="I294"/>
  <c r="K294"/>
  <c r="I277"/>
  <c r="K277"/>
  <c r="I285"/>
  <c r="K285"/>
  <c r="I293"/>
  <c r="K293"/>
  <c r="I181"/>
  <c r="K181"/>
  <c r="I183"/>
  <c r="K183"/>
  <c r="I191"/>
  <c r="K191"/>
  <c r="I280"/>
  <c r="K280"/>
  <c r="I288"/>
  <c r="K288"/>
  <c r="I298"/>
  <c r="K298"/>
  <c r="I209"/>
  <c r="K209"/>
  <c r="I283"/>
  <c r="K283"/>
  <c r="I291"/>
  <c r="K291"/>
  <c r="I200"/>
  <c r="K200"/>
  <c r="I296"/>
  <c r="K296"/>
  <c r="I300"/>
  <c r="K300"/>
  <c r="I210"/>
  <c r="K210"/>
  <c r="I282"/>
  <c r="K282"/>
  <c r="I290"/>
  <c r="K290"/>
  <c r="I207"/>
  <c r="K207"/>
  <c r="I281"/>
  <c r="K281"/>
  <c r="I289"/>
  <c r="K289"/>
  <c r="K187"/>
  <c r="I134" i="7"/>
  <c r="K134"/>
  <c r="I139"/>
  <c r="K152"/>
  <c r="I136"/>
  <c r="K140"/>
  <c r="I151"/>
  <c r="K147"/>
  <c r="I150"/>
  <c r="K146"/>
  <c r="I138"/>
  <c r="K138"/>
  <c r="I319" i="3"/>
  <c r="I324"/>
  <c r="K324"/>
  <c r="I323"/>
  <c r="K323"/>
  <c r="I325"/>
  <c r="K325"/>
  <c r="I313"/>
  <c r="K313"/>
  <c r="I314"/>
  <c r="K217"/>
  <c r="I217"/>
  <c r="K219"/>
  <c r="I219"/>
  <c r="K218"/>
  <c r="I218"/>
  <c r="K220"/>
  <c r="I220"/>
  <c r="K29" i="2"/>
  <c r="I29"/>
  <c r="K35"/>
  <c r="I35"/>
  <c r="K33"/>
  <c r="I33"/>
</calcChain>
</file>

<file path=xl/sharedStrings.xml><?xml version="1.0" encoding="utf-8"?>
<sst xmlns="http://schemas.openxmlformats.org/spreadsheetml/2006/main" count="9589" uniqueCount="278">
  <si>
    <t>Year</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</si>
  <si>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</si>
  <si>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</si>
  <si>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</si>
  <si>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</si>
  <si>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</si>
  <si>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</si>
  <si>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</si>
  <si>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</si>
  <si>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</si>
  <si>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</si>
  <si>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</si>
  <si>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</si>
  <si>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</si>
  <si>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</si>
  <si>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</si>
  <si>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</si>
  <si>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</si>
  <si>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</si>
  <si>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</si>
  <si>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</si>
  <si>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</si>
  <si>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</si>
  <si>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</si>
  <si>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</si>
  <si>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</si>
  <si>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</si>
  <si>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</si>
  <si>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</si>
  <si>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</si>
  <si>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</si>
  <si>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</si>
  <si>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</si>
  <si>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</si>
  <si>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</si>
  <si>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</si>
  <si>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</si>
  <si>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</si>
  <si>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</si>
  <si>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</si>
  <si>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</si>
  <si>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</si>
  <si>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</si>
  <si>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</si>
  <si>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</si>
  <si>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</si>
  <si>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</si>
  <si>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</si>
  <si>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</si>
  <si>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</si>
  <si>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</si>
  <si>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</si>
  <si>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</si>
  <si>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</si>
  <si>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</si>
  <si>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</si>
  <si>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</si>
  <si>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</si>
  <si>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</si>
  <si>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</si>
  <si>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</si>
  <si>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</si>
  <si>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</si>
  <si>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</si>
  <si>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</si>
  <si>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</si>
  <si>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</si>
  <si>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</si>
  <si>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</si>
  <si>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</si>
  <si>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</si>
  <si>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</si>
  <si>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</si>
  <si>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</si>
  <si>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</si>
  <si>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</si>
  <si>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</si>
  <si>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</si>
  <si>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</si>
  <si>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</si>
  <si>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</si>
  <si>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</si>
  <si>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</si>
  <si>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</si>
  <si>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</si>
  <si>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</si>
  <si>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</si>
  <si>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</si>
  <si>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</si>
  <si>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</si>
  <si>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</si>
  <si>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</si>
  <si>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</si>
  <si>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</si>
  <si>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</si>
  <si>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</si>
  <si>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</si>
  <si>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</si>
  <si>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</si>
  <si>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</si>
  <si>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</si>
  <si>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</si>
  <si>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</si>
  <si>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</si>
  <si>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</si>
  <si>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</si>
  <si>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</si>
  <si>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</si>
  <si>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</si>
  <si>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</si>
  <si>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</si>
  <si>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</si>
  <si>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</si>
  <si>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</si>
  <si>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</si>
  <si>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</si>
  <si>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</si>
  <si>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</si>
  <si>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2008A2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</si>
  <si>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</si>
  <si>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</si>
  <si>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</si>
  <si>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</si>
  <si>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</si>
  <si>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</si>
  <si>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</si>
  <si>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</si>
  <si>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</si>
  <si>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</si>
  <si>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</si>
  <si>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</si>
  <si>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</si>
  <si>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</si>
  <si>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</si>
  <si>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</si>
  <si>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</si>
  <si>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</si>
  <si>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</si>
  <si>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</si>
  <si>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</si>
  <si>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</si>
  <si>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</si>
  <si>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</si>
  <si>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</si>
  <si>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</si>
  <si>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</si>
  <si>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</si>
  <si>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Gross Inflows (Millions of Dollars)</t>
  </si>
  <si>
    <t>C</t>
  </si>
  <si>
    <t>DeltaC</t>
  </si>
  <si>
    <t>Moving Average</t>
  </si>
  <si>
    <t>1+ Std Dev Band</t>
  </si>
  <si>
    <t>2+ Std Dev Band</t>
  </si>
  <si>
    <t>1- Std Dev Band</t>
  </si>
  <si>
    <t>2- Std Dev Band</t>
  </si>
  <si>
    <t>Std Dev</t>
  </si>
  <si>
    <t>Gross Outflows (Millions of Dollars)</t>
  </si>
  <si>
    <t>Portfolio Investment, Assets</t>
  </si>
  <si>
    <t>Direct investment in the reporting economy</t>
  </si>
  <si>
    <t>Portfolio Investment, liabilities</t>
  </si>
  <si>
    <t>Liabilities of other investment</t>
  </si>
  <si>
    <t>Direct investment abroad</t>
  </si>
  <si>
    <t>Assets of other investment</t>
  </si>
  <si>
    <t>2008Q2</t>
  </si>
  <si>
    <t>Portfolio investment Liabilities</t>
  </si>
  <si>
    <t>Portfolio investment assets</t>
  </si>
  <si>
    <t>Std Dev Delta C</t>
  </si>
  <si>
    <t>2*Std Dev Delta C</t>
  </si>
  <si>
    <t>Country</t>
  </si>
  <si>
    <t>Surges</t>
  </si>
  <si>
    <t>Sudden Stops</t>
  </si>
  <si>
    <t>Flight</t>
  </si>
  <si>
    <t>Retrenchment</t>
  </si>
  <si>
    <t>Brazil</t>
  </si>
  <si>
    <r>
      <rPr>
        <sz val="8"/>
        <color rgb="FFFF0000"/>
        <rFont val="Calibri"/>
        <family val="2"/>
        <scheme val="minor"/>
      </rPr>
      <t>1988Q1 - 1988Q4</t>
    </r>
    <r>
      <rPr>
        <sz val="8"/>
        <color rgb="FF00B050"/>
        <rFont val="Calibri"/>
        <family val="2"/>
        <scheme val="minor"/>
      </rPr>
      <t xml:space="preserve">, </t>
    </r>
    <r>
      <rPr>
        <sz val="8"/>
        <color rgb="FFFF0000"/>
        <rFont val="Calibri"/>
        <family val="2"/>
        <scheme val="minor"/>
      </rPr>
      <t>1990Q2 - 1991Q1</t>
    </r>
    <r>
      <rPr>
        <sz val="8"/>
        <color rgb="FF00B050"/>
        <rFont val="Calibri"/>
        <family val="2"/>
        <scheme val="minor"/>
      </rPr>
      <t>, 1994Q1 - 1994Q3, 1995Q4 - 1996Q2, 2006Q3 - 2007Q4</t>
    </r>
  </si>
  <si>
    <r>
      <rPr>
        <sz val="8"/>
        <color rgb="FFFF0000"/>
        <rFont val="Calibri"/>
        <family val="2"/>
        <scheme val="minor"/>
      </rPr>
      <t xml:space="preserve">1982Q4 - 1983Q4*, </t>
    </r>
    <r>
      <rPr>
        <sz val="8"/>
        <rFont val="Calibri"/>
        <family val="2"/>
        <scheme val="minor"/>
      </rPr>
      <t>1988Q3 - 1989Q1</t>
    </r>
    <r>
      <rPr>
        <sz val="8"/>
        <color rgb="FF00B050"/>
        <rFont val="Calibri"/>
        <family val="2"/>
        <scheme val="minor"/>
      </rPr>
      <t xml:space="preserve">, </t>
    </r>
    <r>
      <rPr>
        <sz val="8"/>
        <color rgb="FFFF0000"/>
        <rFont val="Calibri"/>
        <family val="2"/>
        <scheme val="minor"/>
      </rPr>
      <t>1993Q1 - 1993Q3</t>
    </r>
    <r>
      <rPr>
        <sz val="8"/>
        <color rgb="FF00B050"/>
        <rFont val="Calibri"/>
        <family val="2"/>
        <scheme val="minor"/>
      </rPr>
      <t>, 1995Q1 - 1995Q2, 1999Q1 - 1999Q2, 2008Q2 - 2009Q3</t>
    </r>
  </si>
  <si>
    <r>
      <rPr>
        <sz val="8"/>
        <color rgb="FFFF0000"/>
        <rFont val="Calibri"/>
        <family val="2"/>
        <scheme val="minor"/>
      </rPr>
      <t>1984Q2 - 1985Q1*</t>
    </r>
    <r>
      <rPr>
        <sz val="8"/>
        <color theme="1"/>
        <rFont val="Calibri"/>
        <family val="2"/>
        <scheme val="minor"/>
      </rPr>
      <t xml:space="preserve">, 1987Q3 - 1988Q1, </t>
    </r>
    <r>
      <rPr>
        <sz val="8"/>
        <color rgb="FFFF0000"/>
        <rFont val="Calibri"/>
        <family val="2"/>
        <scheme val="minor"/>
      </rPr>
      <t>1987Q4 - 1988Q3</t>
    </r>
    <r>
      <rPr>
        <sz val="8"/>
        <color theme="1"/>
        <rFont val="Calibri"/>
        <family val="2"/>
        <scheme val="minor"/>
      </rPr>
      <t xml:space="preserve">, 1989Q3 - 1990Q2, </t>
    </r>
    <r>
      <rPr>
        <sz val="8"/>
        <color rgb="FFFF0000"/>
        <rFont val="Calibri"/>
        <family val="2"/>
        <scheme val="minor"/>
      </rPr>
      <t>1998Q3 - 1999Q2</t>
    </r>
    <r>
      <rPr>
        <sz val="8"/>
        <color theme="1"/>
        <rFont val="Calibri"/>
        <family val="2"/>
        <scheme val="minor"/>
      </rPr>
      <t xml:space="preserve">, </t>
    </r>
    <r>
      <rPr>
        <sz val="8"/>
        <color rgb="FF00B050"/>
        <rFont val="Calibri"/>
        <family val="2"/>
        <scheme val="minor"/>
      </rPr>
      <t>2006Q4 - 2007Q3</t>
    </r>
  </si>
  <si>
    <r>
      <rPr>
        <sz val="8"/>
        <color rgb="FFFF0000"/>
        <rFont val="Calibri"/>
        <family val="2"/>
        <scheme val="minor"/>
      </rPr>
      <t>1982Q4 - 1983Q4*</t>
    </r>
    <r>
      <rPr>
        <sz val="8"/>
        <color theme="1"/>
        <rFont val="Calibri"/>
        <family val="2"/>
        <scheme val="minor"/>
      </rPr>
      <t xml:space="preserve">, </t>
    </r>
    <r>
      <rPr>
        <sz val="8"/>
        <color rgb="FFFF0000"/>
        <rFont val="Calibri"/>
        <family val="2"/>
        <scheme val="minor"/>
      </rPr>
      <t>1985Q2 - 1985Q4*</t>
    </r>
    <r>
      <rPr>
        <sz val="8"/>
        <rFont val="Calibri"/>
        <family val="2"/>
        <scheme val="minor"/>
      </rPr>
      <t xml:space="preserve">, </t>
    </r>
    <r>
      <rPr>
        <sz val="8"/>
        <color theme="1"/>
        <rFont val="Calibri"/>
        <family val="2"/>
        <scheme val="minor"/>
      </rPr>
      <t xml:space="preserve">1988Q3 - 1989Q1, </t>
    </r>
    <r>
      <rPr>
        <sz val="8"/>
        <color rgb="FF00B050"/>
        <rFont val="Calibri"/>
        <family val="2"/>
        <scheme val="minor"/>
      </rPr>
      <t>1992Q1 - 1992Q4</t>
    </r>
    <r>
      <rPr>
        <sz val="8"/>
        <color theme="1"/>
        <rFont val="Calibri"/>
        <family val="2"/>
        <scheme val="minor"/>
      </rPr>
      <t xml:space="preserve">, </t>
    </r>
    <r>
      <rPr>
        <sz val="8"/>
        <color rgb="FFFF0000"/>
        <rFont val="Calibri"/>
        <family val="2"/>
        <scheme val="minor"/>
      </rPr>
      <t>1995Q2 - 1996Q1</t>
    </r>
    <r>
      <rPr>
        <sz val="8"/>
        <color theme="1"/>
        <rFont val="Calibri"/>
        <family val="2"/>
        <scheme val="minor"/>
      </rPr>
      <t xml:space="preserve">, </t>
    </r>
    <r>
      <rPr>
        <sz val="8"/>
        <color rgb="FF00B050"/>
        <rFont val="Calibri"/>
        <family val="2"/>
        <scheme val="minor"/>
      </rPr>
      <t>1997Q4 - 1998Q2</t>
    </r>
    <r>
      <rPr>
        <sz val="8"/>
        <color theme="1"/>
        <rFont val="Calibri"/>
        <family val="2"/>
        <scheme val="minor"/>
      </rPr>
      <t xml:space="preserve">, </t>
    </r>
    <r>
      <rPr>
        <sz val="8"/>
        <color rgb="FF00B050"/>
        <rFont val="Calibri"/>
        <family val="2"/>
        <scheme val="minor"/>
      </rPr>
      <t>2008Q2 - 2008Q3</t>
    </r>
  </si>
  <si>
    <t>Chile</t>
  </si>
  <si>
    <r>
      <rPr>
        <sz val="8"/>
        <color rgb="FFFF0000"/>
        <rFont val="Calibri"/>
        <family val="2"/>
        <scheme val="minor"/>
      </rPr>
      <t>2005Q4 - 2006Q3</t>
    </r>
    <r>
      <rPr>
        <sz val="8"/>
        <rFont val="Calibri"/>
        <family val="2"/>
        <scheme val="minor"/>
      </rPr>
      <t xml:space="preserve">, </t>
    </r>
    <r>
      <rPr>
        <sz val="8"/>
        <color theme="1"/>
        <rFont val="Calibri"/>
        <family val="2"/>
        <scheme val="minor"/>
      </rPr>
      <t xml:space="preserve">2006Q1 - 2006Q3, </t>
    </r>
    <r>
      <rPr>
        <sz val="8"/>
        <color rgb="FF00B050"/>
        <rFont val="Calibri"/>
        <family val="2"/>
        <scheme val="minor"/>
      </rPr>
      <t>2007Q4 - 2008Q3</t>
    </r>
  </si>
  <si>
    <r>
      <rPr>
        <sz val="8"/>
        <color rgb="FF00B050"/>
        <rFont val="Calibri"/>
        <family val="2"/>
        <scheme val="minor"/>
      </rPr>
      <t>2000Q2 - 2001Q1</t>
    </r>
    <r>
      <rPr>
        <sz val="8"/>
        <color theme="1"/>
        <rFont val="Calibri"/>
        <family val="2"/>
        <scheme val="minor"/>
      </rPr>
      <t xml:space="preserve">, </t>
    </r>
    <r>
      <rPr>
        <sz val="8"/>
        <color rgb="FFFF0000"/>
        <rFont val="Calibri"/>
        <family val="2"/>
        <scheme val="minor"/>
      </rPr>
      <t>2007Q1 - 2007Q2</t>
    </r>
    <r>
      <rPr>
        <sz val="8"/>
        <color theme="1"/>
        <rFont val="Calibri"/>
        <family val="2"/>
        <scheme val="minor"/>
      </rPr>
      <t xml:space="preserve">, 2008Q4 - 2009Q3, </t>
    </r>
    <r>
      <rPr>
        <sz val="8"/>
        <color rgb="FFFF0000"/>
        <rFont val="Calibri"/>
        <family val="2"/>
        <scheme val="minor"/>
      </rPr>
      <t>2009Q1 - 2009Q3</t>
    </r>
  </si>
  <si>
    <r>
      <rPr>
        <sz val="8"/>
        <color rgb="FF00B050"/>
        <rFont val="Calibri"/>
        <family val="2"/>
        <scheme val="minor"/>
      </rPr>
      <t>1998Q3 - 1999Q4</t>
    </r>
    <r>
      <rPr>
        <sz val="8"/>
        <color theme="1"/>
        <rFont val="Calibri"/>
        <family val="2"/>
        <scheme val="minor"/>
      </rPr>
      <t xml:space="preserve">, </t>
    </r>
    <r>
      <rPr>
        <sz val="8"/>
        <color rgb="FF00B050"/>
        <rFont val="Calibri"/>
        <family val="2"/>
        <scheme val="minor"/>
      </rPr>
      <t>2006Q1 - 2006Q4</t>
    </r>
    <r>
      <rPr>
        <sz val="8"/>
        <color theme="1"/>
        <rFont val="Calibri"/>
        <family val="2"/>
        <scheme val="minor"/>
      </rPr>
      <t xml:space="preserve">, </t>
    </r>
    <r>
      <rPr>
        <sz val="8"/>
        <color rgb="FF00B050"/>
        <rFont val="Calibri"/>
        <family val="2"/>
        <scheme val="minor"/>
      </rPr>
      <t>2007Q2 - 2008Q1</t>
    </r>
    <r>
      <rPr>
        <sz val="8"/>
        <color theme="1"/>
        <rFont val="Calibri"/>
        <family val="2"/>
        <scheme val="minor"/>
      </rPr>
      <t>,</t>
    </r>
  </si>
  <si>
    <r>
      <rPr>
        <sz val="8"/>
        <color rgb="FFFF0000"/>
        <rFont val="Calibri"/>
        <family val="2"/>
        <scheme val="minor"/>
      </rPr>
      <t>1997Q2 - 1997Q3*</t>
    </r>
    <r>
      <rPr>
        <sz val="8"/>
        <rFont val="Calibri"/>
        <family val="2"/>
        <scheme val="minor"/>
      </rPr>
      <t xml:space="preserve">, </t>
    </r>
    <r>
      <rPr>
        <sz val="8"/>
        <color rgb="FF00B050"/>
        <rFont val="Calibri"/>
        <family val="2"/>
        <scheme val="minor"/>
      </rPr>
      <t>2000Q2 - 2000Q4</t>
    </r>
    <r>
      <rPr>
        <sz val="8"/>
        <color theme="1"/>
        <rFont val="Calibri"/>
        <family val="2"/>
        <scheme val="minor"/>
      </rPr>
      <t xml:space="preserve">, </t>
    </r>
    <r>
      <rPr>
        <sz val="8"/>
        <color rgb="FF00B050"/>
        <rFont val="Calibri"/>
        <family val="2"/>
        <scheme val="minor"/>
      </rPr>
      <t xml:space="preserve"> 2008Q3 - 2009Q3</t>
    </r>
  </si>
  <si>
    <t>Colombia</t>
  </si>
  <si>
    <r>
      <rPr>
        <sz val="8"/>
        <color rgb="FFFF0000"/>
        <rFont val="Calibri"/>
        <family val="2"/>
        <scheme val="minor"/>
      </rPr>
      <t>2005Q4 - 2006Q3</t>
    </r>
    <r>
      <rPr>
        <sz val="8"/>
        <rFont val="Calibri"/>
        <family val="2"/>
        <scheme val="minor"/>
      </rPr>
      <t xml:space="preserve">, </t>
    </r>
    <r>
      <rPr>
        <sz val="8"/>
        <color theme="1"/>
        <rFont val="Calibri"/>
        <family val="2"/>
        <scheme val="minor"/>
      </rPr>
      <t>2006Q1 - 2006Q3, 2010Q4 - 2011Q2**</t>
    </r>
  </si>
  <si>
    <r>
      <t xml:space="preserve">2000Q4 - 2001Q2, </t>
    </r>
    <r>
      <rPr>
        <sz val="8"/>
        <color rgb="FFFF0000"/>
        <rFont val="Calibri"/>
        <family val="2"/>
        <scheme val="minor"/>
      </rPr>
      <t>2008Q2 - 2009Q1</t>
    </r>
  </si>
  <si>
    <r>
      <t xml:space="preserve">1999Q3 - 2000Q1, 2005Q4 - 2006Q3, </t>
    </r>
    <r>
      <rPr>
        <sz val="8"/>
        <color rgb="FFFF0000"/>
        <rFont val="Calibri"/>
        <family val="2"/>
        <scheme val="minor"/>
      </rPr>
      <t>2006Q2 - 2006Q3</t>
    </r>
  </si>
  <si>
    <t>Mexico</t>
  </si>
  <si>
    <r>
      <rPr>
        <sz val="8"/>
        <color rgb="FFFF0000"/>
        <rFont val="Calibri"/>
        <family val="2"/>
        <scheme val="minor"/>
      </rPr>
      <t>1989Q2 - 1991Q2</t>
    </r>
    <r>
      <rPr>
        <sz val="8"/>
        <rFont val="Calibri"/>
        <family val="2"/>
        <scheme val="minor"/>
      </rPr>
      <t xml:space="preserve">, </t>
    </r>
    <r>
      <rPr>
        <sz val="8"/>
        <color theme="1"/>
        <rFont val="Calibri"/>
        <family val="2"/>
        <scheme val="minor"/>
      </rPr>
      <t xml:space="preserve">1990Q1 - 1990Q4, 2001Q3 - 2002Q2, </t>
    </r>
    <r>
      <rPr>
        <sz val="8"/>
        <color rgb="FFFF0000"/>
        <rFont val="Calibri"/>
        <family val="2"/>
        <scheme val="minor"/>
      </rPr>
      <t>2004Q4 - 2005Q2</t>
    </r>
    <r>
      <rPr>
        <sz val="8"/>
        <color theme="1"/>
        <rFont val="Calibri"/>
        <family val="2"/>
        <scheme val="minor"/>
      </rPr>
      <t xml:space="preserve">, </t>
    </r>
    <r>
      <rPr>
        <sz val="8"/>
        <color rgb="FF00B050"/>
        <rFont val="Calibri"/>
        <family val="2"/>
        <scheme val="minor"/>
      </rPr>
      <t>2007Q3 - 2008Q2</t>
    </r>
    <r>
      <rPr>
        <sz val="8"/>
        <color theme="1"/>
        <rFont val="Calibri"/>
        <family val="2"/>
        <scheme val="minor"/>
      </rPr>
      <t>, 2010Q2 - 2011Q1**</t>
    </r>
  </si>
  <si>
    <r>
      <rPr>
        <sz val="8"/>
        <color rgb="FFFF0000"/>
        <rFont val="Calibri"/>
        <family val="2"/>
        <scheme val="minor"/>
      </rPr>
      <t>1994Q4 - 1995Q4</t>
    </r>
    <r>
      <rPr>
        <sz val="8"/>
        <color theme="1"/>
        <rFont val="Calibri"/>
        <family val="2"/>
        <scheme val="minor"/>
      </rPr>
      <t xml:space="preserve">, 1994Q4 - 1995Q3, </t>
    </r>
    <r>
      <rPr>
        <sz val="8"/>
        <color rgb="FF00B050"/>
        <rFont val="Calibri"/>
        <family val="2"/>
        <scheme val="minor"/>
      </rPr>
      <t>2008Q4 - 2009Q3</t>
    </r>
  </si>
  <si>
    <r>
      <rPr>
        <sz val="8"/>
        <color rgb="FFFF0000"/>
        <rFont val="Calibri"/>
        <family val="2"/>
        <scheme val="minor"/>
      </rPr>
      <t>1987Q3 - 1988Q2</t>
    </r>
    <r>
      <rPr>
        <sz val="8"/>
        <rFont val="Calibri"/>
        <family val="2"/>
        <scheme val="minor"/>
      </rPr>
      <t xml:space="preserve">, </t>
    </r>
    <r>
      <rPr>
        <sz val="8"/>
        <color rgb="FFFF0000"/>
        <rFont val="Calibri"/>
        <family val="2"/>
        <scheme val="minor"/>
      </rPr>
      <t>1990Q1 - 1990Q4, 1993Q2 - 1994Q1</t>
    </r>
    <r>
      <rPr>
        <sz val="8"/>
        <rFont val="Calibri"/>
        <family val="2"/>
        <scheme val="minor"/>
      </rPr>
      <t xml:space="preserve">, </t>
    </r>
    <r>
      <rPr>
        <sz val="8"/>
        <color rgb="FFFF0000"/>
        <rFont val="Calibri"/>
        <family val="2"/>
        <scheme val="minor"/>
      </rPr>
      <t>2001Q3 - 2002Q2</t>
    </r>
    <r>
      <rPr>
        <sz val="8"/>
        <rFont val="Calibri"/>
        <family val="2"/>
        <scheme val="minor"/>
      </rPr>
      <t xml:space="preserve">, </t>
    </r>
    <r>
      <rPr>
        <sz val="8"/>
        <color theme="1"/>
        <rFont val="Calibri"/>
        <family val="2"/>
        <scheme val="minor"/>
      </rPr>
      <t>2004Q3 - 2005Q2, 2007Q3 - 2007Q4</t>
    </r>
  </si>
  <si>
    <r>
      <rPr>
        <sz val="8"/>
        <color rgb="FFFF0000"/>
        <rFont val="Calibri"/>
        <family val="2"/>
        <scheme val="minor"/>
      </rPr>
      <t>1991Q3 - 1991Q4</t>
    </r>
    <r>
      <rPr>
        <sz val="8"/>
        <color theme="1"/>
        <rFont val="Calibri"/>
        <family val="2"/>
        <scheme val="minor"/>
      </rPr>
      <t xml:space="preserve">, </t>
    </r>
    <r>
      <rPr>
        <sz val="8"/>
        <color rgb="FF00B050"/>
        <rFont val="Calibri"/>
        <family val="2"/>
        <scheme val="minor"/>
      </rPr>
      <t>1992Q2 - 1993Q1</t>
    </r>
    <r>
      <rPr>
        <sz val="8"/>
        <color theme="1"/>
        <rFont val="Calibri"/>
        <family val="2"/>
        <scheme val="minor"/>
      </rPr>
      <t xml:space="preserve">, 2008Q3 - 2009Q2, </t>
    </r>
    <r>
      <rPr>
        <sz val="8"/>
        <color rgb="FFFF0000"/>
        <rFont val="Calibri"/>
        <family val="2"/>
        <scheme val="minor"/>
      </rPr>
      <t>2008Q4 - 2009Q3</t>
    </r>
  </si>
  <si>
    <t>Peru</t>
  </si>
  <si>
    <r>
      <rPr>
        <sz val="8"/>
        <color rgb="FFFF0000"/>
        <rFont val="Calibri"/>
        <family val="2"/>
        <scheme val="minor"/>
      </rPr>
      <t>2006Q4 - 2008Q2</t>
    </r>
    <r>
      <rPr>
        <sz val="8"/>
        <rFont val="Calibri"/>
        <family val="2"/>
        <scheme val="minor"/>
      </rPr>
      <t xml:space="preserve">, </t>
    </r>
    <r>
      <rPr>
        <sz val="8"/>
        <color theme="1"/>
        <rFont val="Calibri"/>
        <family val="2"/>
        <scheme val="minor"/>
      </rPr>
      <t>2007Q1 - 2008Q1, 2010Q2 - 2011Q1**</t>
    </r>
  </si>
  <si>
    <r>
      <rPr>
        <sz val="8"/>
        <color rgb="FFFF0000"/>
        <rFont val="Calibri"/>
        <family val="2"/>
        <scheme val="minor"/>
      </rPr>
      <t>2007Q1 - 2007Q2</t>
    </r>
    <r>
      <rPr>
        <sz val="8"/>
        <rFont val="Calibri"/>
        <family val="2"/>
        <scheme val="minor"/>
      </rPr>
      <t xml:space="preserve">, </t>
    </r>
    <r>
      <rPr>
        <sz val="8"/>
        <color rgb="FF00B050"/>
        <rFont val="Calibri"/>
        <family val="2"/>
        <scheme val="minor"/>
      </rPr>
      <t>2007Q4 - 2008Q3</t>
    </r>
  </si>
  <si>
    <t>Type of Flow</t>
  </si>
  <si>
    <t>Total Gross Inflows</t>
  </si>
  <si>
    <t>Total Gross Outflows</t>
  </si>
  <si>
    <t>FDI, Gross Inflows</t>
  </si>
  <si>
    <t>2011Q2 - 2012Q2</t>
  </si>
  <si>
    <t>FDI, Gross Outflows</t>
  </si>
  <si>
    <t>2005Q4 - 2006Q3, 2013Q4 - 2014Q2</t>
  </si>
  <si>
    <t xml:space="preserve">2012Q4 - 2013Q2, </t>
  </si>
  <si>
    <t>Portfolio Investment, Gross Inflows</t>
  </si>
  <si>
    <t>2007Q1 - 2007Q2, 2009Q3 - 2010Q1, 2014Q2 - 2015Q1</t>
  </si>
  <si>
    <t>Portfolio Investment, Gross Outflows</t>
  </si>
  <si>
    <t>2009Q4 - 2010Q2</t>
  </si>
  <si>
    <t>Other Investment, Gross Inflows</t>
  </si>
  <si>
    <t>2010Q2 - 2011Q1</t>
  </si>
  <si>
    <t>2011Q3 - 2012Q4</t>
  </si>
  <si>
    <t>Other Investment, Gross Outflows</t>
  </si>
  <si>
    <t>2014Q1 - 2014Q2</t>
  </si>
  <si>
    <r>
      <rPr>
        <sz val="9"/>
        <color rgb="FFFF0000"/>
        <rFont val="Calibri"/>
        <family val="2"/>
        <scheme val="minor"/>
      </rPr>
      <t>2005Q4 - 2006Q3</t>
    </r>
    <r>
      <rPr>
        <sz val="9"/>
        <rFont val="Calibri"/>
        <family val="2"/>
        <scheme val="minor"/>
      </rPr>
      <t xml:space="preserve">, </t>
    </r>
    <r>
      <rPr>
        <sz val="9"/>
        <color theme="1"/>
        <rFont val="Calibri"/>
        <family val="2"/>
        <scheme val="minor"/>
      </rPr>
      <t xml:space="preserve">2006Q1 - 2006Q3, </t>
    </r>
    <r>
      <rPr>
        <sz val="9"/>
        <color rgb="FF00B050"/>
        <rFont val="Calibri"/>
        <family val="2"/>
        <scheme val="minor"/>
      </rPr>
      <t>2007Q4 - 2008Q3</t>
    </r>
  </si>
  <si>
    <r>
      <rPr>
        <sz val="9"/>
        <color rgb="FF00B050"/>
        <rFont val="Calibri"/>
        <family val="2"/>
        <scheme val="minor"/>
      </rPr>
      <t>2000Q2 - 2001Q1</t>
    </r>
    <r>
      <rPr>
        <sz val="9"/>
        <color theme="1"/>
        <rFont val="Calibri"/>
        <family val="2"/>
        <scheme val="minor"/>
      </rPr>
      <t xml:space="preserve">, </t>
    </r>
    <r>
      <rPr>
        <sz val="9"/>
        <color rgb="FFFF0000"/>
        <rFont val="Calibri"/>
        <family val="2"/>
        <scheme val="minor"/>
      </rPr>
      <t>2007Q1 - 2007Q2</t>
    </r>
    <r>
      <rPr>
        <sz val="9"/>
        <color theme="1"/>
        <rFont val="Calibri"/>
        <family val="2"/>
        <scheme val="minor"/>
      </rPr>
      <t xml:space="preserve">, 2008Q4 - 2009Q3, </t>
    </r>
    <r>
      <rPr>
        <sz val="9"/>
        <color rgb="FFFF0000"/>
        <rFont val="Calibri"/>
        <family val="2"/>
        <scheme val="minor"/>
      </rPr>
      <t>2009Q1 - 2009Q3</t>
    </r>
  </si>
  <si>
    <r>
      <rPr>
        <sz val="9"/>
        <color rgb="FF00B050"/>
        <rFont val="Calibri"/>
        <family val="2"/>
        <scheme val="minor"/>
      </rPr>
      <t>1998Q3 - 1999Q4</t>
    </r>
    <r>
      <rPr>
        <sz val="9"/>
        <color theme="1"/>
        <rFont val="Calibri"/>
        <family val="2"/>
        <scheme val="minor"/>
      </rPr>
      <t xml:space="preserve">, </t>
    </r>
    <r>
      <rPr>
        <sz val="9"/>
        <color rgb="FF00B050"/>
        <rFont val="Calibri"/>
        <family val="2"/>
        <scheme val="minor"/>
      </rPr>
      <t>2006Q1 - 2006Q4</t>
    </r>
    <r>
      <rPr>
        <sz val="9"/>
        <color theme="1"/>
        <rFont val="Calibri"/>
        <family val="2"/>
        <scheme val="minor"/>
      </rPr>
      <t xml:space="preserve">, </t>
    </r>
    <r>
      <rPr>
        <sz val="9"/>
        <color rgb="FF00B050"/>
        <rFont val="Calibri"/>
        <family val="2"/>
        <scheme val="minor"/>
      </rPr>
      <t>2007Q2 - 2008Q1</t>
    </r>
    <r>
      <rPr>
        <sz val="9"/>
        <color theme="1"/>
        <rFont val="Calibri"/>
        <family val="2"/>
        <scheme val="minor"/>
      </rPr>
      <t>,</t>
    </r>
  </si>
  <si>
    <r>
      <rPr>
        <sz val="9"/>
        <color rgb="FFFF0000"/>
        <rFont val="Calibri"/>
        <family val="2"/>
        <scheme val="minor"/>
      </rPr>
      <t>1997Q2 - 1997Q3*</t>
    </r>
    <r>
      <rPr>
        <sz val="9"/>
        <rFont val="Calibri"/>
        <family val="2"/>
        <scheme val="minor"/>
      </rPr>
      <t xml:space="preserve">, </t>
    </r>
    <r>
      <rPr>
        <sz val="9"/>
        <color rgb="FF00B050"/>
        <rFont val="Calibri"/>
        <family val="2"/>
        <scheme val="minor"/>
      </rPr>
      <t>2000Q2 - 2000Q4</t>
    </r>
    <r>
      <rPr>
        <sz val="9"/>
        <color theme="1"/>
        <rFont val="Calibri"/>
        <family val="2"/>
        <scheme val="minor"/>
      </rPr>
      <t xml:space="preserve">, </t>
    </r>
    <r>
      <rPr>
        <sz val="9"/>
        <color rgb="FF00B050"/>
        <rFont val="Calibri"/>
        <family val="2"/>
        <scheme val="minor"/>
      </rPr>
      <t xml:space="preserve"> 2008Q3 - 2009Q3</t>
    </r>
  </si>
  <si>
    <t>2011Q4 - 2012Q3</t>
  </si>
  <si>
    <t>2013Q2 - 2014Q1</t>
  </si>
  <si>
    <t>2007Q2 - 2008Q1, 2011Q4 - 2012Q3</t>
  </si>
  <si>
    <t>2002Q2 - 2002Q3, 2013Q2 - 2014Q1</t>
  </si>
  <si>
    <t>2008Q3 - 2009Q1, 2010Q3 - 2011Q2</t>
  </si>
  <si>
    <t>2007Q2 - 2008Q1</t>
  </si>
  <si>
    <t>2006Q1 - 2007Q4</t>
  </si>
  <si>
    <t xml:space="preserve">2008Q3 - 2009Q2, 2011Q3 - 2011Q4, </t>
  </si>
  <si>
    <t>2007Q3 - 2008Q2,</t>
  </si>
  <si>
    <t>2008Q4 - 2009Q3,</t>
  </si>
  <si>
    <t>2008Q3 - 2009Q3</t>
  </si>
  <si>
    <t>2007Q3 - 2008Q1, 2009Q4 - 2010Q3</t>
  </si>
  <si>
    <t>2002Q2 - 2003Q3, 2007Q3 - 2008Q2</t>
  </si>
  <si>
    <t>2009Q1 - 2009Q3, 2013Q4 - 2014Q3</t>
  </si>
  <si>
    <t>2007Q2 - 2007Q4, 2008Q4 - 2009Q3</t>
  </si>
  <si>
    <t>2002Q3 - 2002Q4, 2007Q2 - 2007Q4, 2010Q1 - 2011Q1</t>
  </si>
  <si>
    <t>2006Q3 - 2006Q4, 2008Q3 - 2009Q2</t>
  </si>
  <si>
    <t>2003Q3 - 2004Q2, 2006Q1 - 2006Q2, 2009Q2 - 2010Q1,</t>
  </si>
  <si>
    <t>2004Q3 - 2005Q2, 2008Q2 - 2008Q3</t>
  </si>
  <si>
    <t>2008Q1 - 2008Q2</t>
  </si>
  <si>
    <t>2005Q3 - 2006Q2, 2013Q2 - 2013Q4</t>
  </si>
  <si>
    <t>2006Q4 - 2007Q2, 2008Q1 - 2008Q3</t>
  </si>
  <si>
    <r>
      <rPr>
        <sz val="9"/>
        <color rgb="FFFF0000"/>
        <rFont val="Calibri"/>
        <family val="2"/>
        <scheme val="minor"/>
      </rPr>
      <t>1989Q2 - 1991Q2</t>
    </r>
    <r>
      <rPr>
        <sz val="9"/>
        <rFont val="Calibri"/>
        <family val="2"/>
        <scheme val="minor"/>
      </rPr>
      <t xml:space="preserve">, </t>
    </r>
    <r>
      <rPr>
        <sz val="9"/>
        <color theme="1"/>
        <rFont val="Calibri"/>
        <family val="2"/>
        <scheme val="minor"/>
      </rPr>
      <t xml:space="preserve">1990Q1 - 1990Q4, 2001Q3 - 2002Q2, </t>
    </r>
    <r>
      <rPr>
        <sz val="9"/>
        <color rgb="FFFF0000"/>
        <rFont val="Calibri"/>
        <family val="2"/>
        <scheme val="minor"/>
      </rPr>
      <t>2004Q4 - 2005Q2</t>
    </r>
    <r>
      <rPr>
        <sz val="9"/>
        <color theme="1"/>
        <rFont val="Calibri"/>
        <family val="2"/>
        <scheme val="minor"/>
      </rPr>
      <t xml:space="preserve">, </t>
    </r>
    <r>
      <rPr>
        <sz val="9"/>
        <color rgb="FF00B050"/>
        <rFont val="Calibri"/>
        <family val="2"/>
        <scheme val="minor"/>
      </rPr>
      <t>2007Q3 - 2008Q2</t>
    </r>
    <r>
      <rPr>
        <sz val="9"/>
        <color theme="1"/>
        <rFont val="Calibri"/>
        <family val="2"/>
        <scheme val="minor"/>
      </rPr>
      <t>, 2010Q2 - 2011Q1**</t>
    </r>
  </si>
  <si>
    <r>
      <rPr>
        <sz val="9"/>
        <color rgb="FFFF0000"/>
        <rFont val="Calibri"/>
        <family val="2"/>
        <scheme val="minor"/>
      </rPr>
      <t>1994Q4 - 1995Q4</t>
    </r>
    <r>
      <rPr>
        <sz val="9"/>
        <color theme="1"/>
        <rFont val="Calibri"/>
        <family val="2"/>
        <scheme val="minor"/>
      </rPr>
      <t xml:space="preserve">, 1994Q4 - 1995Q3, </t>
    </r>
    <r>
      <rPr>
        <sz val="9"/>
        <color rgb="FF00B050"/>
        <rFont val="Calibri"/>
        <family val="2"/>
        <scheme val="minor"/>
      </rPr>
      <t>2008Q4 - 2009Q3</t>
    </r>
  </si>
  <si>
    <r>
      <rPr>
        <sz val="9"/>
        <color rgb="FFFF0000"/>
        <rFont val="Calibri"/>
        <family val="2"/>
        <scheme val="minor"/>
      </rPr>
      <t>1987Q3 - 1988Q2</t>
    </r>
    <r>
      <rPr>
        <sz val="9"/>
        <rFont val="Calibri"/>
        <family val="2"/>
        <scheme val="minor"/>
      </rPr>
      <t xml:space="preserve">, </t>
    </r>
    <r>
      <rPr>
        <sz val="9"/>
        <color rgb="FFFF0000"/>
        <rFont val="Calibri"/>
        <family val="2"/>
        <scheme val="minor"/>
      </rPr>
      <t>1990Q1 - 1990Q4, 1993Q2 - 1994Q1</t>
    </r>
    <r>
      <rPr>
        <sz val="9"/>
        <rFont val="Calibri"/>
        <family val="2"/>
        <scheme val="minor"/>
      </rPr>
      <t xml:space="preserve">, </t>
    </r>
    <r>
      <rPr>
        <sz val="9"/>
        <color rgb="FFFF0000"/>
        <rFont val="Calibri"/>
        <family val="2"/>
        <scheme val="minor"/>
      </rPr>
      <t>2001Q3 - 2002Q2</t>
    </r>
    <r>
      <rPr>
        <sz val="9"/>
        <rFont val="Calibri"/>
        <family val="2"/>
        <scheme val="minor"/>
      </rPr>
      <t xml:space="preserve">, </t>
    </r>
    <r>
      <rPr>
        <sz val="9"/>
        <color theme="1"/>
        <rFont val="Calibri"/>
        <family val="2"/>
        <scheme val="minor"/>
      </rPr>
      <t>2004Q3 - 2005Q2, 2007Q3 - 2007Q4</t>
    </r>
  </si>
  <si>
    <r>
      <rPr>
        <sz val="9"/>
        <color rgb="FFFF0000"/>
        <rFont val="Calibri"/>
        <family val="2"/>
        <scheme val="minor"/>
      </rPr>
      <t>1991Q3 - 1991Q4</t>
    </r>
    <r>
      <rPr>
        <sz val="9"/>
        <color theme="1"/>
        <rFont val="Calibri"/>
        <family val="2"/>
        <scheme val="minor"/>
      </rPr>
      <t xml:space="preserve">, </t>
    </r>
    <r>
      <rPr>
        <sz val="9"/>
        <color rgb="FF00B050"/>
        <rFont val="Calibri"/>
        <family val="2"/>
        <scheme val="minor"/>
      </rPr>
      <t>1992Q2 - 1993Q1</t>
    </r>
    <r>
      <rPr>
        <sz val="9"/>
        <color theme="1"/>
        <rFont val="Calibri"/>
        <family val="2"/>
        <scheme val="minor"/>
      </rPr>
      <t xml:space="preserve">, 2008Q3 - 2009Q2, </t>
    </r>
    <r>
      <rPr>
        <sz val="9"/>
        <color rgb="FFFF0000"/>
        <rFont val="Calibri"/>
        <family val="2"/>
        <scheme val="minor"/>
      </rPr>
      <t>2008Q4 - 2009Q3</t>
    </r>
  </si>
  <si>
    <t>1991Q2 - 1991Q4, 1994Q1 - 1994Q4, 2007Q3 - 2007Q4, 2013Q2 - 2014Q1</t>
  </si>
  <si>
    <t>2002Q3 - 2003Q2, 2014Q3 - 2015Q1</t>
  </si>
  <si>
    <t>2001Q1 - 2002Q2, 2004Q4 - 2005Q3, 2007Q1 - 2007Q3</t>
  </si>
  <si>
    <t>2002Q3 - 2003Q2, 2008Q2 - 2008Q4</t>
  </si>
  <si>
    <t>1991Q2 - 1992Q1, 2007Q3 - 2008Q2, 2010Q1 - 2010Q4</t>
  </si>
  <si>
    <t>1994Q3 - 1995Q3, 2006Q2 - 2007Q1, 2008Q4 - 2009Q3, 2013Q3 - 2014Q1</t>
  </si>
  <si>
    <t>1995Q1 - 1996Q2, 1998Q2 - 1998Q3, 2004Q4 - 2005Q4</t>
  </si>
  <si>
    <t>1996Q4 - 1997Q1, 2008Q4 - 2009Q2</t>
  </si>
  <si>
    <t>1995Q1 - 1995Q4, 2006Q2 - 2006Q3, 2010Q1 - 2011Q1</t>
  </si>
  <si>
    <t>1996Q3 - 1997Q2, 2008Q4 - 2009Q2, 2011Q4 - 2012Q2</t>
  </si>
  <si>
    <t>2006Q1 - 2006Q3</t>
  </si>
  <si>
    <t>1992Q2 - 1993Q1, 2005Q1 - 2005Q4</t>
  </si>
  <si>
    <r>
      <rPr>
        <sz val="9"/>
        <color rgb="FFFF0000"/>
        <rFont val="Calibri"/>
        <family val="2"/>
        <scheme val="minor"/>
      </rPr>
      <t>1988Q1 - 1988Q4</t>
    </r>
    <r>
      <rPr>
        <sz val="9"/>
        <color rgb="FF00B050"/>
        <rFont val="Calibri"/>
        <family val="2"/>
        <scheme val="minor"/>
      </rPr>
      <t xml:space="preserve">, </t>
    </r>
    <r>
      <rPr>
        <sz val="9"/>
        <color rgb="FFFF0000"/>
        <rFont val="Calibri"/>
        <family val="2"/>
        <scheme val="minor"/>
      </rPr>
      <t>1990Q2 - 1991Q1</t>
    </r>
    <r>
      <rPr>
        <sz val="9"/>
        <color rgb="FF00B050"/>
        <rFont val="Calibri"/>
        <family val="2"/>
        <scheme val="minor"/>
      </rPr>
      <t>, 1994Q1 - 1994Q3, 1995Q4 - 1996Q2, 2006Q3 - 2007Q4</t>
    </r>
  </si>
  <si>
    <r>
      <rPr>
        <sz val="9"/>
        <color rgb="FFFF0000"/>
        <rFont val="Calibri"/>
        <family val="2"/>
        <scheme val="minor"/>
      </rPr>
      <t xml:space="preserve">1982Q4 - 1983Q4*, </t>
    </r>
    <r>
      <rPr>
        <sz val="9"/>
        <rFont val="Calibri"/>
        <family val="2"/>
        <scheme val="minor"/>
      </rPr>
      <t>1988Q3 - 1989Q1</t>
    </r>
    <r>
      <rPr>
        <sz val="9"/>
        <color rgb="FF00B050"/>
        <rFont val="Calibri"/>
        <family val="2"/>
        <scheme val="minor"/>
      </rPr>
      <t xml:space="preserve">, </t>
    </r>
    <r>
      <rPr>
        <sz val="9"/>
        <color rgb="FFFF0000"/>
        <rFont val="Calibri"/>
        <family val="2"/>
        <scheme val="minor"/>
      </rPr>
      <t>1993Q1 - 1993Q3</t>
    </r>
    <r>
      <rPr>
        <sz val="9"/>
        <color rgb="FF00B050"/>
        <rFont val="Calibri"/>
        <family val="2"/>
        <scheme val="minor"/>
      </rPr>
      <t>, 1995Q1 - 1995Q2, 1999Q1 - 1999Q2, 2008Q2 - 2009Q3</t>
    </r>
  </si>
  <si>
    <r>
      <rPr>
        <sz val="9"/>
        <color rgb="FFFF0000"/>
        <rFont val="Calibri"/>
        <family val="2"/>
        <scheme val="minor"/>
      </rPr>
      <t>1984Q2 - 1985Q1*</t>
    </r>
    <r>
      <rPr>
        <sz val="9"/>
        <color theme="1"/>
        <rFont val="Calibri"/>
        <family val="2"/>
        <scheme val="minor"/>
      </rPr>
      <t xml:space="preserve">, 1987Q3 - 1988Q1, </t>
    </r>
    <r>
      <rPr>
        <sz val="9"/>
        <color rgb="FFFF0000"/>
        <rFont val="Calibri"/>
        <family val="2"/>
        <scheme val="minor"/>
      </rPr>
      <t>1987Q4 - 1988Q3</t>
    </r>
    <r>
      <rPr>
        <sz val="9"/>
        <color theme="1"/>
        <rFont val="Calibri"/>
        <family val="2"/>
        <scheme val="minor"/>
      </rPr>
      <t xml:space="preserve">, 1989Q3 - 1990Q2, </t>
    </r>
    <r>
      <rPr>
        <sz val="9"/>
        <color rgb="FFFF0000"/>
        <rFont val="Calibri"/>
        <family val="2"/>
        <scheme val="minor"/>
      </rPr>
      <t>1998Q3 - 1999Q2</t>
    </r>
    <r>
      <rPr>
        <sz val="9"/>
        <color theme="1"/>
        <rFont val="Calibri"/>
        <family val="2"/>
        <scheme val="minor"/>
      </rPr>
      <t xml:space="preserve">, </t>
    </r>
    <r>
      <rPr>
        <sz val="9"/>
        <color rgb="FF00B050"/>
        <rFont val="Calibri"/>
        <family val="2"/>
        <scheme val="minor"/>
      </rPr>
      <t>2006Q4 - 2007Q3</t>
    </r>
  </si>
  <si>
    <r>
      <rPr>
        <sz val="9"/>
        <color rgb="FFFF0000"/>
        <rFont val="Calibri"/>
        <family val="2"/>
        <scheme val="minor"/>
      </rPr>
      <t>1982Q4 - 1983Q4*</t>
    </r>
    <r>
      <rPr>
        <sz val="9"/>
        <color theme="1"/>
        <rFont val="Calibri"/>
        <family val="2"/>
        <scheme val="minor"/>
      </rPr>
      <t xml:space="preserve">, </t>
    </r>
    <r>
      <rPr>
        <sz val="9"/>
        <color rgb="FFFF0000"/>
        <rFont val="Calibri"/>
        <family val="2"/>
        <scheme val="minor"/>
      </rPr>
      <t>1985Q2 - 1985Q4*</t>
    </r>
    <r>
      <rPr>
        <sz val="9"/>
        <rFont val="Calibri"/>
        <family val="2"/>
        <scheme val="minor"/>
      </rPr>
      <t xml:space="preserve">, </t>
    </r>
    <r>
      <rPr>
        <sz val="9"/>
        <color theme="1"/>
        <rFont val="Calibri"/>
        <family val="2"/>
        <scheme val="minor"/>
      </rPr>
      <t xml:space="preserve">1988Q3 - 1989Q1, </t>
    </r>
    <r>
      <rPr>
        <sz val="9"/>
        <color rgb="FF00B050"/>
        <rFont val="Calibri"/>
        <family val="2"/>
        <scheme val="minor"/>
      </rPr>
      <t>1992Q1 - 1992Q4</t>
    </r>
    <r>
      <rPr>
        <sz val="9"/>
        <color theme="1"/>
        <rFont val="Calibri"/>
        <family val="2"/>
        <scheme val="minor"/>
      </rPr>
      <t xml:space="preserve">, </t>
    </r>
    <r>
      <rPr>
        <sz val="9"/>
        <color rgb="FFFF0000"/>
        <rFont val="Calibri"/>
        <family val="2"/>
        <scheme val="minor"/>
      </rPr>
      <t>1995Q2 - 1996Q1</t>
    </r>
    <r>
      <rPr>
        <sz val="9"/>
        <color theme="1"/>
        <rFont val="Calibri"/>
        <family val="2"/>
        <scheme val="minor"/>
      </rPr>
      <t xml:space="preserve">, </t>
    </r>
    <r>
      <rPr>
        <sz val="9"/>
        <color rgb="FF00B050"/>
        <rFont val="Calibri"/>
        <family val="2"/>
        <scheme val="minor"/>
      </rPr>
      <t>1997Q4 - 1998Q2</t>
    </r>
    <r>
      <rPr>
        <sz val="9"/>
        <color theme="1"/>
        <rFont val="Calibri"/>
        <family val="2"/>
        <scheme val="minor"/>
      </rPr>
      <t xml:space="preserve">, </t>
    </r>
    <r>
      <rPr>
        <sz val="9"/>
        <color rgb="FF00B050"/>
        <rFont val="Calibri"/>
        <family val="2"/>
        <scheme val="minor"/>
      </rPr>
      <t>2008Q2 - 2008Q3</t>
    </r>
  </si>
  <si>
    <t>2009Q3 - 2010Q1</t>
  </si>
  <si>
    <t>1995Q1 - 1995Q4, 2006Q4 - 2007Q3</t>
  </si>
  <si>
    <t>1994Q4 - 1995Q3, 2002Q3 - 2003Q1, 2004Q3 - 2005Q2, 2006Q4 - 2007Q2</t>
  </si>
  <si>
    <t>1992Q3 - 1993Q2, 1996Q1 - 1996Q4, 2001Q2 - 2002Q1, 2007Q4 - 2008Q1</t>
  </si>
  <si>
    <t>1990Q2 - 1993Q1, 1994Q2 - 1995Q1, 2007Q2 - 2008Q1, 2009Q4 - 2010Q3</t>
  </si>
  <si>
    <t>1995Q2 - 1996Q1, 2008Q3 - 2009Q2</t>
  </si>
  <si>
    <t>1990Q2 - 1990Q4, 1993Q1 - 1993Q4, 1994Q2 - 1995Q1, 2000Q3 - 2001Q1, 2007Q2 - 2008Q1, 2009Q4 - 2010Q3, 2012Q2 - 2012Q4</t>
  </si>
  <si>
    <t>1991Q1 - 1991Q4, 1995Q2 - 1996Q1, 2006Q2 - 2007Q1, 2008Q2 - 2009Q1, 2011Q2 - 2011Q4</t>
  </si>
  <si>
    <t>1995Q2 - 1996Q1, 2006Q2 - 2007Q3</t>
  </si>
  <si>
    <t>1994Q2 - 1995Q1, 2008Q2 - 2009Q3</t>
  </si>
  <si>
    <t>1998Q4 - 1999Q2, 2007Q2 - 2007Q4</t>
  </si>
  <si>
    <t>1992Q1 - 1992Q4, 1997Q4 - 1998Q2, 2004Q4 - 2005Q2, 2008Q2 - 2008Q4, 2012Q2 - 2012Q3</t>
  </si>
  <si>
    <r>
      <rPr>
        <sz val="8"/>
        <color rgb="FFFF0000"/>
        <rFont val="Calibri"/>
        <family val="2"/>
        <scheme val="minor"/>
      </rPr>
      <t>1998Q1 - 1998Q2*</t>
    </r>
    <r>
      <rPr>
        <sz val="8"/>
        <color theme="1"/>
        <rFont val="Calibri"/>
        <family val="2"/>
        <scheme val="minor"/>
      </rPr>
      <t>,</t>
    </r>
    <r>
      <rPr>
        <sz val="8"/>
        <color rgb="FFFF0000"/>
        <rFont val="Calibri"/>
        <family val="2"/>
        <scheme val="minor"/>
      </rPr>
      <t xml:space="preserve"> 1998Q4 - 1999Q3*</t>
    </r>
    <r>
      <rPr>
        <sz val="8"/>
        <rFont val="Calibri"/>
        <family val="2"/>
        <scheme val="minor"/>
      </rPr>
      <t xml:space="preserve">, </t>
    </r>
    <r>
      <rPr>
        <sz val="8"/>
        <color rgb="FF00B050"/>
        <rFont val="Calibri"/>
        <family val="2"/>
        <scheme val="minor"/>
      </rPr>
      <t>2008Q4 - 2009Q3</t>
    </r>
    <r>
      <rPr>
        <sz val="8"/>
        <color theme="1"/>
        <rFont val="Calibri"/>
        <family val="2"/>
        <scheme val="minor"/>
      </rPr>
      <t>, 2013Q4 - 2014Q3**</t>
    </r>
  </si>
  <si>
    <r>
      <rPr>
        <sz val="8"/>
        <color rgb="FF00B050"/>
        <rFont val="Calibri"/>
        <family val="2"/>
        <scheme val="minor"/>
      </rPr>
      <t>2001Q1 - 2001Q2</t>
    </r>
    <r>
      <rPr>
        <sz val="8"/>
        <color rgb="FFFF0000"/>
        <rFont val="Calibri"/>
        <family val="2"/>
        <scheme val="minor"/>
      </rPr>
      <t xml:space="preserve">, </t>
    </r>
    <r>
      <rPr>
        <sz val="8"/>
        <color rgb="FF00B050"/>
        <rFont val="Calibri"/>
        <family val="2"/>
        <scheme val="minor"/>
      </rPr>
      <t>2003Q2 - 2004Q1</t>
    </r>
    <r>
      <rPr>
        <sz val="8"/>
        <rFont val="Calibri"/>
        <family val="2"/>
        <scheme val="minor"/>
      </rPr>
      <t xml:space="preserve">, </t>
    </r>
    <r>
      <rPr>
        <sz val="8"/>
        <color theme="1"/>
        <rFont val="Calibri"/>
        <family val="2"/>
        <scheme val="minor"/>
      </rPr>
      <t xml:space="preserve">2005Q4 - 2006Q3, </t>
    </r>
    <r>
      <rPr>
        <sz val="8"/>
        <color rgb="FF00B050"/>
        <rFont val="Calibri"/>
        <family val="2"/>
        <scheme val="minor"/>
      </rPr>
      <t>2009Q2 - 2009Q4</t>
    </r>
    <r>
      <rPr>
        <sz val="8"/>
        <rFont val="Calibri"/>
        <family val="2"/>
        <scheme val="minor"/>
      </rPr>
      <t>, 2014Q3 - 2015Q1**</t>
    </r>
  </si>
  <si>
    <r>
      <t xml:space="preserve">2000Q3 - 2000Q1, </t>
    </r>
    <r>
      <rPr>
        <sz val="8"/>
        <color rgb="FFFF0000"/>
        <rFont val="Calibri"/>
        <family val="2"/>
        <scheme val="minor"/>
      </rPr>
      <t>2002Q2 - 2003Q1</t>
    </r>
    <r>
      <rPr>
        <sz val="8"/>
        <color theme="1"/>
        <rFont val="Calibri"/>
        <family val="2"/>
        <scheme val="minor"/>
      </rPr>
      <t xml:space="preserve">, </t>
    </r>
    <r>
      <rPr>
        <sz val="8"/>
        <color rgb="FFFF0000"/>
        <rFont val="Calibri"/>
        <family val="2"/>
        <scheme val="minor"/>
      </rPr>
      <t>2007Q2 - 2007Q3</t>
    </r>
    <r>
      <rPr>
        <sz val="8"/>
        <color theme="1"/>
        <rFont val="Calibri"/>
        <family val="2"/>
        <scheme val="minor"/>
      </rPr>
      <t>, 2012Q3 - 2013Q1</t>
    </r>
  </si>
  <si>
    <t>2015Q3</t>
  </si>
  <si>
    <t>2015Q4</t>
  </si>
  <si>
    <t>Stops</t>
  </si>
  <si>
    <t>Retrenchement</t>
  </si>
  <si>
    <t>2016Q1</t>
  </si>
</sst>
</file>

<file path=xl/styles.xml><?xml version="1.0" encoding="utf-8"?>
<styleSheet xmlns="http://schemas.openxmlformats.org/spreadsheetml/2006/main">
  <numFmts count="1">
    <numFmt numFmtId="164" formatCode="0.0"/>
  </numFmts>
  <fonts count="16">
    <font>
      <sz val="11"/>
      <color theme="1"/>
      <name val="Calibri"/>
      <family val="2"/>
      <scheme val="minor"/>
    </font>
    <font>
      <sz val="10"/>
      <name val="Calibri"/>
      <family val="2"/>
    </font>
    <font>
      <sz val="11"/>
      <color rgb="FFFF0000"/>
      <name val="Calibri"/>
      <family val="2"/>
      <scheme val="minor"/>
    </font>
    <font>
      <sz val="11"/>
      <color rgb="FF00B050"/>
      <name val="Calibri"/>
      <family val="2"/>
      <scheme val="minor"/>
    </font>
    <font>
      <sz val="11"/>
      <name val="Calibri"/>
      <family val="2"/>
      <scheme val="minor"/>
    </font>
    <font>
      <b/>
      <sz val="11"/>
      <color theme="1"/>
      <name val="Calibri"/>
      <family val="2"/>
      <scheme val="minor"/>
    </font>
    <font>
      <sz val="11"/>
      <color rgb="FF7030A0"/>
      <name val="Calibri"/>
      <family val="2"/>
      <scheme val="minor"/>
    </font>
    <font>
      <i/>
      <sz val="11"/>
      <color theme="1"/>
      <name val="Calibri"/>
      <family val="2"/>
      <scheme val="minor"/>
    </font>
    <font>
      <sz val="8"/>
      <color rgb="FF00B050"/>
      <name val="Calibri"/>
      <family val="2"/>
      <scheme val="minor"/>
    </font>
    <font>
      <sz val="8"/>
      <color rgb="FFFF0000"/>
      <name val="Calibri"/>
      <family val="2"/>
      <scheme val="minor"/>
    </font>
    <font>
      <sz val="8"/>
      <name val="Calibri"/>
      <family val="2"/>
      <scheme val="minor"/>
    </font>
    <font>
      <sz val="8"/>
      <color theme="1"/>
      <name val="Calibri"/>
      <family val="2"/>
      <scheme val="minor"/>
    </font>
    <font>
      <sz val="9"/>
      <color theme="1"/>
      <name val="Calibri"/>
      <family val="2"/>
      <scheme val="minor"/>
    </font>
    <font>
      <sz val="9"/>
      <color rgb="FFFF0000"/>
      <name val="Calibri"/>
      <family val="2"/>
      <scheme val="minor"/>
    </font>
    <font>
      <sz val="9"/>
      <name val="Calibri"/>
      <family val="2"/>
      <scheme val="minor"/>
    </font>
    <font>
      <sz val="9"/>
      <color rgb="FF00B050"/>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C0C0C0"/>
        <bgColor indexed="64"/>
      </patternFill>
    </fill>
  </fills>
  <borders count="5">
    <border>
      <left/>
      <right/>
      <top/>
      <bottom/>
      <diagonal/>
    </border>
    <border>
      <left/>
      <right/>
      <top/>
      <bottom style="thin">
        <color theme="1"/>
      </bottom>
      <diagonal/>
    </border>
    <border>
      <left style="thin">
        <color indexed="64"/>
      </left>
      <right/>
      <top/>
      <bottom style="thin">
        <color theme="1"/>
      </bottom>
      <diagonal/>
    </border>
    <border>
      <left style="thin">
        <color indexed="64"/>
      </left>
      <right/>
      <top/>
      <bottom/>
      <diagonal/>
    </border>
    <border>
      <left style="thin">
        <color indexed="64"/>
      </left>
      <right style="thin">
        <color indexed="64"/>
      </right>
      <top/>
      <bottom/>
      <diagonal/>
    </border>
  </borders>
  <cellStyleXfs count="1">
    <xf numFmtId="0" fontId="0" fillId="0" borderId="0"/>
  </cellStyleXfs>
  <cellXfs count="31">
    <xf numFmtId="0" fontId="0" fillId="0" borderId="0" xfId="0"/>
    <xf numFmtId="0" fontId="0" fillId="2" borderId="0" xfId="0" applyFill="1"/>
    <xf numFmtId="0" fontId="0" fillId="2" borderId="0" xfId="0" applyFill="1" applyAlignment="1">
      <alignment wrapText="1"/>
    </xf>
    <xf numFmtId="0" fontId="1" fillId="3" borderId="0" xfId="0" applyFont="1" applyFill="1" applyAlignment="1">
      <alignment horizontal="center" wrapText="1"/>
    </xf>
    <xf numFmtId="164" fontId="0" fillId="0" borderId="0" xfId="0" applyNumberFormat="1"/>
    <xf numFmtId="164" fontId="0" fillId="0" borderId="0" xfId="0" applyNumberFormat="1" applyAlignment="1">
      <alignment vertical="top"/>
    </xf>
    <xf numFmtId="0" fontId="0" fillId="3" borderId="0" xfId="0" applyFont="1" applyFill="1" applyAlignment="1">
      <alignment horizontal="center" wrapText="1"/>
    </xf>
    <xf numFmtId="0" fontId="0" fillId="3" borderId="0" xfId="0" applyFill="1" applyAlignment="1">
      <alignment horizontal="center" wrapText="1"/>
    </xf>
    <xf numFmtId="0" fontId="3" fillId="0" borderId="0" xfId="0" applyFont="1"/>
    <xf numFmtId="0" fontId="4" fillId="0" borderId="0" xfId="0" applyFont="1"/>
    <xf numFmtId="0" fontId="2" fillId="0" borderId="0" xfId="0" applyFont="1"/>
    <xf numFmtId="0" fontId="6" fillId="0" borderId="0" xfId="0" applyFont="1"/>
    <xf numFmtId="0" fontId="5" fillId="0" borderId="1" xfId="0" applyFont="1" applyBorder="1" applyAlignment="1">
      <alignment wrapText="1"/>
    </xf>
    <xf numFmtId="0" fontId="5" fillId="0" borderId="2" xfId="0" applyFont="1" applyBorder="1" applyAlignment="1">
      <alignment wrapText="1"/>
    </xf>
    <xf numFmtId="0" fontId="7" fillId="0" borderId="0" xfId="0" applyFont="1" applyAlignment="1">
      <alignment vertical="center" wrapText="1"/>
    </xf>
    <xf numFmtId="0" fontId="8" fillId="0" borderId="3" xfId="0" applyFont="1" applyBorder="1" applyAlignment="1">
      <alignment vertical="top" wrapText="1"/>
    </xf>
    <xf numFmtId="0" fontId="8" fillId="0" borderId="0" xfId="0" applyFont="1" applyAlignment="1">
      <alignment vertical="top" wrapText="1"/>
    </xf>
    <xf numFmtId="0" fontId="11" fillId="0" borderId="3" xfId="0" applyFont="1" applyBorder="1" applyAlignment="1">
      <alignment vertical="top" wrapText="1"/>
    </xf>
    <xf numFmtId="0" fontId="11" fillId="0" borderId="0" xfId="0" applyFont="1" applyAlignment="1">
      <alignment vertical="top" wrapText="1"/>
    </xf>
    <xf numFmtId="0" fontId="0" fillId="0" borderId="0" xfId="0" applyFont="1"/>
    <xf numFmtId="0" fontId="0" fillId="0" borderId="3" xfId="0" applyBorder="1"/>
    <xf numFmtId="0" fontId="0" fillId="0" borderId="4" xfId="0" applyBorder="1"/>
    <xf numFmtId="0" fontId="7" fillId="0" borderId="0" xfId="0" applyFont="1" applyAlignment="1">
      <alignment horizontal="left" vertical="top" wrapText="1"/>
    </xf>
    <xf numFmtId="0" fontId="12" fillId="0" borderId="3" xfId="0" applyFont="1" applyBorder="1" applyAlignment="1">
      <alignment vertical="top" wrapText="1"/>
    </xf>
    <xf numFmtId="0" fontId="12" fillId="0" borderId="0" xfId="0" applyFont="1" applyAlignment="1">
      <alignment vertical="top" wrapText="1"/>
    </xf>
    <xf numFmtId="0" fontId="7" fillId="0" borderId="4" xfId="0" applyFont="1" applyBorder="1" applyAlignment="1">
      <alignment horizontal="left" vertical="top" wrapText="1"/>
    </xf>
    <xf numFmtId="0" fontId="15" fillId="0" borderId="3" xfId="0" applyFont="1" applyBorder="1" applyAlignment="1">
      <alignment vertical="top" wrapText="1"/>
    </xf>
    <xf numFmtId="0" fontId="15" fillId="0" borderId="0" xfId="0" applyFont="1" applyAlignment="1">
      <alignment vertical="top" wrapText="1"/>
    </xf>
    <xf numFmtId="164" fontId="4" fillId="0" borderId="0" xfId="0" applyNumberFormat="1" applyFont="1" applyAlignment="1">
      <alignment vertical="top"/>
    </xf>
    <xf numFmtId="0" fontId="0" fillId="0" borderId="0" xfId="0" applyFill="1"/>
    <xf numFmtId="0" fontId="2" fillId="0" borderId="0" xfId="0" applyFont="1" applyFill="1" applyAlignment="1">
      <alignment horizontal="center" wrapText="1"/>
    </xf>
  </cellXfs>
  <cellStyles count="1">
    <cellStyle name="Normal" xfId="0" builtinId="0"/>
  </cellStyles>
  <dxfs count="103">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
      <font>
        <strike val="0"/>
        <outline val="0"/>
        <shadow val="0"/>
        <u val="none"/>
        <vertAlign val="baseline"/>
        <sz val="8"/>
        <name val="Calibri"/>
        <scheme val="minor"/>
      </font>
      <alignment horizontal="general" vertical="bottom" textRotation="0" wrapText="1" indent="0" relativeIndent="0" justifyLastLine="0" shrinkToFit="0" mergeCell="0" readingOrder="0"/>
    </dxf>
    <dxf>
      <font>
        <strike val="0"/>
        <outline val="0"/>
        <shadow val="0"/>
        <u val="none"/>
        <vertAlign val="baseline"/>
        <sz val="8"/>
        <name val="Calibri"/>
        <scheme val="minor"/>
      </font>
      <alignment horizontal="general" vertical="bottom" textRotation="0" wrapText="1" indent="0" relativeIndent="0" justifyLastLine="0" shrinkToFit="0" mergeCell="0" readingOrder="0"/>
    </dxf>
    <dxf>
      <font>
        <strike val="0"/>
        <outline val="0"/>
        <shadow val="0"/>
        <u val="none"/>
        <vertAlign val="baseline"/>
        <sz val="8"/>
        <name val="Calibri"/>
        <scheme val="minor"/>
      </font>
      <alignment horizontal="general" vertical="bottom" textRotation="0" wrapText="1" indent="0" relativeIndent="0" justifyLastLine="0" shrinkToFit="0" mergeCell="0" readingOrder="0"/>
    </dxf>
    <dxf>
      <font>
        <strike val="0"/>
        <outline val="0"/>
        <shadow val="0"/>
        <u val="none"/>
        <vertAlign val="baseline"/>
        <sz val="8"/>
        <name val="Calibri"/>
        <scheme val="minor"/>
      </font>
      <alignment horizontal="general" vertical="bottom" textRotation="0" wrapText="1" indent="0" relativeIndent="0" justifyLastLine="0" shrinkToFit="0" mergeCell="0" readingOrder="0"/>
    </dxf>
    <dxf>
      <font>
        <i/>
      </font>
      <alignment horizontal="general" vertical="center" textRotation="0" wrapText="1" indent="0" relativeIndent="255" justifyLastLine="0" shrinkToFit="0" mergeCell="0" readingOrder="0"/>
    </dxf>
    <dxf>
      <border outline="0">
        <top style="thin">
          <color theme="1"/>
        </top>
      </border>
    </dxf>
    <dxf>
      <alignment horizontal="general" vertical="bottom" textRotation="0" wrapText="1" indent="0" relativeIndent="0" justifyLastLine="0" shrinkToFit="0" mergeCell="0" readingOrder="0"/>
    </dxf>
    <dxf>
      <border outline="0">
        <bottom style="thin">
          <color theme="1"/>
        </bottom>
      </border>
    </dxf>
    <dxf>
      <font>
        <b/>
        <i val="0"/>
        <strike val="0"/>
        <condense val="0"/>
        <extend val="0"/>
        <outline val="0"/>
        <shadow val="0"/>
        <u val="none"/>
        <vertAlign val="baseline"/>
        <sz val="11"/>
        <color theme="1"/>
        <name val="Calibri"/>
        <scheme val="minor"/>
      </font>
      <alignment horizontal="general" vertical="bottom" textRotation="0" wrapText="1" indent="0" relativeIndent="0" justifyLastLine="0" shrinkToFit="0" mergeCell="0" readingOrder="0"/>
    </dxf>
    <dxf>
      <font>
        <strike val="0"/>
        <outline val="0"/>
        <shadow val="0"/>
        <u val="none"/>
        <vertAlign val="baseline"/>
        <sz val="8"/>
        <name val="Calibri"/>
        <scheme val="minor"/>
      </font>
      <alignment horizontal="general" vertical="top" textRotation="0" wrapText="1" indent="0" relativeIndent="255" justifyLastLine="0" shrinkToFit="0" mergeCell="0" readingOrder="0"/>
    </dxf>
    <dxf>
      <font>
        <strike val="0"/>
        <outline val="0"/>
        <shadow val="0"/>
        <u val="none"/>
        <vertAlign val="baseline"/>
        <sz val="8"/>
        <name val="Calibri"/>
        <scheme val="minor"/>
      </font>
      <alignment horizontal="general" vertical="top" textRotation="0" wrapText="1" indent="0" relativeIndent="255" justifyLastLine="0" shrinkToFit="0" mergeCell="0" readingOrder="0"/>
      <border diagonalUp="0" diagonalDown="0" outline="0">
        <left style="thin">
          <color indexed="64"/>
        </left>
        <right/>
        <top/>
        <bottom/>
      </border>
    </dxf>
    <dxf>
      <alignment horizontal="left" vertical="top" textRotation="0" wrapText="1" indent="0" relativeIndent="255" justifyLastLine="0" shrinkToFit="0" mergeCell="0" readingOrder="0"/>
      <border diagonalUp="0" diagonalDown="0">
        <left style="thin">
          <color indexed="64"/>
        </left>
        <right style="thin">
          <color indexed="64"/>
        </right>
        <top/>
        <bottom/>
      </border>
    </dxf>
    <dxf>
      <alignment horizontal="general" vertical="bottom" textRotation="0" wrapText="1" indent="0" relativeIndent="255" justifyLastLine="0" shrinkToFit="0" mergeCell="0" readingOrder="0"/>
    </dxf>
    <dxf>
      <font>
        <strike val="0"/>
        <outline val="0"/>
        <shadow val="0"/>
        <u val="none"/>
        <vertAlign val="baseline"/>
        <sz val="8"/>
        <name val="Calibri"/>
        <scheme val="minor"/>
      </font>
      <alignment horizontal="general" vertical="top" textRotation="0" wrapText="1" indent="0" relativeIndent="255" justifyLastLine="0" shrinkToFit="0" mergeCell="0" readingOrder="0"/>
    </dxf>
    <dxf>
      <font>
        <strike val="0"/>
        <outline val="0"/>
        <shadow val="0"/>
        <u val="none"/>
        <vertAlign val="baseline"/>
        <sz val="8"/>
        <name val="Calibri"/>
        <scheme val="minor"/>
      </font>
      <alignment horizontal="general" vertical="top" textRotation="0" wrapText="1" indent="0" relativeIndent="255" justifyLastLine="0" shrinkToFit="0" mergeCell="0" readingOrder="0"/>
      <border diagonalUp="0" diagonalDown="0" outline="0">
        <left style="thin">
          <color indexed="64"/>
        </left>
        <right/>
        <top/>
        <bottom/>
      </border>
    </dxf>
    <dxf>
      <alignment horizontal="left" vertical="top" textRotation="0" wrapText="1" indent="0" relativeIndent="255" justifyLastLine="0" shrinkToFit="0" mergeCell="0" readingOrder="0"/>
    </dxf>
    <dxf>
      <alignment horizontal="general" vertical="bottom" textRotation="0" wrapText="1" indent="0" relativeIndent="255" justifyLastLine="0" shrinkToFit="0" mergeCell="0" readingOrder="0"/>
    </dxf>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
      <alignment horizontal="general" vertical="top" textRotation="0" wrapText="1" indent="0" relativeIndent="255" justifyLastLine="0" shrinkToFit="0" mergeCell="0" readingOrder="0"/>
    </dxf>
    <dxf>
      <alignment horizontal="general" vertical="top" textRotation="0" wrapText="1" indent="0" relativeIndent="255" justifyLastLine="0" shrinkToFit="0" mergeCell="0" readingOrder="0"/>
      <border diagonalUp="0" diagonalDown="0">
        <left style="thin">
          <color indexed="64"/>
        </left>
        <right/>
        <top/>
        <bottom/>
      </border>
    </dxf>
    <dxf>
      <alignment horizontal="left" vertical="top" textRotation="0" wrapText="1" indent="0" relativeIndent="255" justifyLastLine="0" shrinkToFit="0" mergeCell="0" readingOrder="0"/>
      <border diagonalUp="0" diagonalDown="0">
        <left style="thin">
          <color indexed="64"/>
        </left>
        <right style="thin">
          <color indexed="64"/>
        </right>
        <top/>
        <bottom/>
      </border>
    </dxf>
    <dxf>
      <alignment horizontal="general" vertical="bottom" textRotation="0" wrapText="1" indent="0" relativeIndent="255" justifyLastLine="0" shrinkToFit="0" mergeCell="0" readingOrder="0"/>
    </dxf>
    <dxf>
      <alignment horizontal="general" vertical="top" textRotation="0" wrapText="1" indent="0" relativeIndent="255" justifyLastLine="0" shrinkToFit="0" mergeCell="0" readingOrder="0"/>
    </dxf>
    <dxf>
      <alignment horizontal="general" vertical="top" textRotation="0" wrapText="1" indent="0" relativeIndent="255" justifyLastLine="0" shrinkToFit="0" mergeCell="0" readingOrder="0"/>
      <border diagonalUp="0" diagonalDown="0">
        <left style="thin">
          <color indexed="64"/>
        </left>
        <right/>
        <top/>
        <bottom/>
      </border>
    </dxf>
    <dxf>
      <alignment horizontal="left" vertical="top" textRotation="0" wrapText="1" indent="0" relativeIndent="255" justifyLastLine="0" shrinkToFit="0" mergeCell="0" readingOrder="0"/>
    </dxf>
    <dxf>
      <alignment horizontal="general" vertical="bottom" textRotation="0" wrapText="1" indent="0" relativeIndent="255" justifyLastLine="0" shrinkToFit="0" mergeCell="0" readingOrder="0"/>
    </dxf>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
      <alignment horizontal="general" vertical="top" textRotation="0" wrapText="1" indent="0" relativeIndent="255" justifyLastLine="0" shrinkToFit="0" mergeCell="0" readingOrder="0"/>
    </dxf>
    <dxf>
      <alignment horizontal="general" vertical="top" textRotation="0" wrapText="1" indent="0" relativeIndent="255" justifyLastLine="0" shrinkToFit="0" mergeCell="0" readingOrder="0"/>
      <border diagonalUp="0" diagonalDown="0">
        <left style="thin">
          <color indexed="64"/>
        </left>
        <right/>
        <top/>
        <bottom/>
      </border>
    </dxf>
    <dxf>
      <alignment horizontal="left" vertical="top" textRotation="0" wrapText="1" indent="0" relativeIndent="255" justifyLastLine="0" shrinkToFit="0" mergeCell="0" readingOrder="0"/>
      <border diagonalUp="0" diagonalDown="0">
        <left style="thin">
          <color indexed="64"/>
        </left>
        <right style="thin">
          <color indexed="64"/>
        </right>
        <top/>
        <bottom/>
      </border>
    </dxf>
    <dxf>
      <alignment horizontal="general" vertical="bottom" textRotation="0" wrapText="1" indent="0" relativeIndent="255" justifyLastLine="0" shrinkToFit="0" mergeCell="0" readingOrder="0"/>
    </dxf>
    <dxf>
      <alignment horizontal="general" vertical="top" textRotation="0" wrapText="1" indent="0" relativeIndent="255" justifyLastLine="0" shrinkToFit="0" mergeCell="0" readingOrder="0"/>
    </dxf>
    <dxf>
      <alignment horizontal="general" vertical="top" textRotation="0" wrapText="1" indent="0" relativeIndent="255" justifyLastLine="0" shrinkToFit="0" mergeCell="0" readingOrder="0"/>
      <border diagonalUp="0" diagonalDown="0">
        <left style="thin">
          <color indexed="64"/>
        </left>
        <right/>
        <top/>
        <bottom/>
      </border>
    </dxf>
    <dxf>
      <alignment horizontal="left" vertical="top" textRotation="0" wrapText="1" indent="0" relativeIndent="255" justifyLastLine="0" shrinkToFit="0" mergeCell="0" readingOrder="0"/>
    </dxf>
    <dxf>
      <alignment horizontal="general" vertical="bottom" textRotation="0" wrapText="1" indent="0" relativeIndent="255" justifyLastLine="0" shrinkToFit="0" mergeCell="0" readingOrder="0"/>
    </dxf>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
      <font>
        <strike val="0"/>
        <outline val="0"/>
        <shadow val="0"/>
        <u val="none"/>
        <vertAlign val="baseline"/>
        <sz val="8"/>
        <name val="Calibri"/>
        <scheme val="minor"/>
      </font>
      <alignment horizontal="general" vertical="top" textRotation="0" wrapText="1" indent="0" relativeIndent="255" justifyLastLine="0" shrinkToFit="0" mergeCell="0" readingOrder="0"/>
    </dxf>
    <dxf>
      <font>
        <strike val="0"/>
        <outline val="0"/>
        <shadow val="0"/>
        <u val="none"/>
        <vertAlign val="baseline"/>
        <sz val="8"/>
        <name val="Calibri"/>
        <scheme val="minor"/>
      </font>
      <alignment horizontal="general" vertical="top" textRotation="0" wrapText="1" indent="0" relativeIndent="255" justifyLastLine="0" shrinkToFit="0" mergeCell="0" readingOrder="0"/>
      <border diagonalUp="0" diagonalDown="0" outline="0">
        <left style="thin">
          <color indexed="64"/>
        </left>
        <right/>
        <top/>
        <bottom/>
      </border>
    </dxf>
    <dxf>
      <alignment horizontal="left" vertical="top" textRotation="0" wrapText="1" indent="0" relativeIndent="255" justifyLastLine="0" shrinkToFit="0" mergeCell="0" readingOrder="0"/>
      <border diagonalUp="0" diagonalDown="0">
        <left style="thin">
          <color indexed="64"/>
        </left>
        <right style="thin">
          <color indexed="64"/>
        </right>
        <top/>
        <bottom/>
      </border>
    </dxf>
    <dxf>
      <alignment horizontal="general" vertical="bottom" textRotation="0" wrapText="1" indent="0" relativeIndent="255" justifyLastLine="0" shrinkToFit="0" mergeCell="0" readingOrder="0"/>
    </dxf>
    <dxf>
      <font>
        <strike val="0"/>
        <outline val="0"/>
        <shadow val="0"/>
        <u val="none"/>
        <vertAlign val="baseline"/>
        <sz val="8"/>
        <name val="Calibri"/>
        <scheme val="minor"/>
      </font>
      <alignment horizontal="general" vertical="top" textRotation="0" wrapText="1" indent="0" relativeIndent="255" justifyLastLine="0" shrinkToFit="0" mergeCell="0" readingOrder="0"/>
    </dxf>
    <dxf>
      <font>
        <strike val="0"/>
        <outline val="0"/>
        <shadow val="0"/>
        <u val="none"/>
        <vertAlign val="baseline"/>
        <sz val="8"/>
        <name val="Calibri"/>
        <scheme val="minor"/>
      </font>
      <alignment horizontal="general" vertical="top" textRotation="0" wrapText="1" indent="0" relativeIndent="255" justifyLastLine="0" shrinkToFit="0" mergeCell="0" readingOrder="0"/>
      <border diagonalUp="0" diagonalDown="0" outline="0">
        <left style="thin">
          <color indexed="64"/>
        </left>
        <right/>
        <top/>
        <bottom/>
      </border>
    </dxf>
    <dxf>
      <alignment horizontal="left" vertical="top" textRotation="0" wrapText="1" indent="0" relativeIndent="255" justifyLastLine="0" shrinkToFit="0" mergeCell="0" readingOrder="0"/>
    </dxf>
    <dxf>
      <alignment horizontal="general" vertical="bottom" textRotation="0" wrapText="1" indent="0" relativeIndent="255" justifyLastLine="0" shrinkToFit="0" mergeCell="0" readingOrder="0"/>
    </dxf>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
      <alignment horizontal="general" vertical="top" textRotation="0" wrapText="1" indent="0" relativeIndent="255" justifyLastLine="0" shrinkToFit="0" mergeCell="0" readingOrder="0"/>
    </dxf>
    <dxf>
      <alignment horizontal="general" vertical="top" textRotation="0" wrapText="1" indent="0" relativeIndent="255" justifyLastLine="0" shrinkToFit="0" mergeCell="0" readingOrder="0"/>
      <border diagonalUp="0" diagonalDown="0">
        <left style="thin">
          <color indexed="64"/>
        </left>
        <right/>
        <top/>
        <bottom/>
      </border>
    </dxf>
    <dxf>
      <alignment horizontal="left" vertical="top" textRotation="0" wrapText="1" indent="0" relativeIndent="255" justifyLastLine="0" shrinkToFit="0" mergeCell="0" readingOrder="0"/>
      <border diagonalUp="0" diagonalDown="0">
        <left style="thin">
          <color indexed="64"/>
        </left>
        <right style="thin">
          <color indexed="64"/>
        </right>
        <top/>
        <bottom/>
      </border>
    </dxf>
    <dxf>
      <alignment horizontal="general" vertical="bottom" textRotation="0" wrapText="1" indent="0" relativeIndent="255" justifyLastLine="0" shrinkToFit="0" mergeCell="0" readingOrder="0"/>
    </dxf>
    <dxf>
      <alignment horizontal="general" vertical="top" textRotation="0" wrapText="1" indent="0" relativeIndent="255" justifyLastLine="0" shrinkToFit="0" mergeCell="0" readingOrder="0"/>
    </dxf>
    <dxf>
      <alignment horizontal="general" vertical="top" textRotation="0" wrapText="1" indent="0" relativeIndent="255" justifyLastLine="0" shrinkToFit="0" mergeCell="0" readingOrder="0"/>
      <border diagonalUp="0" diagonalDown="0">
        <left style="thin">
          <color indexed="64"/>
        </left>
        <right/>
        <top/>
        <bottom/>
      </border>
    </dxf>
    <dxf>
      <alignment horizontal="left" vertical="top" textRotation="0" wrapText="1" indent="0" relativeIndent="255" justifyLastLine="0" shrinkToFit="0" mergeCell="0" readingOrder="0"/>
    </dxf>
    <dxf>
      <alignment horizontal="general" vertical="bottom" textRotation="0" wrapText="1" indent="0" relativeIndent="255" justifyLastLine="0" shrinkToFit="0" mergeCell="0" readingOrder="0"/>
    </dxf>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
      <fill>
        <patternFill>
          <bgColor rgb="FFFF0000"/>
        </patternFill>
      </fill>
    </dxf>
    <dxf>
      <fill>
        <patternFill>
          <bgColor rgb="FF92D050"/>
        </patternFill>
      </fill>
    </dxf>
    <dxf>
      <fill>
        <patternFill patternType="gray0625">
          <bgColor rgb="FF00B050"/>
        </patternFill>
      </fill>
    </dxf>
  </dxfs>
  <tableStyles count="0" defaultTableStyle="TableStyleMedium9" defaultPivotStyle="PivotStyleLight16"/>
  <colors>
    <mruColors>
      <color rgb="FF00B050"/>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1800" b="1" i="0" baseline="0"/>
              <a:t>Surge and Sudden Stops episodes in FDI Brazil</a:t>
            </a:r>
            <a:endParaRPr lang="en-US"/>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endParaRPr lang="en-US"/>
          </a:p>
        </c:rich>
      </c:tx>
    </c:title>
    <c:plotArea>
      <c:layout/>
      <c:lineChart>
        <c:grouping val="standard"/>
        <c:ser>
          <c:idx val="0"/>
          <c:order val="0"/>
          <c:tx>
            <c:strRef>
              <c:f>'Brazil Gross Inflows'!$Y$155</c:f>
              <c:strCache>
                <c:ptCount val="1"/>
                <c:pt idx="0">
                  <c:v>DeltaC</c:v>
                </c:pt>
              </c:strCache>
            </c:strRef>
          </c:tx>
          <c:marker>
            <c:symbol val="none"/>
          </c:marker>
          <c:cat>
            <c:strRef>
              <c:f>'Brazil Gross Inflows'!$Z$154:$EQ$154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Inflows'!$Z$155:$EQ$155</c:f>
              <c:numCache>
                <c:formatCode>General</c:formatCode>
                <c:ptCount val="122"/>
                <c:pt idx="0">
                  <c:v>87.000000000000227</c:v>
                </c:pt>
                <c:pt idx="1">
                  <c:v>-82.799999999999955</c:v>
                </c:pt>
                <c:pt idx="2">
                  <c:v>-615.40000000000009</c:v>
                </c:pt>
                <c:pt idx="3">
                  <c:v>-817.96499999999992</c:v>
                </c:pt>
                <c:pt idx="4">
                  <c:v>-839.649</c:v>
                </c:pt>
                <c:pt idx="5">
                  <c:v>-1101.2489999999998</c:v>
                </c:pt>
                <c:pt idx="6">
                  <c:v>-831.84900000000016</c:v>
                </c:pt>
                <c:pt idx="7">
                  <c:v>-322.01900000000001</c:v>
                </c:pt>
                <c:pt idx="8">
                  <c:v>16.948999999999955</c:v>
                </c:pt>
                <c:pt idx="9">
                  <c:v>851.94899999999996</c:v>
                </c:pt>
                <c:pt idx="10">
                  <c:v>1173.4490000000001</c:v>
                </c:pt>
                <c:pt idx="11">
                  <c:v>1452.4839999999999</c:v>
                </c:pt>
                <c:pt idx="12">
                  <c:v>1783.1999999999998</c:v>
                </c:pt>
                <c:pt idx="13">
                  <c:v>1635.9</c:v>
                </c:pt>
                <c:pt idx="14">
                  <c:v>1406.7000000000003</c:v>
                </c:pt>
                <c:pt idx="15">
                  <c:v>536.80000000000018</c:v>
                </c:pt>
                <c:pt idx="16">
                  <c:v>-650.60000000000014</c:v>
                </c:pt>
                <c:pt idx="17">
                  <c:v>-1675.1000000000001</c:v>
                </c:pt>
                <c:pt idx="18">
                  <c:v>-2078</c:v>
                </c:pt>
                <c:pt idx="19">
                  <c:v>-1867.3000000000002</c:v>
                </c:pt>
                <c:pt idx="20">
                  <c:v>-1032.7999999999997</c:v>
                </c:pt>
                <c:pt idx="21">
                  <c:v>-141.0999999999998</c:v>
                </c:pt>
                <c:pt idx="22">
                  <c:v>630.0999999999998</c:v>
                </c:pt>
                <c:pt idx="23">
                  <c:v>746</c:v>
                </c:pt>
                <c:pt idx="24">
                  <c:v>421.5</c:v>
                </c:pt>
                <c:pt idx="25">
                  <c:v>113.39999999999998</c:v>
                </c:pt>
                <c:pt idx="26">
                  <c:v>170</c:v>
                </c:pt>
                <c:pt idx="27">
                  <c:v>311.5</c:v>
                </c:pt>
                <c:pt idx="28">
                  <c:v>676.80000000000018</c:v>
                </c:pt>
                <c:pt idx="29">
                  <c:v>958.8</c:v>
                </c:pt>
                <c:pt idx="30">
                  <c:v>-24.100000000000136</c:v>
                </c:pt>
                <c:pt idx="31">
                  <c:v>-178.5</c:v>
                </c:pt>
                <c:pt idx="32">
                  <c:v>-460.70000000000005</c:v>
                </c:pt>
                <c:pt idx="33">
                  <c:v>-769</c:v>
                </c:pt>
                <c:pt idx="34">
                  <c:v>20.300000000000182</c:v>
                </c:pt>
                <c:pt idx="35">
                  <c:v>541.40000000000009</c:v>
                </c:pt>
                <c:pt idx="36">
                  <c:v>945.09999999999991</c:v>
                </c:pt>
                <c:pt idx="37">
                  <c:v>1780</c:v>
                </c:pt>
                <c:pt idx="38">
                  <c:v>1580</c:v>
                </c:pt>
                <c:pt idx="39">
                  <c:v>1500</c:v>
                </c:pt>
                <c:pt idx="40">
                  <c:v>2170</c:v>
                </c:pt>
                <c:pt idx="41">
                  <c:v>1787</c:v>
                </c:pt>
                <c:pt idx="42">
                  <c:v>2882</c:v>
                </c:pt>
                <c:pt idx="43">
                  <c:v>5158</c:v>
                </c:pt>
                <c:pt idx="44">
                  <c:v>4121</c:v>
                </c:pt>
                <c:pt idx="45">
                  <c:v>6341</c:v>
                </c:pt>
                <c:pt idx="46">
                  <c:v>6574</c:v>
                </c:pt>
                <c:pt idx="47">
                  <c:v>5049</c:v>
                </c:pt>
                <c:pt idx="48">
                  <c:v>8444</c:v>
                </c:pt>
                <c:pt idx="49">
                  <c:v>8450</c:v>
                </c:pt>
                <c:pt idx="50">
                  <c:v>8166</c:v>
                </c:pt>
                <c:pt idx="51">
                  <c:v>8703</c:v>
                </c:pt>
                <c:pt idx="52">
                  <c:v>10988</c:v>
                </c:pt>
                <c:pt idx="53">
                  <c:v>12263</c:v>
                </c:pt>
                <c:pt idx="54">
                  <c:v>14430</c:v>
                </c:pt>
                <c:pt idx="55">
                  <c:v>11859</c:v>
                </c:pt>
                <c:pt idx="56">
                  <c:v>4647</c:v>
                </c:pt>
                <c:pt idx="57">
                  <c:v>-3337</c:v>
                </c:pt>
                <c:pt idx="58">
                  <c:v>-7268.7829999999994</c:v>
                </c:pt>
                <c:pt idx="59">
                  <c:v>-5592.523000000001</c:v>
                </c:pt>
                <c:pt idx="60">
                  <c:v>-3774.9650000000001</c:v>
                </c:pt>
                <c:pt idx="61">
                  <c:v>4203.2396997500036</c:v>
                </c:pt>
                <c:pt idx="62">
                  <c:v>2632.3662547218591</c:v>
                </c:pt>
                <c:pt idx="63">
                  <c:v>581.63578289992438</c:v>
                </c:pt>
                <c:pt idx="64">
                  <c:v>-3508.537516642351</c:v>
                </c:pt>
                <c:pt idx="65">
                  <c:v>-10321.886327499014</c:v>
                </c:pt>
                <c:pt idx="66">
                  <c:v>-8113.1513644765291</c:v>
                </c:pt>
                <c:pt idx="67">
                  <c:v>-7076.2182105602515</c:v>
                </c:pt>
                <c:pt idx="68">
                  <c:v>-5564.0596591515023</c:v>
                </c:pt>
                <c:pt idx="69">
                  <c:v>-5867.1491791369408</c:v>
                </c:pt>
                <c:pt idx="70">
                  <c:v>-8589.797070682991</c:v>
                </c:pt>
                <c:pt idx="71">
                  <c:v>-11748.134425096123</c:v>
                </c:pt>
                <c:pt idx="72">
                  <c:v>-9497.9663254031166</c:v>
                </c:pt>
                <c:pt idx="73">
                  <c:v>-6446.6795221239481</c:v>
                </c:pt>
                <c:pt idx="74">
                  <c:v>-2947.8980034264878</c:v>
                </c:pt>
                <c:pt idx="75">
                  <c:v>236.55000845798168</c:v>
                </c:pt>
                <c:pt idx="76">
                  <c:v>5673.7635316176002</c:v>
                </c:pt>
                <c:pt idx="77">
                  <c:v>8002.3587887632493</c:v>
                </c:pt>
                <c:pt idx="78">
                  <c:v>7953.5795215319977</c:v>
                </c:pt>
                <c:pt idx="79">
                  <c:v>11930.21663578375</c:v>
                </c:pt>
                <c:pt idx="80">
                  <c:v>1404.7321547426291</c:v>
                </c:pt>
                <c:pt idx="81">
                  <c:v>-3079.59172477436</c:v>
                </c:pt>
                <c:pt idx="82">
                  <c:v>-3244.4345822241285</c:v>
                </c:pt>
                <c:pt idx="83">
                  <c:v>-8683.0687303735522</c:v>
                </c:pt>
                <c:pt idx="84">
                  <c:v>-2068.6434770423002</c:v>
                </c:pt>
                <c:pt idx="85">
                  <c:v>3755.9162179587802</c:v>
                </c:pt>
                <c:pt idx="86">
                  <c:v>5791.5506361178905</c:v>
                </c:pt>
                <c:pt idx="87">
                  <c:v>18359.96204690115</c:v>
                </c:pt>
                <c:pt idx="88">
                  <c:v>19451.114035374674</c:v>
                </c:pt>
                <c:pt idx="89">
                  <c:v>15762.693072204249</c:v>
                </c:pt>
                <c:pt idx="90">
                  <c:v>15417.224101981046</c:v>
                </c:pt>
                <c:pt idx="91">
                  <c:v>-1851.010465341169</c:v>
                </c:pt>
                <c:pt idx="92">
                  <c:v>2630.0100221812245</c:v>
                </c:pt>
                <c:pt idx="93">
                  <c:v>10473.255278624878</c:v>
                </c:pt>
                <c:pt idx="94">
                  <c:v>4782.5725602602906</c:v>
                </c:pt>
                <c:pt idx="95">
                  <c:v>10571.478808546188</c:v>
                </c:pt>
                <c:pt idx="96">
                  <c:v>-5583.4236922368582</c:v>
                </c:pt>
                <c:pt idx="97">
                  <c:v>-19109.576503766897</c:v>
                </c:pt>
                <c:pt idx="98">
                  <c:v>-9300.8967169029493</c:v>
                </c:pt>
                <c:pt idx="99">
                  <c:v>-715.54583165789518</c:v>
                </c:pt>
                <c:pt idx="100">
                  <c:v>24439.267634759999</c:v>
                </c:pt>
                <c:pt idx="101">
                  <c:v>62503.499463990003</c:v>
                </c:pt>
                <c:pt idx="102">
                  <c:v>68690.898897100007</c:v>
                </c:pt>
                <c:pt idx="103">
                  <c:v>69011.077829609989</c:v>
                </c:pt>
                <c:pt idx="104">
                  <c:v>59360.475558400001</c:v>
                </c:pt>
                <c:pt idx="105">
                  <c:v>12705.738254349999</c:v>
                </c:pt>
                <c:pt idx="106">
                  <c:v>90.080941169988364</c:v>
                </c:pt>
                <c:pt idx="107">
                  <c:v>-13778.23088409999</c:v>
                </c:pt>
                <c:pt idx="108">
                  <c:v>-27266.072786079996</c:v>
                </c:pt>
                <c:pt idx="109">
                  <c:v>-14551.314537590006</c:v>
                </c:pt>
                <c:pt idx="110">
                  <c:v>-27417.113306979998</c:v>
                </c:pt>
                <c:pt idx="111">
                  <c:v>-12287.951194590016</c:v>
                </c:pt>
                <c:pt idx="112">
                  <c:v>-13714.318191060011</c:v>
                </c:pt>
                <c:pt idx="113">
                  <c:v>-17425.080034120008</c:v>
                </c:pt>
                <c:pt idx="114">
                  <c:v>5526.4720523300057</c:v>
                </c:pt>
                <c:pt idx="115">
                  <c:v>-7006.6950041399978</c:v>
                </c:pt>
                <c:pt idx="116">
                  <c:v>17186.729018020007</c:v>
                </c:pt>
                <c:pt idx="117">
                  <c:v>27713.557895650025</c:v>
                </c:pt>
                <c:pt idx="118">
                  <c:v>9629.1180202599935</c:v>
                </c:pt>
                <c:pt idx="119">
                  <c:v>5652.2862488900137</c:v>
                </c:pt>
                <c:pt idx="120">
                  <c:v>-20073.156435259996</c:v>
                </c:pt>
                <c:pt idx="121">
                  <c:v>-21820.416172010009</c:v>
                </c:pt>
              </c:numCache>
            </c:numRef>
          </c:val>
        </c:ser>
        <c:ser>
          <c:idx val="1"/>
          <c:order val="1"/>
          <c:tx>
            <c:strRef>
              <c:f>'Brazil Gross Inflows'!$Y$156</c:f>
              <c:strCache>
                <c:ptCount val="1"/>
                <c:pt idx="0">
                  <c:v>1+ Std Dev Band</c:v>
                </c:pt>
              </c:strCache>
            </c:strRef>
          </c:tx>
          <c:spPr>
            <a:ln>
              <a:solidFill>
                <a:srgbClr val="92D050"/>
              </a:solidFill>
              <a:prstDash val="dashDot"/>
            </a:ln>
          </c:spPr>
          <c:marker>
            <c:symbol val="none"/>
          </c:marker>
          <c:cat>
            <c:strRef>
              <c:f>'Brazil Gross Inflows'!$Z$154:$EQ$154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Inflows'!$Z$156:$EQ$156</c:f>
              <c:numCache>
                <c:formatCode>General</c:formatCode>
                <c:ptCount val="122"/>
                <c:pt idx="0">
                  <c:v>644.88875385032418</c:v>
                </c:pt>
                <c:pt idx="1">
                  <c:v>662.14808611949593</c:v>
                </c:pt>
                <c:pt idx="2">
                  <c:v>660.72450872177978</c:v>
                </c:pt>
                <c:pt idx="3">
                  <c:v>657.00648609769974</c:v>
                </c:pt>
                <c:pt idx="4">
                  <c:v>620.80152349105879</c:v>
                </c:pt>
                <c:pt idx="5">
                  <c:v>534.02633391156178</c:v>
                </c:pt>
                <c:pt idx="6">
                  <c:v>457.39600941558876</c:v>
                </c:pt>
                <c:pt idx="7">
                  <c:v>378.38584682460566</c:v>
                </c:pt>
                <c:pt idx="8">
                  <c:v>294.62827394792174</c:v>
                </c:pt>
                <c:pt idx="9">
                  <c:v>328.60001641120027</c:v>
                </c:pt>
                <c:pt idx="10">
                  <c:v>424.86229850499529</c:v>
                </c:pt>
                <c:pt idx="11">
                  <c:v>583.37633778374129</c:v>
                </c:pt>
                <c:pt idx="12">
                  <c:v>822.42909714979874</c:v>
                </c:pt>
                <c:pt idx="13">
                  <c:v>997.82184489436759</c:v>
                </c:pt>
                <c:pt idx="14">
                  <c:v>1123.3021435894914</c:v>
                </c:pt>
                <c:pt idx="15">
                  <c:v>1146.180962764538</c:v>
                </c:pt>
                <c:pt idx="16">
                  <c:v>1145.7442102070961</c:v>
                </c:pt>
                <c:pt idx="17">
                  <c:v>1148.35730529783</c:v>
                </c:pt>
                <c:pt idx="18">
                  <c:v>1137.2297158253448</c:v>
                </c:pt>
                <c:pt idx="19">
                  <c:v>1094.2722302861287</c:v>
                </c:pt>
                <c:pt idx="20">
                  <c:v>1055.3797196384121</c:v>
                </c:pt>
                <c:pt idx="21">
                  <c:v>1052.3571069510281</c:v>
                </c:pt>
                <c:pt idx="22">
                  <c:v>1121.7728203519423</c:v>
                </c:pt>
                <c:pt idx="23">
                  <c:v>1201.2182937535456</c:v>
                </c:pt>
                <c:pt idx="24">
                  <c:v>1251.9203333379587</c:v>
                </c:pt>
                <c:pt idx="25">
                  <c:v>1281.8903912276128</c:v>
                </c:pt>
                <c:pt idx="26">
                  <c:v>1310.9228891430821</c:v>
                </c:pt>
                <c:pt idx="27">
                  <c:v>1337.3882281208112</c:v>
                </c:pt>
                <c:pt idx="28">
                  <c:v>1374.6152290814096</c:v>
                </c:pt>
                <c:pt idx="29">
                  <c:v>1383.2717479856515</c:v>
                </c:pt>
                <c:pt idx="30">
                  <c:v>1302.6830077584834</c:v>
                </c:pt>
                <c:pt idx="31">
                  <c:v>1181.9204012798994</c:v>
                </c:pt>
                <c:pt idx="32">
                  <c:v>999.48930362121052</c:v>
                </c:pt>
                <c:pt idx="33">
                  <c:v>813.03410552183004</c:v>
                </c:pt>
                <c:pt idx="34">
                  <c:v>673.08243906905068</c:v>
                </c:pt>
                <c:pt idx="35">
                  <c:v>673.51794699615812</c:v>
                </c:pt>
                <c:pt idx="36">
                  <c:v>783.23037718936871</c:v>
                </c:pt>
                <c:pt idx="37">
                  <c:v>975.71662261614881</c:v>
                </c:pt>
                <c:pt idx="38">
                  <c:v>1077.3439294235966</c:v>
                </c:pt>
                <c:pt idx="39">
                  <c:v>1137.707854311848</c:v>
                </c:pt>
                <c:pt idx="40">
                  <c:v>1319.8482241668676</c:v>
                </c:pt>
                <c:pt idx="41">
                  <c:v>1445.3681262697442</c:v>
                </c:pt>
                <c:pt idx="42">
                  <c:v>1701.3421124352365</c:v>
                </c:pt>
                <c:pt idx="43">
                  <c:v>2341.6202038715655</c:v>
                </c:pt>
                <c:pt idx="44">
                  <c:v>2688.4208291266077</c:v>
                </c:pt>
                <c:pt idx="45">
                  <c:v>3365.9654820210635</c:v>
                </c:pt>
                <c:pt idx="46">
                  <c:v>3973.858202717573</c:v>
                </c:pt>
                <c:pt idx="47">
                  <c:v>4296.7330251311341</c:v>
                </c:pt>
                <c:pt idx="48">
                  <c:v>5073.1790445643164</c:v>
                </c:pt>
                <c:pt idx="49">
                  <c:v>5742.9233183880733</c:v>
                </c:pt>
                <c:pt idx="50">
                  <c:v>6305.0623409348664</c:v>
                </c:pt>
                <c:pt idx="51">
                  <c:v>6872.6136843988397</c:v>
                </c:pt>
                <c:pt idx="52">
                  <c:v>7684.4593846567623</c:v>
                </c:pt>
                <c:pt idx="53">
                  <c:v>8566.037456555161</c:v>
                </c:pt>
                <c:pt idx="54">
                  <c:v>9675.1229522970807</c:v>
                </c:pt>
                <c:pt idx="55">
                  <c:v>10287.964812910352</c:v>
                </c:pt>
                <c:pt idx="56">
                  <c:v>10306.602927813154</c:v>
                </c:pt>
                <c:pt idx="57">
                  <c:v>10500.698476043568</c:v>
                </c:pt>
                <c:pt idx="58">
                  <c:v>10897.978810625435</c:v>
                </c:pt>
                <c:pt idx="59">
                  <c:v>11052.827722198652</c:v>
                </c:pt>
                <c:pt idx="60">
                  <c:v>11069.912175345868</c:v>
                </c:pt>
                <c:pt idx="61">
                  <c:v>11147.456433890495</c:v>
                </c:pt>
                <c:pt idx="62">
                  <c:v>11140.095030110744</c:v>
                </c:pt>
                <c:pt idx="63">
                  <c:v>10995.213206739027</c:v>
                </c:pt>
                <c:pt idx="64">
                  <c:v>10894.430205171788</c:v>
                </c:pt>
                <c:pt idx="65">
                  <c:v>10844.406721471321</c:v>
                </c:pt>
                <c:pt idx="66">
                  <c:v>10534.493811899931</c:v>
                </c:pt>
                <c:pt idx="67">
                  <c:v>10227.243482343316</c:v>
                </c:pt>
                <c:pt idx="68">
                  <c:v>9575.9603812749083</c:v>
                </c:pt>
                <c:pt idx="69">
                  <c:v>8857.1623264414047</c:v>
                </c:pt>
                <c:pt idx="70">
                  <c:v>8096.1023627522063</c:v>
                </c:pt>
                <c:pt idx="71">
                  <c:v>7216.4725448456647</c:v>
                </c:pt>
                <c:pt idx="72">
                  <c:v>5894.587976070241</c:v>
                </c:pt>
                <c:pt idx="73">
                  <c:v>4258.0619951499502</c:v>
                </c:pt>
                <c:pt idx="74">
                  <c:v>2117.4537923767239</c:v>
                </c:pt>
                <c:pt idx="75">
                  <c:v>372.6168438073355</c:v>
                </c:pt>
                <c:pt idx="76">
                  <c:v>531.07340599573399</c:v>
                </c:pt>
                <c:pt idx="77">
                  <c:v>1826.9547782164577</c:v>
                </c:pt>
                <c:pt idx="78">
                  <c:v>3097.9687436128406</c:v>
                </c:pt>
                <c:pt idx="79">
                  <c:v>4786.4959205897849</c:v>
                </c:pt>
                <c:pt idx="80">
                  <c:v>5076.9252946848446</c:v>
                </c:pt>
                <c:pt idx="81">
                  <c:v>4567.6190619457257</c:v>
                </c:pt>
                <c:pt idx="82">
                  <c:v>4179.2944675170193</c:v>
                </c:pt>
                <c:pt idx="83">
                  <c:v>3810.717587740894</c:v>
                </c:pt>
                <c:pt idx="84">
                  <c:v>3884.3850127719115</c:v>
                </c:pt>
                <c:pt idx="85">
                  <c:v>4507.8222565521182</c:v>
                </c:pt>
                <c:pt idx="86">
                  <c:v>5277.9427720941831</c:v>
                </c:pt>
                <c:pt idx="87">
                  <c:v>7731.7842909466208</c:v>
                </c:pt>
                <c:pt idx="88">
                  <c:v>10000.363144980714</c:v>
                </c:pt>
                <c:pt idx="89">
                  <c:v>11501.469139015036</c:v>
                </c:pt>
                <c:pt idx="90">
                  <c:v>12797.133484230482</c:v>
                </c:pt>
                <c:pt idx="91">
                  <c:v>12706.278135472372</c:v>
                </c:pt>
                <c:pt idx="92">
                  <c:v>12755.598136367309</c:v>
                </c:pt>
                <c:pt idx="93">
                  <c:v>13296.215105430245</c:v>
                </c:pt>
                <c:pt idx="94">
                  <c:v>13450.658595304682</c:v>
                </c:pt>
                <c:pt idx="95">
                  <c:v>13933.27741730235</c:v>
                </c:pt>
                <c:pt idx="96">
                  <c:v>13801.968323258359</c:v>
                </c:pt>
                <c:pt idx="97">
                  <c:v>14098.349490046701</c:v>
                </c:pt>
                <c:pt idx="98">
                  <c:v>13639.357137324499</c:v>
                </c:pt>
                <c:pt idx="99">
                  <c:v>12840.245134622455</c:v>
                </c:pt>
                <c:pt idx="100">
                  <c:v>15085.799226458092</c:v>
                </c:pt>
                <c:pt idx="101">
                  <c:v>24265.594887377847</c:v>
                </c:pt>
                <c:pt idx="102">
                  <c:v>32495.385703496315</c:v>
                </c:pt>
                <c:pt idx="103">
                  <c:v>39448.380112920713</c:v>
                </c:pt>
                <c:pt idx="104">
                  <c:v>44094.323008215586</c:v>
                </c:pt>
                <c:pt idx="105">
                  <c:v>44367.717990976496</c:v>
                </c:pt>
                <c:pt idx="106">
                  <c:v>44254.877128038323</c:v>
                </c:pt>
                <c:pt idx="107">
                  <c:v>43580.17630316726</c:v>
                </c:pt>
                <c:pt idx="108">
                  <c:v>42906.354363643113</c:v>
                </c:pt>
                <c:pt idx="109">
                  <c:v>42075.40686984393</c:v>
                </c:pt>
                <c:pt idx="110">
                  <c:v>41225.180222196606</c:v>
                </c:pt>
                <c:pt idx="111">
                  <c:v>41005.318460888288</c:v>
                </c:pt>
                <c:pt idx="112">
                  <c:v>40595.583217317588</c:v>
                </c:pt>
                <c:pt idx="113">
                  <c:v>39739.958665866397</c:v>
                </c:pt>
                <c:pt idx="114">
                  <c:v>39774.216906103597</c:v>
                </c:pt>
                <c:pt idx="115">
                  <c:v>39049.168601326179</c:v>
                </c:pt>
                <c:pt idx="116">
                  <c:v>40132.928383560502</c:v>
                </c:pt>
                <c:pt idx="117">
                  <c:v>42112.110201837728</c:v>
                </c:pt>
                <c:pt idx="118">
                  <c:v>42729.298675659767</c:v>
                </c:pt>
                <c:pt idx="119">
                  <c:v>42953.931384096955</c:v>
                </c:pt>
                <c:pt idx="120">
                  <c:v>41329.244661997531</c:v>
                </c:pt>
                <c:pt idx="121">
                  <c:v>35229.835520794251</c:v>
                </c:pt>
              </c:numCache>
            </c:numRef>
          </c:val>
        </c:ser>
        <c:ser>
          <c:idx val="2"/>
          <c:order val="2"/>
          <c:tx>
            <c:strRef>
              <c:f>'Brazil Gross Inflows'!$Y$157</c:f>
              <c:strCache>
                <c:ptCount val="1"/>
                <c:pt idx="0">
                  <c:v>2+ Std Dev Band</c:v>
                </c:pt>
              </c:strCache>
            </c:strRef>
          </c:tx>
          <c:spPr>
            <a:ln>
              <a:solidFill>
                <a:srgbClr val="00B050"/>
              </a:solidFill>
              <a:prstDash val="sysDot"/>
            </a:ln>
          </c:spPr>
          <c:marker>
            <c:symbol val="none"/>
          </c:marker>
          <c:cat>
            <c:strRef>
              <c:f>'Brazil Gross Inflows'!$Z$154:$EQ$154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Inflows'!$Z$157:$EQ$157</c:f>
              <c:numCache>
                <c:formatCode>General</c:formatCode>
                <c:ptCount val="122"/>
                <c:pt idx="0">
                  <c:v>1460.5775077006483</c:v>
                </c:pt>
                <c:pt idx="1">
                  <c:v>1474.356172238992</c:v>
                </c:pt>
                <c:pt idx="2">
                  <c:v>1474.7340174435597</c:v>
                </c:pt>
                <c:pt idx="3">
                  <c:v>1479.3712221953995</c:v>
                </c:pt>
                <c:pt idx="4">
                  <c:v>1453.9687469821176</c:v>
                </c:pt>
                <c:pt idx="5">
                  <c:v>1366.0658178231236</c:v>
                </c:pt>
                <c:pt idx="6">
                  <c:v>1277.4726188311774</c:v>
                </c:pt>
                <c:pt idx="7">
                  <c:v>1166.0832436492115</c:v>
                </c:pt>
                <c:pt idx="8">
                  <c:v>1037.5406478958434</c:v>
                </c:pt>
                <c:pt idx="9">
                  <c:v>1092.5516828224006</c:v>
                </c:pt>
                <c:pt idx="10">
                  <c:v>1248.3687970099907</c:v>
                </c:pt>
                <c:pt idx="11">
                  <c:v>1499.3926755674825</c:v>
                </c:pt>
                <c:pt idx="12">
                  <c:v>1830.2931942995974</c:v>
                </c:pt>
                <c:pt idx="13">
                  <c:v>2009.8286897887351</c:v>
                </c:pt>
                <c:pt idx="14">
                  <c:v>2110.5742871789826</c:v>
                </c:pt>
                <c:pt idx="15">
                  <c:v>2051.1869255290758</c:v>
                </c:pt>
                <c:pt idx="16">
                  <c:v>2057.8234204141922</c:v>
                </c:pt>
                <c:pt idx="17">
                  <c:v>2155.5596105956602</c:v>
                </c:pt>
                <c:pt idx="18">
                  <c:v>2257.0794316506895</c:v>
                </c:pt>
                <c:pt idx="19">
                  <c:v>2285.4194605722573</c:v>
                </c:pt>
                <c:pt idx="20">
                  <c:v>2263.624439276824</c:v>
                </c:pt>
                <c:pt idx="21">
                  <c:v>2260.4942139020559</c:v>
                </c:pt>
                <c:pt idx="22">
                  <c:v>2337.0506407038847</c:v>
                </c:pt>
                <c:pt idx="23">
                  <c:v>2417.7433375070909</c:v>
                </c:pt>
                <c:pt idx="24">
                  <c:v>2456.0899666759174</c:v>
                </c:pt>
                <c:pt idx="25">
                  <c:v>2455.2976324552255</c:v>
                </c:pt>
                <c:pt idx="26">
                  <c:v>2463.2701782861645</c:v>
                </c:pt>
                <c:pt idx="27">
                  <c:v>2484.5249062416224</c:v>
                </c:pt>
                <c:pt idx="28">
                  <c:v>2525.9863581628192</c:v>
                </c:pt>
                <c:pt idx="29">
                  <c:v>2537.9568459713032</c:v>
                </c:pt>
                <c:pt idx="30">
                  <c:v>2436.6568155169666</c:v>
                </c:pt>
                <c:pt idx="31">
                  <c:v>2276.6808025597984</c:v>
                </c:pt>
                <c:pt idx="32">
                  <c:v>2024.0136072424209</c:v>
                </c:pt>
                <c:pt idx="33">
                  <c:v>1771.3482110436601</c:v>
                </c:pt>
                <c:pt idx="34">
                  <c:v>1560.7648781381015</c:v>
                </c:pt>
                <c:pt idx="35">
                  <c:v>1561.4058939923164</c:v>
                </c:pt>
                <c:pt idx="36">
                  <c:v>1701.0457543787375</c:v>
                </c:pt>
                <c:pt idx="37">
                  <c:v>1913.2632452322978</c:v>
                </c:pt>
                <c:pt idx="38">
                  <c:v>1933.617858847193</c:v>
                </c:pt>
                <c:pt idx="39">
                  <c:v>1885.980708623696</c:v>
                </c:pt>
                <c:pt idx="40">
                  <c:v>2090.1214483337349</c:v>
                </c:pt>
                <c:pt idx="41">
                  <c:v>2244.7562525394887</c:v>
                </c:pt>
                <c:pt idx="42">
                  <c:v>2644.1092248704726</c:v>
                </c:pt>
                <c:pt idx="43">
                  <c:v>3704.0654077431309</c:v>
                </c:pt>
                <c:pt idx="44">
                  <c:v>4212.6916582532149</c:v>
                </c:pt>
                <c:pt idx="45">
                  <c:v>5256.4009640421264</c:v>
                </c:pt>
                <c:pt idx="46">
                  <c:v>6151.9864054351456</c:v>
                </c:pt>
                <c:pt idx="47">
                  <c:v>6560.8610502622687</c:v>
                </c:pt>
                <c:pt idx="48">
                  <c:v>7725.3930891286336</c:v>
                </c:pt>
                <c:pt idx="49">
                  <c:v>8690.321636776147</c:v>
                </c:pt>
                <c:pt idx="50">
                  <c:v>9405.0946818697339</c:v>
                </c:pt>
                <c:pt idx="51">
                  <c:v>10096.122368797678</c:v>
                </c:pt>
                <c:pt idx="52">
                  <c:v>11147.378769313525</c:v>
                </c:pt>
                <c:pt idx="53">
                  <c:v>12258.934913110323</c:v>
                </c:pt>
                <c:pt idx="54">
                  <c:v>13756.620904594161</c:v>
                </c:pt>
                <c:pt idx="55">
                  <c:v>14416.424625820706</c:v>
                </c:pt>
                <c:pt idx="56">
                  <c:v>14268.605855626307</c:v>
                </c:pt>
                <c:pt idx="57">
                  <c:v>14912.646952087136</c:v>
                </c:pt>
                <c:pt idx="58">
                  <c:v>16149.646771250869</c:v>
                </c:pt>
                <c:pt idx="59">
                  <c:v>16813.970744397302</c:v>
                </c:pt>
                <c:pt idx="60">
                  <c:v>17145.387900691734</c:v>
                </c:pt>
                <c:pt idx="61">
                  <c:v>17179.664432793488</c:v>
                </c:pt>
                <c:pt idx="62">
                  <c:v>17177.423312497893</c:v>
                </c:pt>
                <c:pt idx="63">
                  <c:v>17116.477876609461</c:v>
                </c:pt>
                <c:pt idx="64">
                  <c:v>17296.388749307102</c:v>
                </c:pt>
                <c:pt idx="65">
                  <c:v>18029.486098281122</c:v>
                </c:pt>
                <c:pt idx="66">
                  <c:v>18144.017847362164</c:v>
                </c:pt>
                <c:pt idx="67">
                  <c:v>18135.778098776947</c:v>
                </c:pt>
                <c:pt idx="68">
                  <c:v>17533.61487959771</c:v>
                </c:pt>
                <c:pt idx="69">
                  <c:v>16811.876228887548</c:v>
                </c:pt>
                <c:pt idx="70">
                  <c:v>16127.546155043301</c:v>
                </c:pt>
                <c:pt idx="71">
                  <c:v>15390.843240485026</c:v>
                </c:pt>
                <c:pt idx="72">
                  <c:v>13771.372419204334</c:v>
                </c:pt>
                <c:pt idx="73">
                  <c:v>11433.80443346995</c:v>
                </c:pt>
                <c:pt idx="74">
                  <c:v>8021.4829280948206</c:v>
                </c:pt>
                <c:pt idx="75">
                  <c:v>5112.9315305331447</c:v>
                </c:pt>
                <c:pt idx="76">
                  <c:v>5378.5064783290618</c:v>
                </c:pt>
                <c:pt idx="77">
                  <c:v>7403.3012833323464</c:v>
                </c:pt>
                <c:pt idx="78">
                  <c:v>9184.2110880485125</c:v>
                </c:pt>
                <c:pt idx="79">
                  <c:v>11685.128460213215</c:v>
                </c:pt>
                <c:pt idx="80">
                  <c:v>12007.002350666204</c:v>
                </c:pt>
                <c:pt idx="81">
                  <c:v>11352.531456414183</c:v>
                </c:pt>
                <c:pt idx="82">
                  <c:v>10869.722309404069</c:v>
                </c:pt>
                <c:pt idx="83">
                  <c:v>10595.803775515493</c:v>
                </c:pt>
                <c:pt idx="84">
                  <c:v>10671.143923597525</c:v>
                </c:pt>
                <c:pt idx="85">
                  <c:v>11214.128283885049</c:v>
                </c:pt>
                <c:pt idx="86">
                  <c:v>12059.134214939459</c:v>
                </c:pt>
                <c:pt idx="87">
                  <c:v>15695.008239771263</c:v>
                </c:pt>
                <c:pt idx="88">
                  <c:v>18981.407263113138</c:v>
                </c:pt>
                <c:pt idx="89">
                  <c:v>20902.127138614724</c:v>
                </c:pt>
                <c:pt idx="90">
                  <c:v>22293.104770412418</c:v>
                </c:pt>
                <c:pt idx="91">
                  <c:v>21616.537874908445</c:v>
                </c:pt>
                <c:pt idx="92">
                  <c:v>21108.779059319106</c:v>
                </c:pt>
                <c:pt idx="93">
                  <c:v>21344.016257407533</c:v>
                </c:pt>
                <c:pt idx="94">
                  <c:v>21266.379708972072</c:v>
                </c:pt>
                <c:pt idx="95">
                  <c:v>21714.870912962993</c:v>
                </c:pt>
                <c:pt idx="96">
                  <c:v>22015.11208606774</c:v>
                </c:pt>
                <c:pt idx="97">
                  <c:v>23963.471184270929</c:v>
                </c:pt>
                <c:pt idx="98">
                  <c:v>23908.210290748269</c:v>
                </c:pt>
                <c:pt idx="99">
                  <c:v>22942.274408716268</c:v>
                </c:pt>
                <c:pt idx="100">
                  <c:v>26281.655818386673</c:v>
                </c:pt>
                <c:pt idx="101">
                  <c:v>41362.092580787961</c:v>
                </c:pt>
                <c:pt idx="102">
                  <c:v>54224.907539058695</c:v>
                </c:pt>
                <c:pt idx="103">
                  <c:v>64246.189029908317</c:v>
                </c:pt>
                <c:pt idx="104">
                  <c:v>70466.618868725942</c:v>
                </c:pt>
                <c:pt idx="105">
                  <c:v>70565.917732428206</c:v>
                </c:pt>
                <c:pt idx="106">
                  <c:v>70625.309491299253</c:v>
                </c:pt>
                <c:pt idx="107">
                  <c:v>70882.817488107175</c:v>
                </c:pt>
                <c:pt idx="108">
                  <c:v>71871.032950131616</c:v>
                </c:pt>
                <c:pt idx="109">
                  <c:v>71724.838343022959</c:v>
                </c:pt>
                <c:pt idx="110">
                  <c:v>72166.10191817637</c:v>
                </c:pt>
                <c:pt idx="111">
                  <c:v>72248.225432022169</c:v>
                </c:pt>
                <c:pt idx="112">
                  <c:v>72245.971355542832</c:v>
                </c:pt>
                <c:pt idx="113">
                  <c:v>71929.63901827771</c:v>
                </c:pt>
                <c:pt idx="114">
                  <c:v>71960.960524148613</c:v>
                </c:pt>
                <c:pt idx="115">
                  <c:v>71389.772605228092</c:v>
                </c:pt>
                <c:pt idx="116">
                  <c:v>72418.784534183898</c:v>
                </c:pt>
                <c:pt idx="117">
                  <c:v>74035.991450767498</c:v>
                </c:pt>
                <c:pt idx="118">
                  <c:v>74323.867661553435</c:v>
                </c:pt>
                <c:pt idx="119">
                  <c:v>74454.74147440042</c:v>
                </c:pt>
                <c:pt idx="120">
                  <c:v>73430.989233702567</c:v>
                </c:pt>
                <c:pt idx="121">
                  <c:v>65448.366733096002</c:v>
                </c:pt>
              </c:numCache>
            </c:numRef>
          </c:val>
        </c:ser>
        <c:ser>
          <c:idx val="3"/>
          <c:order val="3"/>
          <c:tx>
            <c:strRef>
              <c:f>'Brazil Gross Inflows'!$Y$158</c:f>
              <c:strCache>
                <c:ptCount val="1"/>
                <c:pt idx="0">
                  <c:v>1- Std Dev Band</c:v>
                </c:pt>
              </c:strCache>
            </c:strRef>
          </c:tx>
          <c:spPr>
            <a:ln>
              <a:solidFill>
                <a:srgbClr val="C00000"/>
              </a:solidFill>
              <a:prstDash val="dashDot"/>
            </a:ln>
          </c:spPr>
          <c:marker>
            <c:symbol val="none"/>
          </c:marker>
          <c:cat>
            <c:strRef>
              <c:f>'Brazil Gross Inflows'!$Z$154:$EQ$154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Inflows'!$Z$158:$EQ$158</c:f>
              <c:numCache>
                <c:formatCode>General</c:formatCode>
                <c:ptCount val="122"/>
                <c:pt idx="0">
                  <c:v>-986.48875385032409</c:v>
                </c:pt>
                <c:pt idx="1">
                  <c:v>-962.26808611949605</c:v>
                </c:pt>
                <c:pt idx="2">
                  <c:v>-967.29450872177995</c:v>
                </c:pt>
                <c:pt idx="3">
                  <c:v>-987.72298609769973</c:v>
                </c:pt>
                <c:pt idx="4">
                  <c:v>-1045.5329234910589</c:v>
                </c:pt>
                <c:pt idx="5">
                  <c:v>-1130.0526339115618</c:v>
                </c:pt>
                <c:pt idx="6">
                  <c:v>-1182.7572094155889</c:v>
                </c:pt>
                <c:pt idx="7">
                  <c:v>-1197.0089468246056</c:v>
                </c:pt>
                <c:pt idx="8">
                  <c:v>-1191.1964739479217</c:v>
                </c:pt>
                <c:pt idx="9">
                  <c:v>-1199.3033164112003</c:v>
                </c:pt>
                <c:pt idx="10">
                  <c:v>-1222.1506985049953</c:v>
                </c:pt>
                <c:pt idx="11">
                  <c:v>-1248.656337783741</c:v>
                </c:pt>
                <c:pt idx="12">
                  <c:v>-1193.2990971497986</c:v>
                </c:pt>
                <c:pt idx="13">
                  <c:v>-1026.1918448943677</c:v>
                </c:pt>
                <c:pt idx="14">
                  <c:v>-851.24214358949143</c:v>
                </c:pt>
                <c:pt idx="15">
                  <c:v>-663.83096276453784</c:v>
                </c:pt>
                <c:pt idx="16">
                  <c:v>-678.41421020709595</c:v>
                </c:pt>
                <c:pt idx="17">
                  <c:v>-866.04730529783001</c:v>
                </c:pt>
                <c:pt idx="18">
                  <c:v>-1102.4697158253446</c:v>
                </c:pt>
                <c:pt idx="19">
                  <c:v>-1288.0222302861287</c:v>
                </c:pt>
                <c:pt idx="20">
                  <c:v>-1361.1097196384121</c:v>
                </c:pt>
                <c:pt idx="21">
                  <c:v>-1363.917106951028</c:v>
                </c:pt>
                <c:pt idx="22">
                  <c:v>-1308.7828203519425</c:v>
                </c:pt>
                <c:pt idx="23">
                  <c:v>-1231.8317937535455</c:v>
                </c:pt>
                <c:pt idx="24">
                  <c:v>-1156.4189333379586</c:v>
                </c:pt>
                <c:pt idx="25">
                  <c:v>-1064.9240912276127</c:v>
                </c:pt>
                <c:pt idx="26">
                  <c:v>-993.7716891430822</c:v>
                </c:pt>
                <c:pt idx="27">
                  <c:v>-956.88512812081126</c:v>
                </c:pt>
                <c:pt idx="28">
                  <c:v>-928.12702908140966</c:v>
                </c:pt>
                <c:pt idx="29">
                  <c:v>-926.09844798565155</c:v>
                </c:pt>
                <c:pt idx="30">
                  <c:v>-965.26460775848341</c:v>
                </c:pt>
                <c:pt idx="31">
                  <c:v>-1007.6004012798993</c:v>
                </c:pt>
                <c:pt idx="32">
                  <c:v>-1049.5593036212106</c:v>
                </c:pt>
                <c:pt idx="33">
                  <c:v>-1103.59410552183</c:v>
                </c:pt>
                <c:pt idx="34">
                  <c:v>-1102.2824390690507</c:v>
                </c:pt>
                <c:pt idx="35">
                  <c:v>-1102.2579469961584</c:v>
                </c:pt>
                <c:pt idx="36">
                  <c:v>-1052.4003771893688</c:v>
                </c:pt>
                <c:pt idx="37">
                  <c:v>-899.37662261614889</c:v>
                </c:pt>
                <c:pt idx="38">
                  <c:v>-635.20392942359649</c:v>
                </c:pt>
                <c:pt idx="39">
                  <c:v>-358.83785431184788</c:v>
                </c:pt>
                <c:pt idx="40">
                  <c:v>-220.69822416686736</c:v>
                </c:pt>
                <c:pt idx="41">
                  <c:v>-153.40812626974423</c:v>
                </c:pt>
                <c:pt idx="42">
                  <c:v>-184.19211243523637</c:v>
                </c:pt>
                <c:pt idx="43">
                  <c:v>-383.2702038715654</c:v>
                </c:pt>
                <c:pt idx="44">
                  <c:v>-360.1208291266073</c:v>
                </c:pt>
                <c:pt idx="45">
                  <c:v>-414.90548202106334</c:v>
                </c:pt>
                <c:pt idx="46">
                  <c:v>-382.39820271757299</c:v>
                </c:pt>
                <c:pt idx="47">
                  <c:v>-231.52302513113455</c:v>
                </c:pt>
                <c:pt idx="48">
                  <c:v>-231.24904456431659</c:v>
                </c:pt>
                <c:pt idx="49">
                  <c:v>-151.87331838807359</c:v>
                </c:pt>
                <c:pt idx="50">
                  <c:v>104.99765906513312</c:v>
                </c:pt>
                <c:pt idx="51">
                  <c:v>425.59631560116122</c:v>
                </c:pt>
                <c:pt idx="52">
                  <c:v>758.6206153432372</c:v>
                </c:pt>
                <c:pt idx="53">
                  <c:v>1180.2425434448396</c:v>
                </c:pt>
                <c:pt idx="54">
                  <c:v>1512.1270477029193</c:v>
                </c:pt>
                <c:pt idx="55">
                  <c:v>2031.0451870896477</c:v>
                </c:pt>
                <c:pt idx="56">
                  <c:v>2382.5970721868471</c:v>
                </c:pt>
                <c:pt idx="57">
                  <c:v>1676.801523956432</c:v>
                </c:pt>
                <c:pt idx="58">
                  <c:v>394.64288937456513</c:v>
                </c:pt>
                <c:pt idx="59">
                  <c:v>-469.45832219865224</c:v>
                </c:pt>
                <c:pt idx="60">
                  <c:v>-1081.0392753458664</c:v>
                </c:pt>
                <c:pt idx="61">
                  <c:v>-916.95956391549407</c:v>
                </c:pt>
                <c:pt idx="62">
                  <c:v>-934.5615346635559</c:v>
                </c:pt>
                <c:pt idx="63">
                  <c:v>-1247.3161330018456</c:v>
                </c:pt>
                <c:pt idx="64">
                  <c:v>-1909.4868830988435</c:v>
                </c:pt>
                <c:pt idx="65">
                  <c:v>-3525.7520321482784</c:v>
                </c:pt>
                <c:pt idx="66">
                  <c:v>-4684.5542590245395</c:v>
                </c:pt>
                <c:pt idx="67">
                  <c:v>-5589.825750523949</c:v>
                </c:pt>
                <c:pt idx="68">
                  <c:v>-6339.3486153706926</c:v>
                </c:pt>
                <c:pt idx="69">
                  <c:v>-7052.2654784508841</c:v>
                </c:pt>
                <c:pt idx="70">
                  <c:v>-7966.7852218299849</c:v>
                </c:pt>
                <c:pt idx="71">
                  <c:v>-9132.2688464330568</c:v>
                </c:pt>
                <c:pt idx="72">
                  <c:v>-9858.9809101979445</c:v>
                </c:pt>
                <c:pt idx="73">
                  <c:v>-10093.422881490049</c:v>
                </c:pt>
                <c:pt idx="74">
                  <c:v>-9690.6044790594697</c:v>
                </c:pt>
                <c:pt idx="75">
                  <c:v>-9108.012529644282</c:v>
                </c:pt>
                <c:pt idx="76">
                  <c:v>-9163.7927386709216</c:v>
                </c:pt>
                <c:pt idx="77">
                  <c:v>-9325.738232015321</c:v>
                </c:pt>
                <c:pt idx="78">
                  <c:v>-9074.5159452585049</c:v>
                </c:pt>
                <c:pt idx="79">
                  <c:v>-9010.7691586570745</c:v>
                </c:pt>
                <c:pt idx="80">
                  <c:v>-8783.2288172778717</c:v>
                </c:pt>
                <c:pt idx="81">
                  <c:v>-9002.2057269911893</c:v>
                </c:pt>
                <c:pt idx="82">
                  <c:v>-9201.5612162570796</c:v>
                </c:pt>
                <c:pt idx="83">
                  <c:v>-9759.4547878083031</c:v>
                </c:pt>
                <c:pt idx="84">
                  <c:v>-9689.1328088793161</c:v>
                </c:pt>
                <c:pt idx="85">
                  <c:v>-8904.789798113743</c:v>
                </c:pt>
                <c:pt idx="86">
                  <c:v>-8284.4401135963653</c:v>
                </c:pt>
                <c:pt idx="87">
                  <c:v>-8194.6636067026629</c:v>
                </c:pt>
                <c:pt idx="88">
                  <c:v>-7961.7250912841373</c:v>
                </c:pt>
                <c:pt idx="89">
                  <c:v>-7299.8468601843415</c:v>
                </c:pt>
                <c:pt idx="90">
                  <c:v>-6194.8090881333846</c:v>
                </c:pt>
                <c:pt idx="91">
                  <c:v>-5114.2413433997772</c:v>
                </c:pt>
                <c:pt idx="92">
                  <c:v>-3950.7637095362834</c:v>
                </c:pt>
                <c:pt idx="93">
                  <c:v>-2799.3871985243331</c:v>
                </c:pt>
                <c:pt idx="94">
                  <c:v>-2180.7836320300949</c:v>
                </c:pt>
                <c:pt idx="95">
                  <c:v>-1629.9095740189405</c:v>
                </c:pt>
                <c:pt idx="96">
                  <c:v>-2624.3192023603979</c:v>
                </c:pt>
                <c:pt idx="97">
                  <c:v>-5631.8938984017514</c:v>
                </c:pt>
                <c:pt idx="98">
                  <c:v>-6898.3491695230441</c:v>
                </c:pt>
                <c:pt idx="99">
                  <c:v>-7363.8134135651671</c:v>
                </c:pt>
                <c:pt idx="100">
                  <c:v>-7305.9139573990669</c:v>
                </c:pt>
                <c:pt idx="101">
                  <c:v>-9927.4004994423831</c:v>
                </c:pt>
                <c:pt idx="102">
                  <c:v>-10963.657967628438</c:v>
                </c:pt>
                <c:pt idx="103">
                  <c:v>-10147.237721054486</c:v>
                </c:pt>
                <c:pt idx="104">
                  <c:v>-8650.2687128051257</c:v>
                </c:pt>
                <c:pt idx="105">
                  <c:v>-8028.6814919269127</c:v>
                </c:pt>
                <c:pt idx="106">
                  <c:v>-8485.9875984835307</c:v>
                </c:pt>
                <c:pt idx="107">
                  <c:v>-11025.106066712575</c:v>
                </c:pt>
                <c:pt idx="108">
                  <c:v>-15023.002809333901</c:v>
                </c:pt>
                <c:pt idx="109">
                  <c:v>-17223.456076514143</c:v>
                </c:pt>
                <c:pt idx="110">
                  <c:v>-20656.663169762927</c:v>
                </c:pt>
                <c:pt idx="111">
                  <c:v>-21480.49548137949</c:v>
                </c:pt>
                <c:pt idx="112">
                  <c:v>-22705.193059132915</c:v>
                </c:pt>
                <c:pt idx="113">
                  <c:v>-24639.402038956221</c:v>
                </c:pt>
                <c:pt idx="114">
                  <c:v>-24599.270329986441</c:v>
                </c:pt>
                <c:pt idx="115">
                  <c:v>-25632.039406477641</c:v>
                </c:pt>
                <c:pt idx="116">
                  <c:v>-24438.783917686284</c:v>
                </c:pt>
                <c:pt idx="117">
                  <c:v>-21735.65229602181</c:v>
                </c:pt>
                <c:pt idx="118">
                  <c:v>-20459.83929612756</c:v>
                </c:pt>
                <c:pt idx="119">
                  <c:v>-20047.688796509963</c:v>
                </c:pt>
                <c:pt idx="120">
                  <c:v>-22874.244481412527</c:v>
                </c:pt>
                <c:pt idx="121">
                  <c:v>-25207.226903809249</c:v>
                </c:pt>
              </c:numCache>
            </c:numRef>
          </c:val>
        </c:ser>
        <c:ser>
          <c:idx val="4"/>
          <c:order val="4"/>
          <c:tx>
            <c:strRef>
              <c:f>'Brazil Gross Inflows'!$Y$159</c:f>
              <c:strCache>
                <c:ptCount val="1"/>
                <c:pt idx="0">
                  <c:v>2- Std Dev Band</c:v>
                </c:pt>
              </c:strCache>
            </c:strRef>
          </c:tx>
          <c:spPr>
            <a:ln>
              <a:solidFill>
                <a:srgbClr val="FF0000"/>
              </a:solidFill>
              <a:prstDash val="sysDot"/>
            </a:ln>
          </c:spPr>
          <c:marker>
            <c:symbol val="none"/>
          </c:marker>
          <c:cat>
            <c:strRef>
              <c:f>'Brazil Gross Inflows'!$Z$154:$EQ$154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Inflows'!$Z$159:$EQ$159</c:f>
              <c:numCache>
                <c:formatCode>General</c:formatCode>
                <c:ptCount val="122"/>
                <c:pt idx="0">
                  <c:v>-1802.1775077006482</c:v>
                </c:pt>
                <c:pt idx="1">
                  <c:v>-1774.4761722389919</c:v>
                </c:pt>
                <c:pt idx="2">
                  <c:v>-1781.3040174435598</c:v>
                </c:pt>
                <c:pt idx="3">
                  <c:v>-1810.0877221953995</c:v>
                </c:pt>
                <c:pt idx="4">
                  <c:v>-1878.7001469821178</c:v>
                </c:pt>
                <c:pt idx="5">
                  <c:v>-1962.0921178231235</c:v>
                </c:pt>
                <c:pt idx="6">
                  <c:v>-2002.8338188311777</c:v>
                </c:pt>
                <c:pt idx="7">
                  <c:v>-1984.7063436492112</c:v>
                </c:pt>
                <c:pt idx="8">
                  <c:v>-1934.1088478958436</c:v>
                </c:pt>
                <c:pt idx="9">
                  <c:v>-1963.2549828224007</c:v>
                </c:pt>
                <c:pt idx="10">
                  <c:v>-2045.6571970099906</c:v>
                </c:pt>
                <c:pt idx="11">
                  <c:v>-2164.6726755674822</c:v>
                </c:pt>
                <c:pt idx="12">
                  <c:v>-2201.1631942995973</c:v>
                </c:pt>
                <c:pt idx="13">
                  <c:v>-2038.1986897887355</c:v>
                </c:pt>
                <c:pt idx="14">
                  <c:v>-1838.5142871789828</c:v>
                </c:pt>
                <c:pt idx="15">
                  <c:v>-1568.8369255290759</c:v>
                </c:pt>
                <c:pt idx="16">
                  <c:v>-1590.4934204141921</c:v>
                </c:pt>
                <c:pt idx="17">
                  <c:v>-1873.24961059566</c:v>
                </c:pt>
                <c:pt idx="18">
                  <c:v>-2222.3194316506892</c:v>
                </c:pt>
                <c:pt idx="19">
                  <c:v>-2479.1694605722573</c:v>
                </c:pt>
                <c:pt idx="20">
                  <c:v>-2569.3544392768245</c:v>
                </c:pt>
                <c:pt idx="21">
                  <c:v>-2572.0542139020563</c:v>
                </c:pt>
                <c:pt idx="22">
                  <c:v>-2524.0606407038849</c:v>
                </c:pt>
                <c:pt idx="23">
                  <c:v>-2448.3568375070913</c:v>
                </c:pt>
                <c:pt idx="24">
                  <c:v>-2360.5885666759173</c:v>
                </c:pt>
                <c:pt idx="25">
                  <c:v>-2238.3313324552255</c:v>
                </c:pt>
                <c:pt idx="26">
                  <c:v>-2146.1189782861643</c:v>
                </c:pt>
                <c:pt idx="27">
                  <c:v>-2104.0218062416225</c:v>
                </c:pt>
                <c:pt idx="28">
                  <c:v>-2079.4981581628194</c:v>
                </c:pt>
                <c:pt idx="29">
                  <c:v>-2080.7835459713028</c:v>
                </c:pt>
                <c:pt idx="30">
                  <c:v>-2099.2384155169671</c:v>
                </c:pt>
                <c:pt idx="31">
                  <c:v>-2102.3608025597987</c:v>
                </c:pt>
                <c:pt idx="32">
                  <c:v>-2074.0836072424208</c:v>
                </c:pt>
                <c:pt idx="33">
                  <c:v>-2061.9082110436602</c:v>
                </c:pt>
                <c:pt idx="34">
                  <c:v>-1989.9648781381013</c:v>
                </c:pt>
                <c:pt idx="35">
                  <c:v>-1990.1458939923166</c:v>
                </c:pt>
                <c:pt idx="36">
                  <c:v>-1970.2157543787375</c:v>
                </c:pt>
                <c:pt idx="37">
                  <c:v>-1836.9232452322976</c:v>
                </c:pt>
                <c:pt idx="38">
                  <c:v>-1491.4778588471931</c:v>
                </c:pt>
                <c:pt idx="39">
                  <c:v>-1107.1107086236957</c:v>
                </c:pt>
                <c:pt idx="40">
                  <c:v>-990.97144833373477</c:v>
                </c:pt>
                <c:pt idx="41">
                  <c:v>-952.79625253948848</c:v>
                </c:pt>
                <c:pt idx="42">
                  <c:v>-1126.9592248704728</c:v>
                </c:pt>
                <c:pt idx="43">
                  <c:v>-1745.7154077431308</c:v>
                </c:pt>
                <c:pt idx="44">
                  <c:v>-1884.3916582532147</c:v>
                </c:pt>
                <c:pt idx="45">
                  <c:v>-2305.3409640421269</c:v>
                </c:pt>
                <c:pt idx="46">
                  <c:v>-2560.526405435146</c:v>
                </c:pt>
                <c:pt idx="47">
                  <c:v>-2495.6510502622691</c:v>
                </c:pt>
                <c:pt idx="48">
                  <c:v>-2883.4630891286333</c:v>
                </c:pt>
                <c:pt idx="49">
                  <c:v>-3099.2716367761473</c:v>
                </c:pt>
                <c:pt idx="50">
                  <c:v>-2995.0346818697335</c:v>
                </c:pt>
                <c:pt idx="51">
                  <c:v>-2797.912368797678</c:v>
                </c:pt>
                <c:pt idx="52">
                  <c:v>-2704.2987693135256</c:v>
                </c:pt>
                <c:pt idx="53">
                  <c:v>-2512.6549131103211</c:v>
                </c:pt>
                <c:pt idx="54">
                  <c:v>-2569.3709045941614</c:v>
                </c:pt>
                <c:pt idx="55">
                  <c:v>-2097.4146258207047</c:v>
                </c:pt>
                <c:pt idx="56">
                  <c:v>-1579.4058556263062</c:v>
                </c:pt>
                <c:pt idx="57">
                  <c:v>-2735.146952087136</c:v>
                </c:pt>
                <c:pt idx="58">
                  <c:v>-4857.0250712508696</c:v>
                </c:pt>
                <c:pt idx="59">
                  <c:v>-6230.6013443973043</c:v>
                </c:pt>
                <c:pt idx="60">
                  <c:v>-7156.5150006917329</c:v>
                </c:pt>
                <c:pt idx="61">
                  <c:v>-6949.1675628184885</c:v>
                </c:pt>
                <c:pt idx="62">
                  <c:v>-6971.8898170507055</c:v>
                </c:pt>
                <c:pt idx="63">
                  <c:v>-7368.5808028722813</c:v>
                </c:pt>
                <c:pt idx="64">
                  <c:v>-8311.4454272341591</c:v>
                </c:pt>
                <c:pt idx="65">
                  <c:v>-10710.831408958078</c:v>
                </c:pt>
                <c:pt idx="66">
                  <c:v>-12294.078294486775</c:v>
                </c:pt>
                <c:pt idx="67">
                  <c:v>-13498.360366957582</c:v>
                </c:pt>
                <c:pt idx="68">
                  <c:v>-14297.003113693492</c:v>
                </c:pt>
                <c:pt idx="69">
                  <c:v>-15006.979380897028</c:v>
                </c:pt>
                <c:pt idx="70">
                  <c:v>-15998.229014121081</c:v>
                </c:pt>
                <c:pt idx="71">
                  <c:v>-17306.639542072418</c:v>
                </c:pt>
                <c:pt idx="72">
                  <c:v>-17735.765353332037</c:v>
                </c:pt>
                <c:pt idx="73">
                  <c:v>-17269.165319810047</c:v>
                </c:pt>
                <c:pt idx="74">
                  <c:v>-15594.633614777566</c:v>
                </c:pt>
                <c:pt idx="75">
                  <c:v>-13848.327216370093</c:v>
                </c:pt>
                <c:pt idx="76">
                  <c:v>-14011.225811004249</c:v>
                </c:pt>
                <c:pt idx="77">
                  <c:v>-14902.08473713121</c:v>
                </c:pt>
                <c:pt idx="78">
                  <c:v>-15160.758289694179</c:v>
                </c:pt>
                <c:pt idx="79">
                  <c:v>-15909.401698280504</c:v>
                </c:pt>
                <c:pt idx="80">
                  <c:v>-15713.305873259229</c:v>
                </c:pt>
                <c:pt idx="81">
                  <c:v>-15787.118121459645</c:v>
                </c:pt>
                <c:pt idx="82">
                  <c:v>-15891.98905814413</c:v>
                </c:pt>
                <c:pt idx="83">
                  <c:v>-16544.540975582902</c:v>
                </c:pt>
                <c:pt idx="84">
                  <c:v>-16475.89171970493</c:v>
                </c:pt>
                <c:pt idx="85">
                  <c:v>-15611.095825446671</c:v>
                </c:pt>
                <c:pt idx="86">
                  <c:v>-15065.63155644164</c:v>
                </c:pt>
                <c:pt idx="87">
                  <c:v>-16157.887555527306</c:v>
                </c:pt>
                <c:pt idx="88">
                  <c:v>-16942.769209416565</c:v>
                </c:pt>
                <c:pt idx="89">
                  <c:v>-16700.504859784032</c:v>
                </c:pt>
                <c:pt idx="90">
                  <c:v>-15690.780374315318</c:v>
                </c:pt>
                <c:pt idx="91">
                  <c:v>-14024.501082835852</c:v>
                </c:pt>
                <c:pt idx="92">
                  <c:v>-12303.944632488081</c:v>
                </c:pt>
                <c:pt idx="93">
                  <c:v>-10847.188350501623</c:v>
                </c:pt>
                <c:pt idx="94">
                  <c:v>-9996.5047456974826</c:v>
                </c:pt>
                <c:pt idx="95">
                  <c:v>-9411.5030696795857</c:v>
                </c:pt>
                <c:pt idx="96">
                  <c:v>-10837.462965169776</c:v>
                </c:pt>
                <c:pt idx="97">
                  <c:v>-15497.015592625978</c:v>
                </c:pt>
                <c:pt idx="98">
                  <c:v>-17167.202322946818</c:v>
                </c:pt>
                <c:pt idx="99">
                  <c:v>-17465.842687658977</c:v>
                </c:pt>
                <c:pt idx="100">
                  <c:v>-18501.770549327644</c:v>
                </c:pt>
                <c:pt idx="101">
                  <c:v>-27023.898192852495</c:v>
                </c:pt>
                <c:pt idx="102">
                  <c:v>-32693.179803190815</c:v>
                </c:pt>
                <c:pt idx="103">
                  <c:v>-34945.046638042084</c:v>
                </c:pt>
                <c:pt idx="104">
                  <c:v>-35022.564573315482</c:v>
                </c:pt>
                <c:pt idx="105">
                  <c:v>-34226.881233378619</c:v>
                </c:pt>
                <c:pt idx="106">
                  <c:v>-34856.419961744454</c:v>
                </c:pt>
                <c:pt idx="107">
                  <c:v>-38327.747251652487</c:v>
                </c:pt>
                <c:pt idx="108">
                  <c:v>-43987.681395822408</c:v>
                </c:pt>
                <c:pt idx="109">
                  <c:v>-46872.88754969318</c:v>
                </c:pt>
                <c:pt idx="110">
                  <c:v>-51597.584865742698</c:v>
                </c:pt>
                <c:pt idx="111">
                  <c:v>-52723.402452513379</c:v>
                </c:pt>
                <c:pt idx="112">
                  <c:v>-54355.581197358166</c:v>
                </c:pt>
                <c:pt idx="113">
                  <c:v>-56829.082391367527</c:v>
                </c:pt>
                <c:pt idx="114">
                  <c:v>-56786.013948031454</c:v>
                </c:pt>
                <c:pt idx="115">
                  <c:v>-57972.643410379547</c:v>
                </c:pt>
                <c:pt idx="116">
                  <c:v>-56724.640068309673</c:v>
                </c:pt>
                <c:pt idx="117">
                  <c:v>-53659.533544951577</c:v>
                </c:pt>
                <c:pt idx="118">
                  <c:v>-52054.408282021221</c:v>
                </c:pt>
                <c:pt idx="119">
                  <c:v>-51548.498886813424</c:v>
                </c:pt>
                <c:pt idx="120">
                  <c:v>-54975.989053117555</c:v>
                </c:pt>
                <c:pt idx="121">
                  <c:v>-55425.758116110999</c:v>
                </c:pt>
              </c:numCache>
            </c:numRef>
          </c:val>
        </c:ser>
        <c:marker val="1"/>
        <c:axId val="85079168"/>
        <c:axId val="85080704"/>
      </c:lineChart>
      <c:catAx>
        <c:axId val="85079168"/>
        <c:scaling>
          <c:orientation val="minMax"/>
        </c:scaling>
        <c:axPos val="b"/>
        <c:majorTickMark val="none"/>
        <c:tickLblPos val="nextTo"/>
        <c:crossAx val="85080704"/>
        <c:crosses val="autoZero"/>
        <c:auto val="1"/>
        <c:lblAlgn val="ctr"/>
        <c:lblOffset val="100"/>
      </c:catAx>
      <c:valAx>
        <c:axId val="85080704"/>
        <c:scaling>
          <c:orientation val="minMax"/>
        </c:scaling>
        <c:axPos val="l"/>
        <c:majorGridlines/>
        <c:numFmt formatCode="General" sourceLinked="1"/>
        <c:majorTickMark val="none"/>
        <c:tickLblPos val="nextTo"/>
        <c:spPr>
          <a:ln w="9525">
            <a:noFill/>
          </a:ln>
        </c:spPr>
        <c:crossAx val="85079168"/>
        <c:crosses val="autoZero"/>
        <c:crossBetween val="between"/>
      </c:valAx>
    </c:plotArea>
    <c:legend>
      <c:legendPos val="b"/>
    </c:legend>
    <c:plotVisOnly val="1"/>
  </c:chart>
  <c:printSettings>
    <c:headerFooter/>
    <c:pageMargins b="0.75000000000000289" l="0.70000000000000062" r="0.70000000000000062" t="0.750000000000002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1800" b="1" i="0" baseline="0"/>
              <a:t>Surge and Sudden Stops episodes in Portfolio Investment Brazil</a:t>
            </a: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endParaRPr lang="en-US"/>
          </a:p>
        </c:rich>
      </c:tx>
    </c:title>
    <c:plotArea>
      <c:layout/>
      <c:lineChart>
        <c:grouping val="standard"/>
        <c:ser>
          <c:idx val="0"/>
          <c:order val="0"/>
          <c:tx>
            <c:strRef>
              <c:f>'Brazil Gross Inflows'!$X$304</c:f>
              <c:strCache>
                <c:ptCount val="1"/>
                <c:pt idx="0">
                  <c:v>DeltaC</c:v>
                </c:pt>
              </c:strCache>
            </c:strRef>
          </c:tx>
          <c:marker>
            <c:symbol val="none"/>
          </c:marker>
          <c:cat>
            <c:strRef>
              <c:f>'Brazil Gross Inflows'!$Y$303:$EP$303</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Inflows'!$Y$304:$EP$304</c:f>
              <c:numCache>
                <c:formatCode>General</c:formatCode>
                <c:ptCount val="122"/>
                <c:pt idx="0">
                  <c:v>165.39999999999998</c:v>
                </c:pt>
                <c:pt idx="1">
                  <c:v>39.5</c:v>
                </c:pt>
                <c:pt idx="2">
                  <c:v>-7</c:v>
                </c:pt>
                <c:pt idx="3">
                  <c:v>-202.09999999999997</c:v>
                </c:pt>
                <c:pt idx="4">
                  <c:v>-253.8</c:v>
                </c:pt>
                <c:pt idx="5">
                  <c:v>-247.7</c:v>
                </c:pt>
                <c:pt idx="6">
                  <c:v>-83.400000000000034</c:v>
                </c:pt>
                <c:pt idx="7">
                  <c:v>54.099999999999966</c:v>
                </c:pt>
                <c:pt idx="8">
                  <c:v>-24.499999999999943</c:v>
                </c:pt>
                <c:pt idx="9">
                  <c:v>47.499999999999943</c:v>
                </c:pt>
                <c:pt idx="10">
                  <c:v>111.79999999999995</c:v>
                </c:pt>
                <c:pt idx="11">
                  <c:v>-138.70000000000005</c:v>
                </c:pt>
                <c:pt idx="12">
                  <c:v>-122.89999999999998</c:v>
                </c:pt>
                <c:pt idx="13">
                  <c:v>-69.699999999999989</c:v>
                </c:pt>
                <c:pt idx="14">
                  <c:v>-358.49999999999989</c:v>
                </c:pt>
                <c:pt idx="15">
                  <c:v>-31.399999999999977</c:v>
                </c:pt>
                <c:pt idx="16">
                  <c:v>221.19999999999993</c:v>
                </c:pt>
                <c:pt idx="17">
                  <c:v>106.50000000000006</c:v>
                </c:pt>
                <c:pt idx="18">
                  <c:v>490.88699999999994</c:v>
                </c:pt>
                <c:pt idx="19">
                  <c:v>572.9</c:v>
                </c:pt>
                <c:pt idx="20">
                  <c:v>646.55500000000006</c:v>
                </c:pt>
                <c:pt idx="21">
                  <c:v>970.27300000000002</c:v>
                </c:pt>
                <c:pt idx="22">
                  <c:v>1193.9839999999999</c:v>
                </c:pt>
                <c:pt idx="23">
                  <c:v>1598.4590000000001</c:v>
                </c:pt>
                <c:pt idx="24">
                  <c:v>2265.7389999999996</c:v>
                </c:pt>
                <c:pt idx="25">
                  <c:v>3229.1559999999995</c:v>
                </c:pt>
                <c:pt idx="26">
                  <c:v>4573.9660000000003</c:v>
                </c:pt>
                <c:pt idx="27">
                  <c:v>6479.5929999999998</c:v>
                </c:pt>
                <c:pt idx="28">
                  <c:v>5307.1109999999999</c:v>
                </c:pt>
                <c:pt idx="29">
                  <c:v>10657.57</c:v>
                </c:pt>
                <c:pt idx="30">
                  <c:v>7665.8689999999988</c:v>
                </c:pt>
                <c:pt idx="31">
                  <c:v>5078.2380000000003</c:v>
                </c:pt>
                <c:pt idx="32">
                  <c:v>7246.2419999999993</c:v>
                </c:pt>
                <c:pt idx="33">
                  <c:v>-1537.5989999999983</c:v>
                </c:pt>
                <c:pt idx="34">
                  <c:v>2789.094000000001</c:v>
                </c:pt>
                <c:pt idx="35">
                  <c:v>39596.910000000003</c:v>
                </c:pt>
                <c:pt idx="36">
                  <c:v>35903.953000000001</c:v>
                </c:pt>
                <c:pt idx="37">
                  <c:v>34856</c:v>
                </c:pt>
                <c:pt idx="38">
                  <c:v>23826</c:v>
                </c:pt>
                <c:pt idx="39">
                  <c:v>-49065</c:v>
                </c:pt>
                <c:pt idx="40">
                  <c:v>-41072</c:v>
                </c:pt>
                <c:pt idx="41">
                  <c:v>-37613</c:v>
                </c:pt>
                <c:pt idx="42">
                  <c:v>-22304</c:v>
                </c:pt>
                <c:pt idx="43">
                  <c:v>15359</c:v>
                </c:pt>
                <c:pt idx="44">
                  <c:v>5561</c:v>
                </c:pt>
                <c:pt idx="45">
                  <c:v>10918</c:v>
                </c:pt>
                <c:pt idx="46">
                  <c:v>4127</c:v>
                </c:pt>
                <c:pt idx="47">
                  <c:v>2805</c:v>
                </c:pt>
                <c:pt idx="48">
                  <c:v>8833</c:v>
                </c:pt>
                <c:pt idx="49">
                  <c:v>-10696</c:v>
                </c:pt>
                <c:pt idx="50">
                  <c:v>-3227</c:v>
                </c:pt>
                <c:pt idx="51">
                  <c:v>748</c:v>
                </c:pt>
                <c:pt idx="52">
                  <c:v>-13871</c:v>
                </c:pt>
                <c:pt idx="53">
                  <c:v>8620</c:v>
                </c:pt>
                <c:pt idx="54">
                  <c:v>-18927</c:v>
                </c:pt>
                <c:pt idx="55">
                  <c:v>-27176</c:v>
                </c:pt>
                <c:pt idx="56">
                  <c:v>-8682</c:v>
                </c:pt>
                <c:pt idx="57">
                  <c:v>-15471</c:v>
                </c:pt>
                <c:pt idx="58">
                  <c:v>14363.12124</c:v>
                </c:pt>
                <c:pt idx="59">
                  <c:v>14287.35246</c:v>
                </c:pt>
                <c:pt idx="60">
                  <c:v>11456.056840000001</c:v>
                </c:pt>
                <c:pt idx="61">
                  <c:v>5108.7794147460936</c:v>
                </c:pt>
                <c:pt idx="62">
                  <c:v>-5730.9368852539073</c:v>
                </c:pt>
                <c:pt idx="63">
                  <c:v>-3609.2945052539071</c:v>
                </c:pt>
                <c:pt idx="64">
                  <c:v>-8657.5147852539085</c:v>
                </c:pt>
                <c:pt idx="65">
                  <c:v>-7778.654654746093</c:v>
                </c:pt>
                <c:pt idx="66">
                  <c:v>-7531.2396747460934</c:v>
                </c:pt>
                <c:pt idx="67">
                  <c:v>-6115.3407175585926</c:v>
                </c:pt>
                <c:pt idx="68">
                  <c:v>-10436.474397558592</c:v>
                </c:pt>
                <c:pt idx="69">
                  <c:v>-5669.5499828124994</c:v>
                </c:pt>
                <c:pt idx="70">
                  <c:v>-7028.697382812501</c:v>
                </c:pt>
                <c:pt idx="71">
                  <c:v>-2059.1415171874996</c:v>
                </c:pt>
                <c:pt idx="72">
                  <c:v>7200.7940428124984</c:v>
                </c:pt>
                <c:pt idx="73">
                  <c:v>9926.1829628124997</c:v>
                </c:pt>
                <c:pt idx="74">
                  <c:v>12880.580882812499</c:v>
                </c:pt>
                <c:pt idx="75">
                  <c:v>14.939599999998336</c:v>
                </c:pt>
                <c:pt idx="76">
                  <c:v>-3525.8384399999995</c:v>
                </c:pt>
                <c:pt idx="77">
                  <c:v>-9124.3241000000016</c:v>
                </c:pt>
                <c:pt idx="78">
                  <c:v>-7102.6739600000001</c:v>
                </c:pt>
                <c:pt idx="79">
                  <c:v>6729.616939999999</c:v>
                </c:pt>
                <c:pt idx="80">
                  <c:v>7698.3275937499966</c:v>
                </c:pt>
                <c:pt idx="81">
                  <c:v>10650.89469375</c:v>
                </c:pt>
                <c:pt idx="82">
                  <c:v>7644.2863637499995</c:v>
                </c:pt>
                <c:pt idx="83">
                  <c:v>-5323.7679931249977</c:v>
                </c:pt>
                <c:pt idx="84">
                  <c:v>-2983.350000624996</c:v>
                </c:pt>
                <c:pt idx="85">
                  <c:v>2420.279219375001</c:v>
                </c:pt>
                <c:pt idx="86">
                  <c:v>4872.902032500002</c:v>
                </c:pt>
                <c:pt idx="87">
                  <c:v>35600.704126313503</c:v>
                </c:pt>
                <c:pt idx="88">
                  <c:v>40738.231540063498</c:v>
                </c:pt>
                <c:pt idx="89">
                  <c:v>39028.677839910903</c:v>
                </c:pt>
                <c:pt idx="90">
                  <c:v>33302.416823660911</c:v>
                </c:pt>
                <c:pt idx="91">
                  <c:v>2224.8075558776618</c:v>
                </c:pt>
                <c:pt idx="92">
                  <c:v>-14104.630444122344</c:v>
                </c:pt>
                <c:pt idx="93">
                  <c:v>-48871.207443817155</c:v>
                </c:pt>
                <c:pt idx="94">
                  <c:v>-55713.974590692167</c:v>
                </c:pt>
                <c:pt idx="95">
                  <c:v>-48995.06474906618</c:v>
                </c:pt>
                <c:pt idx="96">
                  <c:v>-24203.016449066166</c:v>
                </c:pt>
                <c:pt idx="97">
                  <c:v>46925.467550781243</c:v>
                </c:pt>
                <c:pt idx="98">
                  <c:v>70814.874264351238</c:v>
                </c:pt>
                <c:pt idx="99">
                  <c:v>80307.04256526001</c:v>
                </c:pt>
                <c:pt idx="100">
                  <c:v>64875.994475700019</c:v>
                </c:pt>
                <c:pt idx="101">
                  <c:v>25489.585973570007</c:v>
                </c:pt>
                <c:pt idx="102">
                  <c:v>8978.1109352600033</c:v>
                </c:pt>
                <c:pt idx="103">
                  <c:v>-6160.4893742099885</c:v>
                </c:pt>
                <c:pt idx="104">
                  <c:v>-23004.23808375001</c:v>
                </c:pt>
                <c:pt idx="105">
                  <c:v>-47255.919608240001</c:v>
                </c:pt>
                <c:pt idx="106">
                  <c:v>-43117.899344269987</c:v>
                </c:pt>
                <c:pt idx="107">
                  <c:v>-42724.236391760001</c:v>
                </c:pt>
                <c:pt idx="108">
                  <c:v>-26159.250327669994</c:v>
                </c:pt>
                <c:pt idx="109">
                  <c:v>-1163.7288132899994</c:v>
                </c:pt>
                <c:pt idx="110">
                  <c:v>-1677.8913414000017</c:v>
                </c:pt>
                <c:pt idx="111">
                  <c:v>13687.251882349996</c:v>
                </c:pt>
                <c:pt idx="112">
                  <c:v>26669.428818029999</c:v>
                </c:pt>
                <c:pt idx="113">
                  <c:v>18539.1027464</c:v>
                </c:pt>
                <c:pt idx="114">
                  <c:v>20775.408880580002</c:v>
                </c:pt>
                <c:pt idx="115">
                  <c:v>20582.530964090009</c:v>
                </c:pt>
                <c:pt idx="116">
                  <c:v>-2184.4941057100077</c:v>
                </c:pt>
                <c:pt idx="117">
                  <c:v>-240.24340208000649</c:v>
                </c:pt>
                <c:pt idx="118">
                  <c:v>-952.62324112000351</c:v>
                </c:pt>
                <c:pt idx="119">
                  <c:v>-17916.695972510002</c:v>
                </c:pt>
                <c:pt idx="120">
                  <c:v>-29222.108656269993</c:v>
                </c:pt>
                <c:pt idx="121">
                  <c:v>-23027.834460519993</c:v>
                </c:pt>
              </c:numCache>
            </c:numRef>
          </c:val>
        </c:ser>
        <c:ser>
          <c:idx val="1"/>
          <c:order val="1"/>
          <c:tx>
            <c:strRef>
              <c:f>'Brazil Gross Inflows'!$X$305</c:f>
              <c:strCache>
                <c:ptCount val="1"/>
                <c:pt idx="0">
                  <c:v>1+ Std Dev Band</c:v>
                </c:pt>
              </c:strCache>
            </c:strRef>
          </c:tx>
          <c:spPr>
            <a:ln>
              <a:solidFill>
                <a:srgbClr val="92D050"/>
              </a:solidFill>
              <a:prstDash val="dashDot"/>
            </a:ln>
          </c:spPr>
          <c:marker>
            <c:symbol val="none"/>
          </c:marker>
          <c:cat>
            <c:strRef>
              <c:f>'Brazil Gross Inflows'!$Y$303:$EP$303</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Inflows'!$Y$305:$EP$305</c:f>
              <c:numCache>
                <c:formatCode>General</c:formatCode>
                <c:ptCount val="122"/>
                <c:pt idx="0">
                  <c:v>42.054369231099031</c:v>
                </c:pt>
                <c:pt idx="1">
                  <c:v>61.084946262044639</c:v>
                </c:pt>
                <c:pt idx="2">
                  <c:v>71.669853435354753</c:v>
                </c:pt>
                <c:pt idx="3">
                  <c:v>58.808526372045264</c:v>
                </c:pt>
                <c:pt idx="4">
                  <c:v>45.602517423720414</c:v>
                </c:pt>
                <c:pt idx="5">
                  <c:v>43.381181512735694</c:v>
                </c:pt>
                <c:pt idx="6">
                  <c:v>47.246902426006272</c:v>
                </c:pt>
                <c:pt idx="7">
                  <c:v>49.383846297389056</c:v>
                </c:pt>
                <c:pt idx="8">
                  <c:v>46.201116886531992</c:v>
                </c:pt>
                <c:pt idx="9">
                  <c:v>50.539142104889251</c:v>
                </c:pt>
                <c:pt idx="10">
                  <c:v>68.47236581563412</c:v>
                </c:pt>
                <c:pt idx="11">
                  <c:v>68.994732280408101</c:v>
                </c:pt>
                <c:pt idx="12">
                  <c:v>69.950653604470332</c:v>
                </c:pt>
                <c:pt idx="13">
                  <c:v>72.204451814194996</c:v>
                </c:pt>
                <c:pt idx="14">
                  <c:v>76.570577236961242</c:v>
                </c:pt>
                <c:pt idx="15">
                  <c:v>81.267003149336617</c:v>
                </c:pt>
                <c:pt idx="16">
                  <c:v>111.46655630607665</c:v>
                </c:pt>
                <c:pt idx="17">
                  <c:v>119.36739155319687</c:v>
                </c:pt>
                <c:pt idx="18">
                  <c:v>185.34688692068801</c:v>
                </c:pt>
                <c:pt idx="19">
                  <c:v>244.67253409189601</c:v>
                </c:pt>
                <c:pt idx="20">
                  <c:v>307.20525479866893</c:v>
                </c:pt>
                <c:pt idx="21">
                  <c:v>425.00281467637944</c:v>
                </c:pt>
                <c:pt idx="22">
                  <c:v>564.64423870762823</c:v>
                </c:pt>
                <c:pt idx="23">
                  <c:v>756.94979547599871</c:v>
                </c:pt>
                <c:pt idx="24">
                  <c:v>1039.3274454118364</c:v>
                </c:pt>
                <c:pt idx="25">
                  <c:v>1452.2765484263341</c:v>
                </c:pt>
                <c:pt idx="26">
                  <c:v>2041.6641399827981</c:v>
                </c:pt>
                <c:pt idx="27">
                  <c:v>2879.0528214252299</c:v>
                </c:pt>
                <c:pt idx="28">
                  <c:v>3355.7788104793212</c:v>
                </c:pt>
                <c:pt idx="29">
                  <c:v>4744.06038810067</c:v>
                </c:pt>
                <c:pt idx="30">
                  <c:v>5363.8915322977737</c:v>
                </c:pt>
                <c:pt idx="31">
                  <c:v>5631.4974708275895</c:v>
                </c:pt>
                <c:pt idx="32">
                  <c:v>6104.7277152147326</c:v>
                </c:pt>
                <c:pt idx="33">
                  <c:v>6118.159719331552</c:v>
                </c:pt>
                <c:pt idx="34">
                  <c:v>6189.9628590603106</c:v>
                </c:pt>
                <c:pt idx="35">
                  <c:v>13692.753127044449</c:v>
                </c:pt>
                <c:pt idx="36">
                  <c:v>17795.043847205579</c:v>
                </c:pt>
                <c:pt idx="37">
                  <c:v>21060.202048970059</c:v>
                </c:pt>
                <c:pt idx="38">
                  <c:v>22525.629149975579</c:v>
                </c:pt>
                <c:pt idx="39">
                  <c:v>25507.720861822989</c:v>
                </c:pt>
                <c:pt idx="40">
                  <c:v>26341.560920418353</c:v>
                </c:pt>
                <c:pt idx="41">
                  <c:v>26456.711230362602</c:v>
                </c:pt>
                <c:pt idx="42">
                  <c:v>25967.701978888825</c:v>
                </c:pt>
                <c:pt idx="43">
                  <c:v>26840.969793268898</c:v>
                </c:pt>
                <c:pt idx="44">
                  <c:v>27014.11552443761</c:v>
                </c:pt>
                <c:pt idx="45">
                  <c:v>27466.297861804149</c:v>
                </c:pt>
                <c:pt idx="46">
                  <c:v>27442.833867276746</c:v>
                </c:pt>
                <c:pt idx="47">
                  <c:v>27246.779990602976</c:v>
                </c:pt>
                <c:pt idx="48">
                  <c:v>27453.497233301052</c:v>
                </c:pt>
                <c:pt idx="49">
                  <c:v>26508.994454267755</c:v>
                </c:pt>
                <c:pt idx="50">
                  <c:v>25955.469052672233</c:v>
                </c:pt>
                <c:pt idx="51">
                  <c:v>25725.382120838127</c:v>
                </c:pt>
                <c:pt idx="52">
                  <c:v>24857.457675833684</c:v>
                </c:pt>
                <c:pt idx="53">
                  <c:v>25430.343488934144</c:v>
                </c:pt>
                <c:pt idx="54">
                  <c:v>24728.208861895528</c:v>
                </c:pt>
                <c:pt idx="55">
                  <c:v>20215.210906523836</c:v>
                </c:pt>
                <c:pt idx="56">
                  <c:v>16105.583353152622</c:v>
                </c:pt>
                <c:pt idx="57">
                  <c:v>11459.032099018741</c:v>
                </c:pt>
                <c:pt idx="58">
                  <c:v>10277.412187409205</c:v>
                </c:pt>
                <c:pt idx="59">
                  <c:v>11587.068348973486</c:v>
                </c:pt>
                <c:pt idx="60">
                  <c:v>12449.207530687489</c:v>
                </c:pt>
                <c:pt idx="61">
                  <c:v>12352.686055501546</c:v>
                </c:pt>
                <c:pt idx="62">
                  <c:v>12259.796884521882</c:v>
                </c:pt>
                <c:pt idx="63">
                  <c:v>10779.810128678941</c:v>
                </c:pt>
                <c:pt idx="64">
                  <c:v>10079.314568891572</c:v>
                </c:pt>
                <c:pt idx="65">
                  <c:v>8825.7698800205071</c:v>
                </c:pt>
                <c:pt idx="66">
                  <c:v>8175.2560836657431</c:v>
                </c:pt>
                <c:pt idx="67">
                  <c:v>7654.0570334966433</c:v>
                </c:pt>
                <c:pt idx="68">
                  <c:v>6384.3642375032814</c:v>
                </c:pt>
                <c:pt idx="69">
                  <c:v>6548.1484659573325</c:v>
                </c:pt>
                <c:pt idx="70">
                  <c:v>6369.3337307997717</c:v>
                </c:pt>
                <c:pt idx="71">
                  <c:v>6174.7271551774465</c:v>
                </c:pt>
                <c:pt idx="72">
                  <c:v>7317.6816637111433</c:v>
                </c:pt>
                <c:pt idx="73">
                  <c:v>7463.449497580259</c:v>
                </c:pt>
                <c:pt idx="74">
                  <c:v>9024.8267773783082</c:v>
                </c:pt>
                <c:pt idx="75">
                  <c:v>8669.9030801958288</c:v>
                </c:pt>
                <c:pt idx="76">
                  <c:v>8764.9687391043371</c:v>
                </c:pt>
                <c:pt idx="77">
                  <c:v>8633.5021825561853</c:v>
                </c:pt>
                <c:pt idx="78">
                  <c:v>6989.5034884595452</c:v>
                </c:pt>
                <c:pt idx="79">
                  <c:v>6011.0997671124578</c:v>
                </c:pt>
                <c:pt idx="80">
                  <c:v>5523.8103388865802</c:v>
                </c:pt>
                <c:pt idx="81">
                  <c:v>6172.1600701507359</c:v>
                </c:pt>
                <c:pt idx="82">
                  <c:v>7030.8504202290424</c:v>
                </c:pt>
                <c:pt idx="83">
                  <c:v>6986.8613929810372</c:v>
                </c:pt>
                <c:pt idx="84">
                  <c:v>7075.2356411584142</c:v>
                </c:pt>
                <c:pt idx="85">
                  <c:v>7419.852033291364</c:v>
                </c:pt>
                <c:pt idx="86">
                  <c:v>7903.7967796585299</c:v>
                </c:pt>
                <c:pt idx="87">
                  <c:v>13208.755365330015</c:v>
                </c:pt>
                <c:pt idx="88">
                  <c:v>18321.478701211363</c:v>
                </c:pt>
                <c:pt idx="89">
                  <c:v>22299.450041507305</c:v>
                </c:pt>
                <c:pt idx="90">
                  <c:v>24973.880570509267</c:v>
                </c:pt>
                <c:pt idx="91">
                  <c:v>25050.341368694091</c:v>
                </c:pt>
                <c:pt idx="92">
                  <c:v>24873.803528083783</c:v>
                </c:pt>
                <c:pt idx="93">
                  <c:v>26376.305999789052</c:v>
                </c:pt>
                <c:pt idx="94">
                  <c:v>26968.146594841543</c:v>
                </c:pt>
                <c:pt idx="95">
                  <c:v>27042.772353181099</c:v>
                </c:pt>
                <c:pt idx="96">
                  <c:v>26526.740314924966</c:v>
                </c:pt>
                <c:pt idx="97">
                  <c:v>31254.682434535927</c:v>
                </c:pt>
                <c:pt idx="98">
                  <c:v>38837.142275500897</c:v>
                </c:pt>
                <c:pt idx="99">
                  <c:v>46482.434237841691</c:v>
                </c:pt>
                <c:pt idx="100">
                  <c:v>51360.292753207483</c:v>
                </c:pt>
                <c:pt idx="101">
                  <c:v>52215.816365655715</c:v>
                </c:pt>
                <c:pt idx="102">
                  <c:v>52274.645742036249</c:v>
                </c:pt>
                <c:pt idx="103">
                  <c:v>52253.416149940786</c:v>
                </c:pt>
                <c:pt idx="104">
                  <c:v>51919.109270818968</c:v>
                </c:pt>
                <c:pt idx="105">
                  <c:v>51521.447513860141</c:v>
                </c:pt>
                <c:pt idx="106">
                  <c:v>50714.808589042492</c:v>
                </c:pt>
                <c:pt idx="107">
                  <c:v>47585.185807763941</c:v>
                </c:pt>
                <c:pt idx="108">
                  <c:v>43761.92785467911</c:v>
                </c:pt>
                <c:pt idx="109">
                  <c:v>40766.672900984231</c:v>
                </c:pt>
                <c:pt idx="110">
                  <c:v>38195.110136309791</c:v>
                </c:pt>
                <c:pt idx="111">
                  <c:v>38936.563669055126</c:v>
                </c:pt>
                <c:pt idx="112">
                  <c:v>41420.233411467962</c:v>
                </c:pt>
                <c:pt idx="113">
                  <c:v>43509.963094951592</c:v>
                </c:pt>
                <c:pt idx="114">
                  <c:v>45236.458151030107</c:v>
                </c:pt>
                <c:pt idx="115">
                  <c:v>46667.522789370778</c:v>
                </c:pt>
                <c:pt idx="116">
                  <c:v>47056.570255123312</c:v>
                </c:pt>
                <c:pt idx="117">
                  <c:v>43721.117401679439</c:v>
                </c:pt>
                <c:pt idx="118">
                  <c:v>36951.090128135045</c:v>
                </c:pt>
                <c:pt idx="119">
                  <c:v>27004.320077224242</c:v>
                </c:pt>
                <c:pt idx="120">
                  <c:v>18276.612477198632</c:v>
                </c:pt>
                <c:pt idx="121">
                  <c:v>14992.597679055745</c:v>
                </c:pt>
              </c:numCache>
            </c:numRef>
          </c:val>
        </c:ser>
        <c:ser>
          <c:idx val="2"/>
          <c:order val="2"/>
          <c:tx>
            <c:strRef>
              <c:f>'Brazil Gross Inflows'!$X$306</c:f>
              <c:strCache>
                <c:ptCount val="1"/>
                <c:pt idx="0">
                  <c:v>2+ Std Dev Band</c:v>
                </c:pt>
              </c:strCache>
            </c:strRef>
          </c:tx>
          <c:spPr>
            <a:ln>
              <a:solidFill>
                <a:srgbClr val="00B050"/>
              </a:solidFill>
              <a:prstDash val="sysDot"/>
            </a:ln>
          </c:spPr>
          <c:marker>
            <c:symbol val="none"/>
          </c:marker>
          <c:cat>
            <c:strRef>
              <c:f>'Brazil Gross Inflows'!$Y$303:$EP$303</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Inflows'!$Y$306:$EP$306</c:f>
              <c:numCache>
                <c:formatCode>General</c:formatCode>
                <c:ptCount val="122"/>
                <c:pt idx="0">
                  <c:v>249.07373846219804</c:v>
                </c:pt>
                <c:pt idx="1">
                  <c:v>270.87489252408926</c:v>
                </c:pt>
                <c:pt idx="2">
                  <c:v>283.71470687070951</c:v>
                </c:pt>
                <c:pt idx="3">
                  <c:v>235.97705274409051</c:v>
                </c:pt>
                <c:pt idx="4">
                  <c:v>194.6450348474408</c:v>
                </c:pt>
                <c:pt idx="5">
                  <c:v>185.08236302547135</c:v>
                </c:pt>
                <c:pt idx="6">
                  <c:v>185.02380485201255</c:v>
                </c:pt>
                <c:pt idx="7">
                  <c:v>188.23769259477811</c:v>
                </c:pt>
                <c:pt idx="8">
                  <c:v>183.80223377306399</c:v>
                </c:pt>
                <c:pt idx="9">
                  <c:v>190.15828420977851</c:v>
                </c:pt>
                <c:pt idx="10">
                  <c:v>214.99473163126828</c:v>
                </c:pt>
                <c:pt idx="11">
                  <c:v>214.95446456081621</c:v>
                </c:pt>
                <c:pt idx="12">
                  <c:v>215.06630720894066</c:v>
                </c:pt>
                <c:pt idx="13">
                  <c:v>209.02390362839003</c:v>
                </c:pt>
                <c:pt idx="14">
                  <c:v>224.37115447392247</c:v>
                </c:pt>
                <c:pt idx="15">
                  <c:v>222.22400629867326</c:v>
                </c:pt>
                <c:pt idx="16">
                  <c:v>261.89311261215335</c:v>
                </c:pt>
                <c:pt idx="17">
                  <c:v>272.93978310639375</c:v>
                </c:pt>
                <c:pt idx="18">
                  <c:v>378.66442384137605</c:v>
                </c:pt>
                <c:pt idx="19">
                  <c:v>475.84071818379203</c:v>
                </c:pt>
                <c:pt idx="20">
                  <c:v>576.84840959733788</c:v>
                </c:pt>
                <c:pt idx="21">
                  <c:v>765.90487935275894</c:v>
                </c:pt>
                <c:pt idx="22">
                  <c:v>985.13852741525648</c:v>
                </c:pt>
                <c:pt idx="23">
                  <c:v>1279.7216909519973</c:v>
                </c:pt>
                <c:pt idx="24">
                  <c:v>1718.5000408236729</c:v>
                </c:pt>
                <c:pt idx="25">
                  <c:v>2370.555446852668</c:v>
                </c:pt>
                <c:pt idx="26">
                  <c:v>3316.4623299655964</c:v>
                </c:pt>
                <c:pt idx="27">
                  <c:v>4669.9650428504601</c:v>
                </c:pt>
                <c:pt idx="28">
                  <c:v>5356.8364709586422</c:v>
                </c:pt>
                <c:pt idx="29">
                  <c:v>7602.8961262013408</c:v>
                </c:pt>
                <c:pt idx="30">
                  <c:v>8464.8549645955463</c:v>
                </c:pt>
                <c:pt idx="31">
                  <c:v>8739.2199416551775</c:v>
                </c:pt>
                <c:pt idx="32">
                  <c:v>9317.2233304294641</c:v>
                </c:pt>
                <c:pt idx="33">
                  <c:v>9417.4822886631027</c:v>
                </c:pt>
                <c:pt idx="34">
                  <c:v>9403.7088681206224</c:v>
                </c:pt>
                <c:pt idx="35">
                  <c:v>22427.873904088898</c:v>
                </c:pt>
                <c:pt idx="36">
                  <c:v>28848.317694411162</c:v>
                </c:pt>
                <c:pt idx="37">
                  <c:v>33641.159097940115</c:v>
                </c:pt>
                <c:pt idx="38">
                  <c:v>35405.257649951156</c:v>
                </c:pt>
                <c:pt idx="39">
                  <c:v>43851.336073645973</c:v>
                </c:pt>
                <c:pt idx="40">
                  <c:v>47604.943940836711</c:v>
                </c:pt>
                <c:pt idx="41">
                  <c:v>49764.408210725203</c:v>
                </c:pt>
                <c:pt idx="42">
                  <c:v>49961.288907777649</c:v>
                </c:pt>
                <c:pt idx="43">
                  <c:v>51019.797486537791</c:v>
                </c:pt>
                <c:pt idx="44">
                  <c:v>51201.32589887522</c:v>
                </c:pt>
                <c:pt idx="45">
                  <c:v>51721.248373608294</c:v>
                </c:pt>
                <c:pt idx="46">
                  <c:v>51696.668684553493</c:v>
                </c:pt>
                <c:pt idx="47">
                  <c:v>51488.290581205947</c:v>
                </c:pt>
                <c:pt idx="48">
                  <c:v>51725.430616602105</c:v>
                </c:pt>
                <c:pt idx="49">
                  <c:v>50904.103558535506</c:v>
                </c:pt>
                <c:pt idx="50">
                  <c:v>50341.696205344466</c:v>
                </c:pt>
                <c:pt idx="51">
                  <c:v>50098.034241676258</c:v>
                </c:pt>
                <c:pt idx="52">
                  <c:v>49418.047451667364</c:v>
                </c:pt>
                <c:pt idx="53">
                  <c:v>50055.939127868289</c:v>
                </c:pt>
                <c:pt idx="54">
                  <c:v>49737.474573791056</c:v>
                </c:pt>
                <c:pt idx="55">
                  <c:v>44050.124163047672</c:v>
                </c:pt>
                <c:pt idx="56">
                  <c:v>38060.166706305245</c:v>
                </c:pt>
                <c:pt idx="57">
                  <c:v>31283.414198037484</c:v>
                </c:pt>
                <c:pt idx="58">
                  <c:v>29393.31831281841</c:v>
                </c:pt>
                <c:pt idx="59">
                  <c:v>28845.013012946969</c:v>
                </c:pt>
                <c:pt idx="60">
                  <c:v>27942.888534374979</c:v>
                </c:pt>
                <c:pt idx="61">
                  <c:v>25613.756613265788</c:v>
                </c:pt>
                <c:pt idx="62">
                  <c:v>24599.325115569154</c:v>
                </c:pt>
                <c:pt idx="63">
                  <c:v>22587.766329145965</c:v>
                </c:pt>
                <c:pt idx="64">
                  <c:v>21897.700948833924</c:v>
                </c:pt>
                <c:pt idx="65">
                  <c:v>20325.444303829099</c:v>
                </c:pt>
                <c:pt idx="66">
                  <c:v>19607.328694856878</c:v>
                </c:pt>
                <c:pt idx="67">
                  <c:v>19010.947630396604</c:v>
                </c:pt>
                <c:pt idx="68">
                  <c:v>17435.035758287813</c:v>
                </c:pt>
                <c:pt idx="69">
                  <c:v>17511.281714336539</c:v>
                </c:pt>
                <c:pt idx="70">
                  <c:v>17343.737113162046</c:v>
                </c:pt>
                <c:pt idx="71">
                  <c:v>17094.881037776766</c:v>
                </c:pt>
                <c:pt idx="72">
                  <c:v>18327.200352703538</c:v>
                </c:pt>
                <c:pt idx="73">
                  <c:v>18553.426872301141</c:v>
                </c:pt>
                <c:pt idx="74">
                  <c:v>20085.802387756616</c:v>
                </c:pt>
                <c:pt idx="75">
                  <c:v>18016.408013391658</c:v>
                </c:pt>
                <c:pt idx="76">
                  <c:v>17948.731253208673</c:v>
                </c:pt>
                <c:pt idx="77">
                  <c:v>17368.46434511237</c:v>
                </c:pt>
                <c:pt idx="78">
                  <c:v>15153.75671691909</c:v>
                </c:pt>
                <c:pt idx="79">
                  <c:v>13574.836050224916</c:v>
                </c:pt>
                <c:pt idx="80">
                  <c:v>12788.14365608566</c:v>
                </c:pt>
                <c:pt idx="81">
                  <c:v>13807.737354663779</c:v>
                </c:pt>
                <c:pt idx="82">
                  <c:v>14856.356892370193</c:v>
                </c:pt>
                <c:pt idx="83">
                  <c:v>14854.10251226774</c:v>
                </c:pt>
                <c:pt idx="84">
                  <c:v>14747.142769391048</c:v>
                </c:pt>
                <c:pt idx="85">
                  <c:v>14926.428859950891</c:v>
                </c:pt>
                <c:pt idx="86">
                  <c:v>15274.11126732292</c:v>
                </c:pt>
                <c:pt idx="87">
                  <c:v>23798.226196472286</c:v>
                </c:pt>
                <c:pt idx="88">
                  <c:v>31464.937571353876</c:v>
                </c:pt>
                <c:pt idx="89">
                  <c:v>37185.968860809589</c:v>
                </c:pt>
                <c:pt idx="90">
                  <c:v>40518.274208489849</c:v>
                </c:pt>
                <c:pt idx="91">
                  <c:v>40456.998351206232</c:v>
                </c:pt>
                <c:pt idx="92">
                  <c:v>41169.193894332362</c:v>
                </c:pt>
                <c:pt idx="93">
                  <c:v>47114.068358074379</c:v>
                </c:pt>
                <c:pt idx="94">
                  <c:v>51727.477321854589</c:v>
                </c:pt>
                <c:pt idx="95">
                  <c:v>54327.229055987016</c:v>
                </c:pt>
                <c:pt idx="96">
                  <c:v>54329.023879928063</c:v>
                </c:pt>
                <c:pt idx="97">
                  <c:v>60982.418536610923</c:v>
                </c:pt>
                <c:pt idx="98">
                  <c:v>72251.460807323296</c:v>
                </c:pt>
                <c:pt idx="99">
                  <c:v>83863.173450741873</c:v>
                </c:pt>
                <c:pt idx="100">
                  <c:v>90760.007137375971</c:v>
                </c:pt>
                <c:pt idx="101">
                  <c:v>91729.119798281419</c:v>
                </c:pt>
                <c:pt idx="102">
                  <c:v>91780.087322467007</c:v>
                </c:pt>
                <c:pt idx="103">
                  <c:v>91779.464207330311</c:v>
                </c:pt>
                <c:pt idx="104">
                  <c:v>92111.894853242935</c:v>
                </c:pt>
                <c:pt idx="105">
                  <c:v>93800.381280706031</c:v>
                </c:pt>
                <c:pt idx="106">
                  <c:v>94586.643499909231</c:v>
                </c:pt>
                <c:pt idx="107">
                  <c:v>92243.644963255807</c:v>
                </c:pt>
                <c:pt idx="108">
                  <c:v>87942.00315047281</c:v>
                </c:pt>
                <c:pt idx="109">
                  <c:v>83961.113575743104</c:v>
                </c:pt>
                <c:pt idx="110">
                  <c:v>80567.003454647274</c:v>
                </c:pt>
                <c:pt idx="111">
                  <c:v>81476.788303814334</c:v>
                </c:pt>
                <c:pt idx="112">
                  <c:v>84405.424825532376</c:v>
                </c:pt>
                <c:pt idx="113">
                  <c:v>85214.368682988774</c:v>
                </c:pt>
                <c:pt idx="114">
                  <c:v>84842.889621582202</c:v>
                </c:pt>
                <c:pt idx="115">
                  <c:v>84226.139112605728</c:v>
                </c:pt>
                <c:pt idx="116">
                  <c:v>83903.307926942987</c:v>
                </c:pt>
                <c:pt idx="117">
                  <c:v>79590.687767698313</c:v>
                </c:pt>
                <c:pt idx="118">
                  <c:v>69639.00809588308</c:v>
                </c:pt>
                <c:pt idx="119">
                  <c:v>54656.654920949986</c:v>
                </c:pt>
                <c:pt idx="120">
                  <c:v>41906.144877497267</c:v>
                </c:pt>
                <c:pt idx="121">
                  <c:v>37763.98630291599</c:v>
                </c:pt>
              </c:numCache>
            </c:numRef>
          </c:val>
        </c:ser>
        <c:ser>
          <c:idx val="3"/>
          <c:order val="3"/>
          <c:tx>
            <c:strRef>
              <c:f>'Brazil Gross Inflows'!$X$307</c:f>
              <c:strCache>
                <c:ptCount val="1"/>
                <c:pt idx="0">
                  <c:v>1- Std Dev Band</c:v>
                </c:pt>
              </c:strCache>
            </c:strRef>
          </c:tx>
          <c:spPr>
            <a:ln>
              <a:solidFill>
                <a:srgbClr val="C00000"/>
              </a:solidFill>
              <a:prstDash val="dashDot"/>
            </a:ln>
          </c:spPr>
          <c:marker>
            <c:symbol val="none"/>
          </c:marker>
          <c:cat>
            <c:strRef>
              <c:f>'Brazil Gross Inflows'!$Y$303:$EP$303</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Inflows'!$Y$307:$EP$307</c:f>
              <c:numCache>
                <c:formatCode>General</c:formatCode>
                <c:ptCount val="122"/>
                <c:pt idx="0">
                  <c:v>-371.98436923109898</c:v>
                </c:pt>
                <c:pt idx="1">
                  <c:v>-358.49494626204461</c:v>
                </c:pt>
                <c:pt idx="2">
                  <c:v>-352.4198534353547</c:v>
                </c:pt>
                <c:pt idx="3">
                  <c:v>-295.52852637204523</c:v>
                </c:pt>
                <c:pt idx="4">
                  <c:v>-252.48251742372037</c:v>
                </c:pt>
                <c:pt idx="5">
                  <c:v>-240.02118151273567</c:v>
                </c:pt>
                <c:pt idx="6">
                  <c:v>-228.30690242600627</c:v>
                </c:pt>
                <c:pt idx="7">
                  <c:v>-228.32384629738905</c:v>
                </c:pt>
                <c:pt idx="8">
                  <c:v>-229.001116886532</c:v>
                </c:pt>
                <c:pt idx="9">
                  <c:v>-228.69914210488923</c:v>
                </c:pt>
                <c:pt idx="10">
                  <c:v>-224.57236581563416</c:v>
                </c:pt>
                <c:pt idx="11">
                  <c:v>-222.92473228040811</c:v>
                </c:pt>
                <c:pt idx="12">
                  <c:v>-220.28065360447033</c:v>
                </c:pt>
                <c:pt idx="13">
                  <c:v>-201.43445181419503</c:v>
                </c:pt>
                <c:pt idx="14">
                  <c:v>-219.03057723696122</c:v>
                </c:pt>
                <c:pt idx="15">
                  <c:v>-200.64700314933663</c:v>
                </c:pt>
                <c:pt idx="16">
                  <c:v>-189.38655630607667</c:v>
                </c:pt>
                <c:pt idx="17">
                  <c:v>-187.77739155319688</c:v>
                </c:pt>
                <c:pt idx="18">
                  <c:v>-201.28818692068802</c:v>
                </c:pt>
                <c:pt idx="19">
                  <c:v>-217.66383409189604</c:v>
                </c:pt>
                <c:pt idx="20">
                  <c:v>-232.08105479866896</c:v>
                </c:pt>
                <c:pt idx="21">
                  <c:v>-256.80131467637955</c:v>
                </c:pt>
                <c:pt idx="22">
                  <c:v>-276.34433870762825</c:v>
                </c:pt>
                <c:pt idx="23">
                  <c:v>-288.59399547599867</c:v>
                </c:pt>
                <c:pt idx="24">
                  <c:v>-319.01774541183636</c:v>
                </c:pt>
                <c:pt idx="25">
                  <c:v>-384.28124842633406</c:v>
                </c:pt>
                <c:pt idx="26">
                  <c:v>-507.93223998279825</c:v>
                </c:pt>
                <c:pt idx="27">
                  <c:v>-702.77162142523002</c:v>
                </c:pt>
                <c:pt idx="28">
                  <c:v>-646.33651047932153</c:v>
                </c:pt>
                <c:pt idx="29">
                  <c:v>-973.61108810067026</c:v>
                </c:pt>
                <c:pt idx="30">
                  <c:v>-838.03533229777349</c:v>
                </c:pt>
                <c:pt idx="31">
                  <c:v>-583.94747082758977</c:v>
                </c:pt>
                <c:pt idx="32">
                  <c:v>-320.26351521473225</c:v>
                </c:pt>
                <c:pt idx="33">
                  <c:v>-480.48541933155093</c:v>
                </c:pt>
                <c:pt idx="34">
                  <c:v>-237.52915906031103</c:v>
                </c:pt>
                <c:pt idx="35">
                  <c:v>-3777.4884270444491</c:v>
                </c:pt>
                <c:pt idx="36">
                  <c:v>-4311.5038472055812</c:v>
                </c:pt>
                <c:pt idx="37">
                  <c:v>-4101.7120489700592</c:v>
                </c:pt>
                <c:pt idx="38">
                  <c:v>-3233.627849975579</c:v>
                </c:pt>
                <c:pt idx="39">
                  <c:v>-11179.509561822986</c:v>
                </c:pt>
                <c:pt idx="40">
                  <c:v>-16185.205120418355</c:v>
                </c:pt>
                <c:pt idx="41">
                  <c:v>-20158.682730362601</c:v>
                </c:pt>
                <c:pt idx="42">
                  <c:v>-22019.471878888824</c:v>
                </c:pt>
                <c:pt idx="43">
                  <c:v>-21516.685593268896</c:v>
                </c:pt>
                <c:pt idx="44">
                  <c:v>-21360.305224437612</c:v>
                </c:pt>
                <c:pt idx="45">
                  <c:v>-21043.603161804149</c:v>
                </c:pt>
                <c:pt idx="46">
                  <c:v>-21064.835767276749</c:v>
                </c:pt>
                <c:pt idx="47">
                  <c:v>-21236.241190602974</c:v>
                </c:pt>
                <c:pt idx="48">
                  <c:v>-21090.369533301055</c:v>
                </c:pt>
                <c:pt idx="49">
                  <c:v>-22281.223754267754</c:v>
                </c:pt>
                <c:pt idx="50">
                  <c:v>-22816.985252672232</c:v>
                </c:pt>
                <c:pt idx="51">
                  <c:v>-23019.922120838128</c:v>
                </c:pt>
                <c:pt idx="52">
                  <c:v>-24263.721875833682</c:v>
                </c:pt>
                <c:pt idx="53">
                  <c:v>-23820.847788934145</c:v>
                </c:pt>
                <c:pt idx="54">
                  <c:v>-25290.322561895529</c:v>
                </c:pt>
                <c:pt idx="55">
                  <c:v>-27454.615606523836</c:v>
                </c:pt>
                <c:pt idx="56">
                  <c:v>-27803.583353152622</c:v>
                </c:pt>
                <c:pt idx="57">
                  <c:v>-28189.732099018744</c:v>
                </c:pt>
                <c:pt idx="58">
                  <c:v>-27954.400063409204</c:v>
                </c:pt>
                <c:pt idx="59">
                  <c:v>-22928.820978973483</c:v>
                </c:pt>
                <c:pt idx="60">
                  <c:v>-18538.154476687487</c:v>
                </c:pt>
                <c:pt idx="61">
                  <c:v>-14169.455060026938</c:v>
                </c:pt>
                <c:pt idx="62">
                  <c:v>-12419.259577572662</c:v>
                </c:pt>
                <c:pt idx="63">
                  <c:v>-12836.102272255112</c:v>
                </c:pt>
                <c:pt idx="64">
                  <c:v>-13557.458190993133</c:v>
                </c:pt>
                <c:pt idx="65">
                  <c:v>-14173.578967596677</c:v>
                </c:pt>
                <c:pt idx="66">
                  <c:v>-14688.889138716524</c:v>
                </c:pt>
                <c:pt idx="67">
                  <c:v>-15059.724160303282</c:v>
                </c:pt>
                <c:pt idx="68">
                  <c:v>-15716.978804065779</c:v>
                </c:pt>
                <c:pt idx="69">
                  <c:v>-15378.118030801081</c:v>
                </c:pt>
                <c:pt idx="70">
                  <c:v>-15579.473033924773</c:v>
                </c:pt>
                <c:pt idx="71">
                  <c:v>-15665.580610021196</c:v>
                </c:pt>
                <c:pt idx="72">
                  <c:v>-14701.355714273643</c:v>
                </c:pt>
                <c:pt idx="73">
                  <c:v>-14716.505251861508</c:v>
                </c:pt>
                <c:pt idx="74">
                  <c:v>-13097.124443378307</c:v>
                </c:pt>
                <c:pt idx="75">
                  <c:v>-10023.106786195829</c:v>
                </c:pt>
                <c:pt idx="76">
                  <c:v>-9602.5562891043373</c:v>
                </c:pt>
                <c:pt idx="77">
                  <c:v>-8836.4221425561846</c:v>
                </c:pt>
                <c:pt idx="78">
                  <c:v>-9339.0029684595465</c:v>
                </c:pt>
                <c:pt idx="79">
                  <c:v>-9116.3727991124579</c:v>
                </c:pt>
                <c:pt idx="80">
                  <c:v>-9004.8562955115813</c:v>
                </c:pt>
                <c:pt idx="81">
                  <c:v>-9098.9944988753487</c:v>
                </c:pt>
                <c:pt idx="82">
                  <c:v>-8620.1625240532612</c:v>
                </c:pt>
                <c:pt idx="83">
                  <c:v>-8747.6208455923661</c:v>
                </c:pt>
                <c:pt idx="84">
                  <c:v>-8268.5786153068511</c:v>
                </c:pt>
                <c:pt idx="85">
                  <c:v>-7593.3016200276916</c:v>
                </c:pt>
                <c:pt idx="86">
                  <c:v>-6836.8321956702484</c:v>
                </c:pt>
                <c:pt idx="87">
                  <c:v>-7970.1862969545236</c:v>
                </c:pt>
                <c:pt idx="88">
                  <c:v>-7965.4390390736626</c:v>
                </c:pt>
                <c:pt idx="89">
                  <c:v>-7473.5875970972611</c:v>
                </c:pt>
                <c:pt idx="90">
                  <c:v>-6114.9067054518873</c:v>
                </c:pt>
                <c:pt idx="91">
                  <c:v>-5762.9725963301953</c:v>
                </c:pt>
                <c:pt idx="92">
                  <c:v>-7716.9772044133679</c:v>
                </c:pt>
                <c:pt idx="93">
                  <c:v>-15099.218716781601</c:v>
                </c:pt>
                <c:pt idx="94">
                  <c:v>-22550.514859184557</c:v>
                </c:pt>
                <c:pt idx="95">
                  <c:v>-27526.141052430736</c:v>
                </c:pt>
                <c:pt idx="96">
                  <c:v>-29077.826815081222</c:v>
                </c:pt>
                <c:pt idx="97">
                  <c:v>-28200.789769614057</c:v>
                </c:pt>
                <c:pt idx="98">
                  <c:v>-27991.4947881439</c:v>
                </c:pt>
                <c:pt idx="99">
                  <c:v>-28279.044187958691</c:v>
                </c:pt>
                <c:pt idx="100">
                  <c:v>-27439.13601512949</c:v>
                </c:pt>
                <c:pt idx="101">
                  <c:v>-26810.790499595711</c:v>
                </c:pt>
                <c:pt idx="102">
                  <c:v>-26736.237418825251</c:v>
                </c:pt>
                <c:pt idx="103">
                  <c:v>-26798.67996483828</c:v>
                </c:pt>
                <c:pt idx="104">
                  <c:v>-28466.461894028966</c:v>
                </c:pt>
                <c:pt idx="105">
                  <c:v>-33036.420019831639</c:v>
                </c:pt>
                <c:pt idx="106">
                  <c:v>-37028.861232690986</c:v>
                </c:pt>
                <c:pt idx="107">
                  <c:v>-41731.732503219791</c:v>
                </c:pt>
                <c:pt idx="108">
                  <c:v>-44598.222736908305</c:v>
                </c:pt>
                <c:pt idx="109">
                  <c:v>-45622.208448533514</c:v>
                </c:pt>
                <c:pt idx="110">
                  <c:v>-46548.676500365174</c:v>
                </c:pt>
                <c:pt idx="111">
                  <c:v>-46143.885600463276</c:v>
                </c:pt>
                <c:pt idx="112">
                  <c:v>-44550.149416660868</c:v>
                </c:pt>
                <c:pt idx="113">
                  <c:v>-39898.848081122786</c:v>
                </c:pt>
                <c:pt idx="114">
                  <c:v>-33976.404790074084</c:v>
                </c:pt>
                <c:pt idx="115">
                  <c:v>-28449.709857099137</c:v>
                </c:pt>
                <c:pt idx="116">
                  <c:v>-26636.905088516054</c:v>
                </c:pt>
                <c:pt idx="117">
                  <c:v>-28018.023330358308</c:v>
                </c:pt>
                <c:pt idx="118">
                  <c:v>-28424.745807361036</c:v>
                </c:pt>
                <c:pt idx="119">
                  <c:v>-28300.34961022724</c:v>
                </c:pt>
                <c:pt idx="120">
                  <c:v>-28982.452323398637</c:v>
                </c:pt>
                <c:pt idx="121">
                  <c:v>-30550.179568664738</c:v>
                </c:pt>
              </c:numCache>
            </c:numRef>
          </c:val>
        </c:ser>
        <c:ser>
          <c:idx val="4"/>
          <c:order val="4"/>
          <c:tx>
            <c:strRef>
              <c:f>'Brazil Gross Inflows'!$X$308</c:f>
              <c:strCache>
                <c:ptCount val="1"/>
                <c:pt idx="0">
                  <c:v>2- Std Dev Band</c:v>
                </c:pt>
              </c:strCache>
            </c:strRef>
          </c:tx>
          <c:spPr>
            <a:ln>
              <a:solidFill>
                <a:srgbClr val="FF0000"/>
              </a:solidFill>
              <a:prstDash val="sysDot"/>
            </a:ln>
          </c:spPr>
          <c:marker>
            <c:symbol val="none"/>
          </c:marker>
          <c:cat>
            <c:strRef>
              <c:f>'Brazil Gross Inflows'!$Y$303:$EP$303</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Inflows'!$Y$308:$EP$308</c:f>
              <c:numCache>
                <c:formatCode>General</c:formatCode>
                <c:ptCount val="122"/>
                <c:pt idx="0">
                  <c:v>-579.00373846219804</c:v>
                </c:pt>
                <c:pt idx="1">
                  <c:v>-568.28489252408917</c:v>
                </c:pt>
                <c:pt idx="2">
                  <c:v>-564.46470687070939</c:v>
                </c:pt>
                <c:pt idx="3">
                  <c:v>-472.69705274409046</c:v>
                </c:pt>
                <c:pt idx="4">
                  <c:v>-401.52503484744079</c:v>
                </c:pt>
                <c:pt idx="5">
                  <c:v>-381.72236302547134</c:v>
                </c:pt>
                <c:pt idx="6">
                  <c:v>-366.08380485201258</c:v>
                </c:pt>
                <c:pt idx="7">
                  <c:v>-367.17769259477814</c:v>
                </c:pt>
                <c:pt idx="8">
                  <c:v>-366.60223377306397</c:v>
                </c:pt>
                <c:pt idx="9">
                  <c:v>-368.31828420977848</c:v>
                </c:pt>
                <c:pt idx="10">
                  <c:v>-371.0947316312683</c:v>
                </c:pt>
                <c:pt idx="11">
                  <c:v>-368.88446456081624</c:v>
                </c:pt>
                <c:pt idx="12">
                  <c:v>-365.3963072089407</c:v>
                </c:pt>
                <c:pt idx="13">
                  <c:v>-338.25390362839005</c:v>
                </c:pt>
                <c:pt idx="14">
                  <c:v>-366.83115447392242</c:v>
                </c:pt>
                <c:pt idx="15">
                  <c:v>-341.60400629867326</c:v>
                </c:pt>
                <c:pt idx="16">
                  <c:v>-339.8131126121533</c:v>
                </c:pt>
                <c:pt idx="17">
                  <c:v>-341.34978310639372</c:v>
                </c:pt>
                <c:pt idx="18">
                  <c:v>-394.605723841376</c:v>
                </c:pt>
                <c:pt idx="19">
                  <c:v>-448.83201818379206</c:v>
                </c:pt>
                <c:pt idx="20">
                  <c:v>-501.7242095973379</c:v>
                </c:pt>
                <c:pt idx="21">
                  <c:v>-597.70337935275904</c:v>
                </c:pt>
                <c:pt idx="22">
                  <c:v>-696.8386274152565</c:v>
                </c:pt>
                <c:pt idx="23">
                  <c:v>-811.36589095199736</c:v>
                </c:pt>
                <c:pt idx="24">
                  <c:v>-998.19034082367273</c:v>
                </c:pt>
                <c:pt idx="25">
                  <c:v>-1302.5601468526681</c:v>
                </c:pt>
                <c:pt idx="26">
                  <c:v>-1782.7304299655966</c:v>
                </c:pt>
                <c:pt idx="27">
                  <c:v>-2493.6838428504598</c:v>
                </c:pt>
                <c:pt idx="28">
                  <c:v>-2647.3941709586429</c:v>
                </c:pt>
                <c:pt idx="29">
                  <c:v>-3832.4468262013406</c:v>
                </c:pt>
                <c:pt idx="30">
                  <c:v>-3938.9987645955471</c:v>
                </c:pt>
                <c:pt idx="31">
                  <c:v>-3691.6699416551792</c:v>
                </c:pt>
                <c:pt idx="32">
                  <c:v>-3532.7591304294647</c:v>
                </c:pt>
                <c:pt idx="33">
                  <c:v>-3779.8079886631022</c:v>
                </c:pt>
                <c:pt idx="34">
                  <c:v>-3451.2751681206219</c:v>
                </c:pt>
                <c:pt idx="35">
                  <c:v>-12512.609204088898</c:v>
                </c:pt>
                <c:pt idx="36">
                  <c:v>-15364.777694411161</c:v>
                </c:pt>
                <c:pt idx="37">
                  <c:v>-16682.669097940117</c:v>
                </c:pt>
                <c:pt idx="38">
                  <c:v>-16113.256349951158</c:v>
                </c:pt>
                <c:pt idx="39">
                  <c:v>-29523.124773645974</c:v>
                </c:pt>
                <c:pt idx="40">
                  <c:v>-37448.588140836706</c:v>
                </c:pt>
                <c:pt idx="41">
                  <c:v>-43466.379710725203</c:v>
                </c:pt>
                <c:pt idx="42">
                  <c:v>-46013.058807777648</c:v>
                </c:pt>
                <c:pt idx="43">
                  <c:v>-45695.513286537796</c:v>
                </c:pt>
                <c:pt idx="44">
                  <c:v>-45547.515598875223</c:v>
                </c:pt>
                <c:pt idx="45">
                  <c:v>-45298.553673608301</c:v>
                </c:pt>
                <c:pt idx="46">
                  <c:v>-45318.670584553496</c:v>
                </c:pt>
                <c:pt idx="47">
                  <c:v>-45477.751781205952</c:v>
                </c:pt>
                <c:pt idx="48">
                  <c:v>-45362.302916602108</c:v>
                </c:pt>
                <c:pt idx="49">
                  <c:v>-46676.332858535512</c:v>
                </c:pt>
                <c:pt idx="50">
                  <c:v>-47203.212405344464</c:v>
                </c:pt>
                <c:pt idx="51">
                  <c:v>-47392.574241676251</c:v>
                </c:pt>
                <c:pt idx="52">
                  <c:v>-48824.311651667369</c:v>
                </c:pt>
                <c:pt idx="53">
                  <c:v>-48446.443427868289</c:v>
                </c:pt>
                <c:pt idx="54">
                  <c:v>-50299.588273791058</c:v>
                </c:pt>
                <c:pt idx="55">
                  <c:v>-51289.528863047672</c:v>
                </c:pt>
                <c:pt idx="56">
                  <c:v>-49758.166706305245</c:v>
                </c:pt>
                <c:pt idx="57">
                  <c:v>-48014.114198037481</c:v>
                </c:pt>
                <c:pt idx="58">
                  <c:v>-47070.306188818409</c:v>
                </c:pt>
                <c:pt idx="59">
                  <c:v>-40186.765642946972</c:v>
                </c:pt>
                <c:pt idx="60">
                  <c:v>-34031.835480374975</c:v>
                </c:pt>
                <c:pt idx="61">
                  <c:v>-27430.52561779118</c:v>
                </c:pt>
                <c:pt idx="62">
                  <c:v>-24758.787808619934</c:v>
                </c:pt>
                <c:pt idx="63">
                  <c:v>-24644.058472722139</c:v>
                </c:pt>
                <c:pt idx="64">
                  <c:v>-25375.844570935486</c:v>
                </c:pt>
                <c:pt idx="65">
                  <c:v>-25673.253391405269</c:v>
                </c:pt>
                <c:pt idx="66">
                  <c:v>-26120.961749907656</c:v>
                </c:pt>
                <c:pt idx="67">
                  <c:v>-26416.614757203246</c:v>
                </c:pt>
                <c:pt idx="68">
                  <c:v>-26767.650324850307</c:v>
                </c:pt>
                <c:pt idx="69">
                  <c:v>-26341.251279180287</c:v>
                </c:pt>
                <c:pt idx="70">
                  <c:v>-26553.876416287043</c:v>
                </c:pt>
                <c:pt idx="71">
                  <c:v>-26585.734492620519</c:v>
                </c:pt>
                <c:pt idx="72">
                  <c:v>-25710.874403266036</c:v>
                </c:pt>
                <c:pt idx="73">
                  <c:v>-25806.482626582394</c:v>
                </c:pt>
                <c:pt idx="74">
                  <c:v>-24158.100053756614</c:v>
                </c:pt>
                <c:pt idx="75">
                  <c:v>-19369.611719391658</c:v>
                </c:pt>
                <c:pt idx="76">
                  <c:v>-18786.318803208676</c:v>
                </c:pt>
                <c:pt idx="77">
                  <c:v>-17571.384305112369</c:v>
                </c:pt>
                <c:pt idx="78">
                  <c:v>-17503.25619691909</c:v>
                </c:pt>
                <c:pt idx="79">
                  <c:v>-16680.109082224917</c:v>
                </c:pt>
                <c:pt idx="80">
                  <c:v>-16269.189612710663</c:v>
                </c:pt>
                <c:pt idx="81">
                  <c:v>-16734.57178338839</c:v>
                </c:pt>
                <c:pt idx="82">
                  <c:v>-16445.668996194414</c:v>
                </c:pt>
                <c:pt idx="83">
                  <c:v>-16614.86196487907</c:v>
                </c:pt>
                <c:pt idx="84">
                  <c:v>-15940.485743539484</c:v>
                </c:pt>
                <c:pt idx="85">
                  <c:v>-15099.87844668722</c:v>
                </c:pt>
                <c:pt idx="86">
                  <c:v>-14207.146683334637</c:v>
                </c:pt>
                <c:pt idx="87">
                  <c:v>-18559.657128096791</c:v>
                </c:pt>
                <c:pt idx="88">
                  <c:v>-21108.897909216175</c:v>
                </c:pt>
                <c:pt idx="89">
                  <c:v>-22360.106416399543</c:v>
                </c:pt>
                <c:pt idx="90">
                  <c:v>-21659.300343432464</c:v>
                </c:pt>
                <c:pt idx="91">
                  <c:v>-21169.629578842338</c:v>
                </c:pt>
                <c:pt idx="92">
                  <c:v>-24012.367570661943</c:v>
                </c:pt>
                <c:pt idx="93">
                  <c:v>-35836.981075066928</c:v>
                </c:pt>
                <c:pt idx="94">
                  <c:v>-47309.845586197611</c:v>
                </c:pt>
                <c:pt idx="95">
                  <c:v>-54810.597755236653</c:v>
                </c:pt>
                <c:pt idx="96">
                  <c:v>-56880.110380084312</c:v>
                </c:pt>
                <c:pt idx="97">
                  <c:v>-57928.525871689046</c:v>
                </c:pt>
                <c:pt idx="98">
                  <c:v>-61405.813319966299</c:v>
                </c:pt>
                <c:pt idx="99">
                  <c:v>-65659.783400858883</c:v>
                </c:pt>
                <c:pt idx="100">
                  <c:v>-66838.850399297982</c:v>
                </c:pt>
                <c:pt idx="101">
                  <c:v>-66324.093932221425</c:v>
                </c:pt>
                <c:pt idx="102">
                  <c:v>-66241.678999255993</c:v>
                </c:pt>
                <c:pt idx="103">
                  <c:v>-66324.72802222782</c:v>
                </c:pt>
                <c:pt idx="104">
                  <c:v>-68659.247476452932</c:v>
                </c:pt>
                <c:pt idx="105">
                  <c:v>-75315.35378667753</c:v>
                </c:pt>
                <c:pt idx="106">
                  <c:v>-80900.696143557725</c:v>
                </c:pt>
                <c:pt idx="107">
                  <c:v>-86390.191658711658</c:v>
                </c:pt>
                <c:pt idx="108">
                  <c:v>-88778.29803270202</c:v>
                </c:pt>
                <c:pt idx="109">
                  <c:v>-88816.649123292387</c:v>
                </c:pt>
                <c:pt idx="110">
                  <c:v>-88920.569818702657</c:v>
                </c:pt>
                <c:pt idx="111">
                  <c:v>-88684.11023522247</c:v>
                </c:pt>
                <c:pt idx="112">
                  <c:v>-87535.340830725283</c:v>
                </c:pt>
                <c:pt idx="113">
                  <c:v>-81603.253669159982</c:v>
                </c:pt>
                <c:pt idx="114">
                  <c:v>-73582.83626062618</c:v>
                </c:pt>
                <c:pt idx="115">
                  <c:v>-66008.326180334101</c:v>
                </c:pt>
                <c:pt idx="116">
                  <c:v>-63483.642760335737</c:v>
                </c:pt>
                <c:pt idx="117">
                  <c:v>-63887.593696377182</c:v>
                </c:pt>
                <c:pt idx="118">
                  <c:v>-61112.663775109075</c:v>
                </c:pt>
                <c:pt idx="119">
                  <c:v>-55952.684453952977</c:v>
                </c:pt>
                <c:pt idx="120">
                  <c:v>-52611.984723697271</c:v>
                </c:pt>
                <c:pt idx="121">
                  <c:v>-53321.568192524981</c:v>
                </c:pt>
              </c:numCache>
            </c:numRef>
          </c:val>
        </c:ser>
        <c:marker val="1"/>
        <c:axId val="85481344"/>
        <c:axId val="85482880"/>
      </c:lineChart>
      <c:catAx>
        <c:axId val="85481344"/>
        <c:scaling>
          <c:orientation val="minMax"/>
        </c:scaling>
        <c:axPos val="b"/>
        <c:majorTickMark val="none"/>
        <c:tickLblPos val="nextTo"/>
        <c:crossAx val="85482880"/>
        <c:crosses val="autoZero"/>
        <c:auto val="1"/>
        <c:lblAlgn val="ctr"/>
        <c:lblOffset val="100"/>
      </c:catAx>
      <c:valAx>
        <c:axId val="85482880"/>
        <c:scaling>
          <c:orientation val="minMax"/>
        </c:scaling>
        <c:axPos val="l"/>
        <c:majorGridlines/>
        <c:numFmt formatCode="General" sourceLinked="1"/>
        <c:majorTickMark val="none"/>
        <c:tickLblPos val="nextTo"/>
        <c:spPr>
          <a:ln w="9525">
            <a:noFill/>
          </a:ln>
        </c:spPr>
        <c:crossAx val="85481344"/>
        <c:crosses val="autoZero"/>
        <c:crossBetween val="between"/>
      </c:valAx>
    </c:plotArea>
    <c:legend>
      <c:legendPos val="b"/>
    </c:legend>
    <c:plotVisOnly val="1"/>
  </c:chart>
  <c:printSettings>
    <c:headerFooter/>
    <c:pageMargins b="0.75000000000000278" l="0.70000000000000062" r="0.70000000000000062" t="0.750000000000002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Surge and Sudden Stops episodes in Other Investment in Brazil</a:t>
            </a:r>
            <a:endParaRPr lang="en-US"/>
          </a:p>
        </c:rich>
      </c:tx>
    </c:title>
    <c:plotArea>
      <c:layout/>
      <c:lineChart>
        <c:grouping val="standard"/>
        <c:ser>
          <c:idx val="0"/>
          <c:order val="0"/>
          <c:tx>
            <c:strRef>
              <c:f>'Brazil Gross Inflows'!$X$451</c:f>
              <c:strCache>
                <c:ptCount val="1"/>
                <c:pt idx="0">
                  <c:v>DeltaC</c:v>
                </c:pt>
              </c:strCache>
            </c:strRef>
          </c:tx>
          <c:marker>
            <c:symbol val="none"/>
          </c:marker>
          <c:cat>
            <c:strRef>
              <c:f>'Brazil Gross Inflows'!$Y$450:$EP$450</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Inflows'!$Y$451:$EP$451</c:f>
              <c:numCache>
                <c:formatCode>General</c:formatCode>
                <c:ptCount val="122"/>
                <c:pt idx="0">
                  <c:v>-4438.9999999999991</c:v>
                </c:pt>
                <c:pt idx="1">
                  <c:v>-5166.3999999999996</c:v>
                </c:pt>
                <c:pt idx="2">
                  <c:v>-4035.8</c:v>
                </c:pt>
                <c:pt idx="3">
                  <c:v>-332.50000000000011</c:v>
                </c:pt>
                <c:pt idx="4">
                  <c:v>1542.8000000000002</c:v>
                </c:pt>
                <c:pt idx="5">
                  <c:v>2699.0000000000009</c:v>
                </c:pt>
                <c:pt idx="6">
                  <c:v>2920.7000000000007</c:v>
                </c:pt>
                <c:pt idx="7">
                  <c:v>2533.3000000000011</c:v>
                </c:pt>
                <c:pt idx="8">
                  <c:v>3534.4000000000005</c:v>
                </c:pt>
                <c:pt idx="9">
                  <c:v>3212.4999999999982</c:v>
                </c:pt>
                <c:pt idx="10">
                  <c:v>816.29999999999791</c:v>
                </c:pt>
                <c:pt idx="11">
                  <c:v>-3332.0000000000018</c:v>
                </c:pt>
                <c:pt idx="12">
                  <c:v>-8547.0000000000018</c:v>
                </c:pt>
                <c:pt idx="13">
                  <c:v>-11380.699999999999</c:v>
                </c:pt>
                <c:pt idx="14">
                  <c:v>-9106</c:v>
                </c:pt>
                <c:pt idx="15">
                  <c:v>-4405.1999999999989</c:v>
                </c:pt>
                <c:pt idx="16">
                  <c:v>3272.0000000000105</c:v>
                </c:pt>
                <c:pt idx="17">
                  <c:v>9163.3000000000102</c:v>
                </c:pt>
                <c:pt idx="18">
                  <c:v>11096.92200000001</c:v>
                </c:pt>
                <c:pt idx="19">
                  <c:v>11846.62200000001</c:v>
                </c:pt>
                <c:pt idx="20">
                  <c:v>5969.8009999999904</c:v>
                </c:pt>
                <c:pt idx="21">
                  <c:v>4514.6339999999909</c:v>
                </c:pt>
                <c:pt idx="22">
                  <c:v>979.00999999999112</c:v>
                </c:pt>
                <c:pt idx="23">
                  <c:v>-3952.6510000000098</c:v>
                </c:pt>
                <c:pt idx="24">
                  <c:v>-2590.6179999999999</c:v>
                </c:pt>
                <c:pt idx="25">
                  <c:v>-6444.335</c:v>
                </c:pt>
                <c:pt idx="26">
                  <c:v>-3482.8530000000001</c:v>
                </c:pt>
                <c:pt idx="27">
                  <c:v>-275.13100000000031</c:v>
                </c:pt>
                <c:pt idx="28">
                  <c:v>216.26599999999962</c:v>
                </c:pt>
                <c:pt idx="29">
                  <c:v>-6208.799</c:v>
                </c:pt>
                <c:pt idx="30">
                  <c:v>-13057.227000000001</c:v>
                </c:pt>
                <c:pt idx="31">
                  <c:v>-14631.635999999999</c:v>
                </c:pt>
                <c:pt idx="32">
                  <c:v>-14255.02</c:v>
                </c:pt>
                <c:pt idx="33">
                  <c:v>4271.0660000000007</c:v>
                </c:pt>
                <c:pt idx="34">
                  <c:v>12703.720000000001</c:v>
                </c:pt>
                <c:pt idx="35">
                  <c:v>-17187.442199999998</c:v>
                </c:pt>
                <c:pt idx="36">
                  <c:v>-19696.283100000001</c:v>
                </c:pt>
                <c:pt idx="37">
                  <c:v>-32664.075400000002</c:v>
                </c:pt>
                <c:pt idx="38">
                  <c:v>-34140.209399999992</c:v>
                </c:pt>
                <c:pt idx="39">
                  <c:v>30371.428199999998</c:v>
                </c:pt>
                <c:pt idx="40">
                  <c:v>43741.845600000001</c:v>
                </c:pt>
                <c:pt idx="41">
                  <c:v>52364.306199999999</c:v>
                </c:pt>
                <c:pt idx="42">
                  <c:v>47081.103790799993</c:v>
                </c:pt>
                <c:pt idx="43">
                  <c:v>15091.8254662</c:v>
                </c:pt>
                <c:pt idx="44">
                  <c:v>-5946.9048658000011</c:v>
                </c:pt>
                <c:pt idx="45">
                  <c:v>-13508.026852999999</c:v>
                </c:pt>
                <c:pt idx="46">
                  <c:v>-11406.086594838238</c:v>
                </c:pt>
                <c:pt idx="47">
                  <c:v>-18648.586216687389</c:v>
                </c:pt>
                <c:pt idx="48">
                  <c:v>-8951.8387706559115</c:v>
                </c:pt>
                <c:pt idx="49">
                  <c:v>-10211.882000139201</c:v>
                </c:pt>
                <c:pt idx="50">
                  <c:v>-755.23946327995236</c:v>
                </c:pt>
                <c:pt idx="51">
                  <c:v>3801.9165877699284</c:v>
                </c:pt>
                <c:pt idx="52">
                  <c:v>-6860.0102071225283</c:v>
                </c:pt>
                <c:pt idx="53">
                  <c:v>-14716.009648212948</c:v>
                </c:pt>
                <c:pt idx="54">
                  <c:v>-34757.499699499131</c:v>
                </c:pt>
                <c:pt idx="55">
                  <c:v>-35815.629111361304</c:v>
                </c:pt>
                <c:pt idx="56">
                  <c:v>-16242.448120624776</c:v>
                </c:pt>
                <c:pt idx="57">
                  <c:v>1678.3822778625326</c:v>
                </c:pt>
                <c:pt idx="58">
                  <c:v>16228.759258253152</c:v>
                </c:pt>
                <c:pt idx="59">
                  <c:v>22906.425773734794</c:v>
                </c:pt>
                <c:pt idx="60">
                  <c:v>13536.025274268717</c:v>
                </c:pt>
                <c:pt idx="61">
                  <c:v>13338.319026136955</c:v>
                </c:pt>
                <c:pt idx="62">
                  <c:v>13015.535330245639</c:v>
                </c:pt>
                <c:pt idx="63">
                  <c:v>12746.163303076759</c:v>
                </c:pt>
                <c:pt idx="64">
                  <c:v>15895.392711724755</c:v>
                </c:pt>
                <c:pt idx="65">
                  <c:v>7110.9623760469622</c:v>
                </c:pt>
                <c:pt idx="66">
                  <c:v>1733.2959645178785</c:v>
                </c:pt>
                <c:pt idx="67">
                  <c:v>-3787.2084638283723</c:v>
                </c:pt>
                <c:pt idx="68">
                  <c:v>-10594.042611233575</c:v>
                </c:pt>
                <c:pt idx="69">
                  <c:v>-12178.48063711039</c:v>
                </c:pt>
                <c:pt idx="70">
                  <c:v>-8291.5706056511663</c:v>
                </c:pt>
                <c:pt idx="71">
                  <c:v>-12262.576692458417</c:v>
                </c:pt>
                <c:pt idx="72">
                  <c:v>-6976.7138584790191</c:v>
                </c:pt>
                <c:pt idx="73">
                  <c:v>4331.7306951470509</c:v>
                </c:pt>
                <c:pt idx="74">
                  <c:v>3436.8458443355903</c:v>
                </c:pt>
                <c:pt idx="75">
                  <c:v>12817.299986101332</c:v>
                </c:pt>
                <c:pt idx="76">
                  <c:v>11833.393331672411</c:v>
                </c:pt>
                <c:pt idx="77">
                  <c:v>785.48682669194113</c:v>
                </c:pt>
                <c:pt idx="78">
                  <c:v>2707.3183468126472</c:v>
                </c:pt>
                <c:pt idx="79">
                  <c:v>-8195.0413462802553</c:v>
                </c:pt>
                <c:pt idx="80">
                  <c:v>-3829.3473163763861</c:v>
                </c:pt>
                <c:pt idx="81">
                  <c:v>5739.7849107109841</c:v>
                </c:pt>
                <c:pt idx="82">
                  <c:v>5609.8582350820925</c:v>
                </c:pt>
                <c:pt idx="83">
                  <c:v>22773.016206882356</c:v>
                </c:pt>
                <c:pt idx="84">
                  <c:v>19135.544963369746</c:v>
                </c:pt>
                <c:pt idx="85">
                  <c:v>23808.323354968506</c:v>
                </c:pt>
                <c:pt idx="86">
                  <c:v>31845.594695044732</c:v>
                </c:pt>
                <c:pt idx="87">
                  <c:v>35590.20429424863</c:v>
                </c:pt>
                <c:pt idx="88">
                  <c:v>30655.316532629498</c:v>
                </c:pt>
                <c:pt idx="89">
                  <c:v>6839.0805185174686</c:v>
                </c:pt>
                <c:pt idx="90">
                  <c:v>-3628.2326314073798</c:v>
                </c:pt>
                <c:pt idx="91">
                  <c:v>-28357.30870381985</c:v>
                </c:pt>
                <c:pt idx="92">
                  <c:v>-13513.304821939397</c:v>
                </c:pt>
                <c:pt idx="93">
                  <c:v>-23345.86373350786</c:v>
                </c:pt>
                <c:pt idx="94">
                  <c:v>-33339.807621438165</c:v>
                </c:pt>
                <c:pt idx="95">
                  <c:v>-17912.33217610736</c:v>
                </c:pt>
                <c:pt idx="96">
                  <c:v>-33809.919555493128</c:v>
                </c:pt>
                <c:pt idx="97">
                  <c:v>6371.6807858880074</c:v>
                </c:pt>
                <c:pt idx="98">
                  <c:v>29030.272885062306</c:v>
                </c:pt>
                <c:pt idx="99">
                  <c:v>26190.730831799163</c:v>
                </c:pt>
                <c:pt idx="100">
                  <c:v>39716.839041359606</c:v>
                </c:pt>
                <c:pt idx="101">
                  <c:v>27387.140619849997</c:v>
                </c:pt>
                <c:pt idx="102">
                  <c:v>13308.57662277999</c:v>
                </c:pt>
                <c:pt idx="103">
                  <c:v>13728.090910969986</c:v>
                </c:pt>
                <c:pt idx="104">
                  <c:v>8251.0046472199901</c:v>
                </c:pt>
                <c:pt idx="105">
                  <c:v>5263.748325059998</c:v>
                </c:pt>
                <c:pt idx="106">
                  <c:v>-3513.6721310799985</c:v>
                </c:pt>
                <c:pt idx="107">
                  <c:v>-11848.803278599997</c:v>
                </c:pt>
                <c:pt idx="108">
                  <c:v>-25730.412754909998</c:v>
                </c:pt>
                <c:pt idx="109">
                  <c:v>-27137.306995869989</c:v>
                </c:pt>
                <c:pt idx="110">
                  <c:v>-3356.0883728199915</c:v>
                </c:pt>
                <c:pt idx="111">
                  <c:v>-9038.4567069899895</c:v>
                </c:pt>
                <c:pt idx="112">
                  <c:v>-3795.2651453899925</c:v>
                </c:pt>
                <c:pt idx="113">
                  <c:v>46.859067579989642</c:v>
                </c:pt>
                <c:pt idx="114">
                  <c:v>-15225.245104699996</c:v>
                </c:pt>
                <c:pt idx="115">
                  <c:v>3798.0380943599921</c:v>
                </c:pt>
                <c:pt idx="116">
                  <c:v>26340.009497759987</c:v>
                </c:pt>
                <c:pt idx="117">
                  <c:v>25450.171717889993</c:v>
                </c:pt>
                <c:pt idx="118">
                  <c:v>20233.936213499986</c:v>
                </c:pt>
                <c:pt idx="119">
                  <c:v>6004.7624258699943</c:v>
                </c:pt>
                <c:pt idx="120">
                  <c:v>-24998.095357999999</c:v>
                </c:pt>
                <c:pt idx="121">
                  <c:v>-46646.627458919997</c:v>
                </c:pt>
              </c:numCache>
            </c:numRef>
          </c:val>
        </c:ser>
        <c:ser>
          <c:idx val="1"/>
          <c:order val="1"/>
          <c:tx>
            <c:strRef>
              <c:f>'Brazil Gross Inflows'!$X$452</c:f>
              <c:strCache>
                <c:ptCount val="1"/>
                <c:pt idx="0">
                  <c:v>1+ Std Dev Band</c:v>
                </c:pt>
              </c:strCache>
            </c:strRef>
          </c:tx>
          <c:spPr>
            <a:ln>
              <a:solidFill>
                <a:srgbClr val="00B050"/>
              </a:solidFill>
              <a:prstDash val="dashDot"/>
            </a:ln>
          </c:spPr>
          <c:marker>
            <c:symbol val="none"/>
          </c:marker>
          <c:cat>
            <c:strRef>
              <c:f>'Brazil Gross Inflows'!$Y$450:$EP$450</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Inflows'!$Y$452:$EP$452</c:f>
              <c:numCache>
                <c:formatCode>General</c:formatCode>
                <c:ptCount val="122"/>
                <c:pt idx="0">
                  <c:v>2623.3867522046303</c:v>
                </c:pt>
                <c:pt idx="1">
                  <c:v>2219.3611608197116</c:v>
                </c:pt>
                <c:pt idx="2">
                  <c:v>1916.8324716696814</c:v>
                </c:pt>
                <c:pt idx="3">
                  <c:v>1515.9151248407243</c:v>
                </c:pt>
                <c:pt idx="4">
                  <c:v>1399.6891713876712</c:v>
                </c:pt>
                <c:pt idx="5">
                  <c:v>1289.3806787452768</c:v>
                </c:pt>
                <c:pt idx="6">
                  <c:v>1217.113139222447</c:v>
                </c:pt>
                <c:pt idx="7">
                  <c:v>1182.9444506320324</c:v>
                </c:pt>
                <c:pt idx="8">
                  <c:v>1432.1936842201969</c:v>
                </c:pt>
                <c:pt idx="9">
                  <c:v>1906.0726130610849</c:v>
                </c:pt>
                <c:pt idx="10">
                  <c:v>2147.6061432280922</c:v>
                </c:pt>
                <c:pt idx="11">
                  <c:v>2074.7759202090333</c:v>
                </c:pt>
                <c:pt idx="12">
                  <c:v>2155.8017620919186</c:v>
                </c:pt>
                <c:pt idx="13">
                  <c:v>2453.3462627195186</c:v>
                </c:pt>
                <c:pt idx="14">
                  <c:v>2499.7497781787542</c:v>
                </c:pt>
                <c:pt idx="15">
                  <c:v>2353.7441075317956</c:v>
                </c:pt>
                <c:pt idx="16">
                  <c:v>2732.9535249493397</c:v>
                </c:pt>
                <c:pt idx="17">
                  <c:v>3857.7329956557564</c:v>
                </c:pt>
                <c:pt idx="18">
                  <c:v>5163.0251119911291</c:v>
                </c:pt>
                <c:pt idx="19">
                  <c:v>6521.8323836925847</c:v>
                </c:pt>
                <c:pt idx="20">
                  <c:v>7077.1689753533838</c:v>
                </c:pt>
                <c:pt idx="21">
                  <c:v>7467.2581855117596</c:v>
                </c:pt>
                <c:pt idx="22">
                  <c:v>7602.8581518053479</c:v>
                </c:pt>
                <c:pt idx="23">
                  <c:v>7524.666733582867</c:v>
                </c:pt>
                <c:pt idx="24">
                  <c:v>7372.1696800823784</c:v>
                </c:pt>
                <c:pt idx="25">
                  <c:v>7107.7726424306384</c:v>
                </c:pt>
                <c:pt idx="26">
                  <c:v>6819.4734363078624</c:v>
                </c:pt>
                <c:pt idx="27">
                  <c:v>6656.4129371838908</c:v>
                </c:pt>
                <c:pt idx="28">
                  <c:v>6439.7622700255233</c:v>
                </c:pt>
                <c:pt idx="29">
                  <c:v>6054.3799607716028</c:v>
                </c:pt>
                <c:pt idx="30">
                  <c:v>5907.3849785564144</c:v>
                </c:pt>
                <c:pt idx="31">
                  <c:v>5931.1767923142479</c:v>
                </c:pt>
                <c:pt idx="32">
                  <c:v>6000.820112662399</c:v>
                </c:pt>
                <c:pt idx="33">
                  <c:v>6598.1137602808039</c:v>
                </c:pt>
                <c:pt idx="34">
                  <c:v>8056.4958727471831</c:v>
                </c:pt>
                <c:pt idx="35">
                  <c:v>8205.8593427271171</c:v>
                </c:pt>
                <c:pt idx="36">
                  <c:v>7911.3182801938665</c:v>
                </c:pt>
                <c:pt idx="37">
                  <c:v>7577.219865147099</c:v>
                </c:pt>
                <c:pt idx="38">
                  <c:v>6522.5654726505381</c:v>
                </c:pt>
                <c:pt idx="39">
                  <c:v>9349.3229653800736</c:v>
                </c:pt>
                <c:pt idx="40">
                  <c:v>14760.052632048026</c:v>
                </c:pt>
                <c:pt idx="41">
                  <c:v>20984.165361587853</c:v>
                </c:pt>
                <c:pt idx="42">
                  <c:v>25782.668777817424</c:v>
                </c:pt>
                <c:pt idx="43">
                  <c:v>26896.258093202348</c:v>
                </c:pt>
                <c:pt idx="44">
                  <c:v>26772.823849953951</c:v>
                </c:pt>
                <c:pt idx="45">
                  <c:v>26593.740493475212</c:v>
                </c:pt>
                <c:pt idx="46">
                  <c:v>26343.387902475686</c:v>
                </c:pt>
                <c:pt idx="47">
                  <c:v>25811.083879129495</c:v>
                </c:pt>
                <c:pt idx="48">
                  <c:v>25434.830601075879</c:v>
                </c:pt>
                <c:pt idx="49">
                  <c:v>25299.244943408601</c:v>
                </c:pt>
                <c:pt idx="50">
                  <c:v>25743.189194955175</c:v>
                </c:pt>
                <c:pt idx="51">
                  <c:v>26433.943061843111</c:v>
                </c:pt>
                <c:pt idx="52">
                  <c:v>26621.034996136754</c:v>
                </c:pt>
                <c:pt idx="53">
                  <c:v>25917.653850516494</c:v>
                </c:pt>
                <c:pt idx="54">
                  <c:v>24544.335738570742</c:v>
                </c:pt>
                <c:pt idx="55">
                  <c:v>24496.538987538257</c:v>
                </c:pt>
                <c:pt idx="56">
                  <c:v>24567.25064258189</c:v>
                </c:pt>
                <c:pt idx="57">
                  <c:v>25354.411591541455</c:v>
                </c:pt>
                <c:pt idx="58">
                  <c:v>26913.601435608736</c:v>
                </c:pt>
                <c:pt idx="59">
                  <c:v>26145.745557586011</c:v>
                </c:pt>
                <c:pt idx="60">
                  <c:v>22768.175871639072</c:v>
                </c:pt>
                <c:pt idx="61">
                  <c:v>17543.682982232567</c:v>
                </c:pt>
                <c:pt idx="62">
                  <c:v>12563.200146973977</c:v>
                </c:pt>
                <c:pt idx="63">
                  <c:v>12311.311696451336</c:v>
                </c:pt>
                <c:pt idx="64">
                  <c:v>13987.943270728501</c:v>
                </c:pt>
                <c:pt idx="65">
                  <c:v>14968.952346624837</c:v>
                </c:pt>
                <c:pt idx="66">
                  <c:v>15491.806575388247</c:v>
                </c:pt>
                <c:pt idx="67">
                  <c:v>15744.51384946793</c:v>
                </c:pt>
                <c:pt idx="68">
                  <c:v>15711.405183232402</c:v>
                </c:pt>
                <c:pt idx="69">
                  <c:v>15679.989732335594</c:v>
                </c:pt>
                <c:pt idx="70">
                  <c:v>15391.380029673704</c:v>
                </c:pt>
                <c:pt idx="71">
                  <c:v>14729.68645923331</c:v>
                </c:pt>
                <c:pt idx="72">
                  <c:v>14725.720133355433</c:v>
                </c:pt>
                <c:pt idx="73">
                  <c:v>15447.173398053557</c:v>
                </c:pt>
                <c:pt idx="74">
                  <c:v>15299.731635167556</c:v>
                </c:pt>
                <c:pt idx="75">
                  <c:v>15023.553781827553</c:v>
                </c:pt>
                <c:pt idx="76">
                  <c:v>15591.146122803861</c:v>
                </c:pt>
                <c:pt idx="77">
                  <c:v>15562.081672557031</c:v>
                </c:pt>
                <c:pt idx="78">
                  <c:v>14549.049453894935</c:v>
                </c:pt>
                <c:pt idx="79">
                  <c:v>12342.309013069604</c:v>
                </c:pt>
                <c:pt idx="80">
                  <c:v>11215.121914109744</c:v>
                </c:pt>
                <c:pt idx="81">
                  <c:v>10491.416289120276</c:v>
                </c:pt>
                <c:pt idx="82">
                  <c:v>9766.6661021390137</c:v>
                </c:pt>
                <c:pt idx="83">
                  <c:v>11208.170644288084</c:v>
                </c:pt>
                <c:pt idx="84">
                  <c:v>11645.458004801152</c:v>
                </c:pt>
                <c:pt idx="85">
                  <c:v>13594.398392323423</c:v>
                </c:pt>
                <c:pt idx="86">
                  <c:v>16888.332867180092</c:v>
                </c:pt>
                <c:pt idx="87">
                  <c:v>20508.972254845612</c:v>
                </c:pt>
                <c:pt idx="88">
                  <c:v>23024.503438805172</c:v>
                </c:pt>
                <c:pt idx="89">
                  <c:v>23217.678614845743</c:v>
                </c:pt>
                <c:pt idx="90">
                  <c:v>23191.134003333878</c:v>
                </c:pt>
                <c:pt idx="91">
                  <c:v>24041.966844300354</c:v>
                </c:pt>
                <c:pt idx="92">
                  <c:v>24113.979137828421</c:v>
                </c:pt>
                <c:pt idx="93">
                  <c:v>24187.756585394109</c:v>
                </c:pt>
                <c:pt idx="94">
                  <c:v>24496.659951821275</c:v>
                </c:pt>
                <c:pt idx="95">
                  <c:v>23492.84402406064</c:v>
                </c:pt>
                <c:pt idx="96">
                  <c:v>22711.284583683664</c:v>
                </c:pt>
                <c:pt idx="97">
                  <c:v>23023.861508985359</c:v>
                </c:pt>
                <c:pt idx="98">
                  <c:v>25210.716456148362</c:v>
                </c:pt>
                <c:pt idx="99">
                  <c:v>27370.605828400519</c:v>
                </c:pt>
                <c:pt idx="100">
                  <c:v>30763.494384055495</c:v>
                </c:pt>
                <c:pt idx="101">
                  <c:v>32289.796666480979</c:v>
                </c:pt>
                <c:pt idx="102">
                  <c:v>32702.798400448784</c:v>
                </c:pt>
                <c:pt idx="103">
                  <c:v>32047.125831654543</c:v>
                </c:pt>
                <c:pt idx="104">
                  <c:v>31351.287207207017</c:v>
                </c:pt>
                <c:pt idx="105">
                  <c:v>30099.677781332062</c:v>
                </c:pt>
                <c:pt idx="106">
                  <c:v>27623.095124424013</c:v>
                </c:pt>
                <c:pt idx="107">
                  <c:v>24290.351134750617</c:v>
                </c:pt>
                <c:pt idx="108">
                  <c:v>21204.918894219936</c:v>
                </c:pt>
                <c:pt idx="109">
                  <c:v>20170.564716840927</c:v>
                </c:pt>
                <c:pt idx="110">
                  <c:v>20183.635451252045</c:v>
                </c:pt>
                <c:pt idx="111">
                  <c:v>20399.661886029531</c:v>
                </c:pt>
                <c:pt idx="112">
                  <c:v>20717.27002297547</c:v>
                </c:pt>
                <c:pt idx="113">
                  <c:v>21256.197047633192</c:v>
                </c:pt>
                <c:pt idx="114">
                  <c:v>21022.878075626395</c:v>
                </c:pt>
                <c:pt idx="115">
                  <c:v>21620.110484861427</c:v>
                </c:pt>
                <c:pt idx="116">
                  <c:v>23426.902455299482</c:v>
                </c:pt>
                <c:pt idx="117">
                  <c:v>24941.138403991725</c:v>
                </c:pt>
                <c:pt idx="118">
                  <c:v>24034.800335420579</c:v>
                </c:pt>
                <c:pt idx="119">
                  <c:v>22377.873559509484</c:v>
                </c:pt>
                <c:pt idx="120">
                  <c:v>18266.886969657517</c:v>
                </c:pt>
                <c:pt idx="121">
                  <c:v>16522.922017075016</c:v>
                </c:pt>
              </c:numCache>
            </c:numRef>
          </c:val>
        </c:ser>
        <c:ser>
          <c:idx val="2"/>
          <c:order val="2"/>
          <c:tx>
            <c:strRef>
              <c:f>'Brazil Gross Inflows'!$X$454</c:f>
              <c:strCache>
                <c:ptCount val="1"/>
                <c:pt idx="0">
                  <c:v>2+ Std Dev Band</c:v>
                </c:pt>
              </c:strCache>
            </c:strRef>
          </c:tx>
          <c:spPr>
            <a:ln>
              <a:solidFill>
                <a:srgbClr val="92D050"/>
              </a:solidFill>
              <a:prstDash val="sysDot"/>
            </a:ln>
          </c:spPr>
          <c:marker>
            <c:symbol val="none"/>
          </c:marker>
          <c:cat>
            <c:strRef>
              <c:f>'Brazil Gross Inflows'!$Y$450:$EP$450</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Inflows'!$Y$454:$EP$454</c:f>
              <c:numCache>
                <c:formatCode>General</c:formatCode>
                <c:ptCount val="122"/>
                <c:pt idx="0">
                  <c:v>6290.0635044092605</c:v>
                </c:pt>
                <c:pt idx="1">
                  <c:v>5879.8473216394232</c:v>
                </c:pt>
                <c:pt idx="2">
                  <c:v>5552.0199433393627</c:v>
                </c:pt>
                <c:pt idx="3">
                  <c:v>4947.6352496814488</c:v>
                </c:pt>
                <c:pt idx="4">
                  <c:v>4767.0783427753431</c:v>
                </c:pt>
                <c:pt idx="5">
                  <c:v>4588.6663574905542</c:v>
                </c:pt>
                <c:pt idx="6">
                  <c:v>4471.1462784448941</c:v>
                </c:pt>
                <c:pt idx="7">
                  <c:v>4416.3189012640651</c:v>
                </c:pt>
                <c:pt idx="8">
                  <c:v>4812.4873684403938</c:v>
                </c:pt>
                <c:pt idx="9">
                  <c:v>5473.05022612217</c:v>
                </c:pt>
                <c:pt idx="10">
                  <c:v>5675.0972864561854</c:v>
                </c:pt>
                <c:pt idx="11">
                  <c:v>5308.6068404180669</c:v>
                </c:pt>
                <c:pt idx="12">
                  <c:v>5544.0735241838374</c:v>
                </c:pt>
                <c:pt idx="13">
                  <c:v>6466.3875254390377</c:v>
                </c:pt>
                <c:pt idx="14">
                  <c:v>6837.0495563575087</c:v>
                </c:pt>
                <c:pt idx="15">
                  <c:v>6721.5382150635915</c:v>
                </c:pt>
                <c:pt idx="16">
                  <c:v>7256.3170498986783</c:v>
                </c:pt>
                <c:pt idx="17">
                  <c:v>9002.4159913115127</c:v>
                </c:pt>
                <c:pt idx="18">
                  <c:v>11006.734123982258</c:v>
                </c:pt>
                <c:pt idx="19">
                  <c:v>12949.002567385167</c:v>
                </c:pt>
                <c:pt idx="20">
                  <c:v>13539.235700706766</c:v>
                </c:pt>
                <c:pt idx="21">
                  <c:v>13835.362421023519</c:v>
                </c:pt>
                <c:pt idx="22">
                  <c:v>13855.821853610694</c:v>
                </c:pt>
                <c:pt idx="23">
                  <c:v>13880.446567165733</c:v>
                </c:pt>
                <c:pt idx="24">
                  <c:v>13782.123360164756</c:v>
                </c:pt>
                <c:pt idx="25">
                  <c:v>13710.496034861277</c:v>
                </c:pt>
                <c:pt idx="26">
                  <c:v>13454.075272615724</c:v>
                </c:pt>
                <c:pt idx="27">
                  <c:v>13268.37582436778</c:v>
                </c:pt>
                <c:pt idx="28">
                  <c:v>13000.981190051047</c:v>
                </c:pt>
                <c:pt idx="29">
                  <c:v>12701.281521543206</c:v>
                </c:pt>
                <c:pt idx="30">
                  <c:v>13100.96790711283</c:v>
                </c:pt>
                <c:pt idx="31">
                  <c:v>13713.533334628497</c:v>
                </c:pt>
                <c:pt idx="32">
                  <c:v>14138.220975324799</c:v>
                </c:pt>
                <c:pt idx="33">
                  <c:v>14550.219970561606</c:v>
                </c:pt>
                <c:pt idx="34">
                  <c:v>16376.498195494367</c:v>
                </c:pt>
                <c:pt idx="35">
                  <c:v>17314.337245454233</c:v>
                </c:pt>
                <c:pt idx="36">
                  <c:v>17873.669275387732</c:v>
                </c:pt>
                <c:pt idx="37">
                  <c:v>19296.841215294196</c:v>
                </c:pt>
                <c:pt idx="38">
                  <c:v>19449.389000301075</c:v>
                </c:pt>
                <c:pt idx="39">
                  <c:v>24176.663675760148</c:v>
                </c:pt>
                <c:pt idx="40">
                  <c:v>33109.520779096056</c:v>
                </c:pt>
                <c:pt idx="41">
                  <c:v>43165.262628175711</c:v>
                </c:pt>
                <c:pt idx="42">
                  <c:v>50457.164771094853</c:v>
                </c:pt>
                <c:pt idx="43">
                  <c:v>51732.119578554702</c:v>
                </c:pt>
                <c:pt idx="44">
                  <c:v>51653.065435347897</c:v>
                </c:pt>
                <c:pt idx="45">
                  <c:v>51648.083315040429</c:v>
                </c:pt>
                <c:pt idx="46">
                  <c:v>51543.539812783281</c:v>
                </c:pt>
                <c:pt idx="47">
                  <c:v>51397.604526925272</c:v>
                </c:pt>
                <c:pt idx="48">
                  <c:v>51103.503209350834</c:v>
                </c:pt>
                <c:pt idx="49">
                  <c:v>51032.486044023244</c:v>
                </c:pt>
                <c:pt idx="50">
                  <c:v>51305.275170280387</c:v>
                </c:pt>
                <c:pt idx="51">
                  <c:v>51765.10527466776</c:v>
                </c:pt>
                <c:pt idx="52">
                  <c:v>51769.538653611176</c:v>
                </c:pt>
                <c:pt idx="53">
                  <c:v>51312.130144781295</c:v>
                </c:pt>
                <c:pt idx="54">
                  <c:v>50938.554905864752</c:v>
                </c:pt>
                <c:pt idx="55">
                  <c:v>51774.370749367852</c:v>
                </c:pt>
                <c:pt idx="56">
                  <c:v>51743.102310486349</c:v>
                </c:pt>
                <c:pt idx="57">
                  <c:v>51600.301324512351</c:v>
                </c:pt>
                <c:pt idx="58">
                  <c:v>52200.232579734256</c:v>
                </c:pt>
                <c:pt idx="59">
                  <c:v>51037.77094500207</c:v>
                </c:pt>
                <c:pt idx="60">
                  <c:v>45792.922589394759</c:v>
                </c:pt>
                <c:pt idx="61">
                  <c:v>37295.236169274904</c:v>
                </c:pt>
                <c:pt idx="62">
                  <c:v>29037.548921785437</c:v>
                </c:pt>
                <c:pt idx="63">
                  <c:v>28651.055128896314</c:v>
                </c:pt>
                <c:pt idx="64">
                  <c:v>30912.203398574413</c:v>
                </c:pt>
                <c:pt idx="65">
                  <c:v>31843.272088914739</c:v>
                </c:pt>
                <c:pt idx="66">
                  <c:v>32232.01141847375</c:v>
                </c:pt>
                <c:pt idx="67">
                  <c:v>31994.357078990164</c:v>
                </c:pt>
                <c:pt idx="68">
                  <c:v>32010.24993854799</c:v>
                </c:pt>
                <c:pt idx="69">
                  <c:v>32045.748968602937</c:v>
                </c:pt>
                <c:pt idx="70">
                  <c:v>31845.346120397713</c:v>
                </c:pt>
                <c:pt idx="71">
                  <c:v>31325.18364352834</c:v>
                </c:pt>
                <c:pt idx="72">
                  <c:v>31323.086174340413</c:v>
                </c:pt>
                <c:pt idx="73">
                  <c:v>31813.605686568662</c:v>
                </c:pt>
                <c:pt idx="74">
                  <c:v>29609.004883604925</c:v>
                </c:pt>
                <c:pt idx="75">
                  <c:v>26625.002722051784</c:v>
                </c:pt>
                <c:pt idx="76">
                  <c:v>26356.39533138954</c:v>
                </c:pt>
                <c:pt idx="77">
                  <c:v>26342.911203454412</c:v>
                </c:pt>
                <c:pt idx="78">
                  <c:v>24992.918811702246</c:v>
                </c:pt>
                <c:pt idx="79">
                  <c:v>22134.511286052333</c:v>
                </c:pt>
                <c:pt idx="80">
                  <c:v>20748.405717664871</c:v>
                </c:pt>
                <c:pt idx="81">
                  <c:v>19680.921173457231</c:v>
                </c:pt>
                <c:pt idx="82">
                  <c:v>18601.704654252884</c:v>
                </c:pt>
                <c:pt idx="83">
                  <c:v>20983.371093360747</c:v>
                </c:pt>
                <c:pt idx="84">
                  <c:v>21695.938201804634</c:v>
                </c:pt>
                <c:pt idx="85">
                  <c:v>24758.950927903097</c:v>
                </c:pt>
                <c:pt idx="86">
                  <c:v>29841.204941090095</c:v>
                </c:pt>
                <c:pt idx="87">
                  <c:v>35113.613078517286</c:v>
                </c:pt>
                <c:pt idx="88">
                  <c:v>38082.207489243243</c:v>
                </c:pt>
                <c:pt idx="89">
                  <c:v>37517.679783543004</c:v>
                </c:pt>
                <c:pt idx="90">
                  <c:v>37231.423661807086</c:v>
                </c:pt>
                <c:pt idx="91">
                  <c:v>39737.825944308104</c:v>
                </c:pt>
                <c:pt idx="92">
                  <c:v>40208.680079537262</c:v>
                </c:pt>
                <c:pt idx="93">
                  <c:v>41740.114696101373</c:v>
                </c:pt>
                <c:pt idx="94">
                  <c:v>44196.754102244406</c:v>
                </c:pt>
                <c:pt idx="95">
                  <c:v>43725.603854833564</c:v>
                </c:pt>
                <c:pt idx="96">
                  <c:v>44444.650618437889</c:v>
                </c:pt>
                <c:pt idx="97">
                  <c:v>44790.494771081474</c:v>
                </c:pt>
                <c:pt idx="98">
                  <c:v>47848.056938494999</c:v>
                </c:pt>
                <c:pt idx="99">
                  <c:v>50448.547074095339</c:v>
                </c:pt>
                <c:pt idx="100">
                  <c:v>55057.01486751849</c:v>
                </c:pt>
                <c:pt idx="101">
                  <c:v>57027.251646912511</c:v>
                </c:pt>
                <c:pt idx="102">
                  <c:v>57468.31919546322</c:v>
                </c:pt>
                <c:pt idx="103">
                  <c:v>56609.220322670364</c:v>
                </c:pt>
                <c:pt idx="104">
                  <c:v>55761.770089582802</c:v>
                </c:pt>
                <c:pt idx="105">
                  <c:v>54185.779989328315</c:v>
                </c:pt>
                <c:pt idx="106">
                  <c:v>51000.578016818457</c:v>
                </c:pt>
                <c:pt idx="107">
                  <c:v>46707.04041611409</c:v>
                </c:pt>
                <c:pt idx="108">
                  <c:v>43355.462399429707</c:v>
                </c:pt>
                <c:pt idx="109">
                  <c:v>42985.573420391062</c:v>
                </c:pt>
                <c:pt idx="110">
                  <c:v>42998.107676283922</c:v>
                </c:pt>
                <c:pt idx="111">
                  <c:v>42464.2179459974</c:v>
                </c:pt>
                <c:pt idx="112">
                  <c:v>42613.532236061816</c:v>
                </c:pt>
                <c:pt idx="113">
                  <c:v>42521.750145322861</c:v>
                </c:pt>
                <c:pt idx="114">
                  <c:v>41149.384075472364</c:v>
                </c:pt>
                <c:pt idx="115">
                  <c:v>41258.330380419051</c:v>
                </c:pt>
                <c:pt idx="116">
                  <c:v>41864.41786863251</c:v>
                </c:pt>
                <c:pt idx="117">
                  <c:v>43938.965219416896</c:v>
                </c:pt>
                <c:pt idx="118">
                  <c:v>42566.105915852728</c:v>
                </c:pt>
                <c:pt idx="119">
                  <c:v>40261.550784326988</c:v>
                </c:pt>
                <c:pt idx="120">
                  <c:v>35275.324324591034</c:v>
                </c:pt>
                <c:pt idx="121">
                  <c:v>35489.08282336453</c:v>
                </c:pt>
              </c:numCache>
            </c:numRef>
          </c:val>
        </c:ser>
        <c:ser>
          <c:idx val="3"/>
          <c:order val="3"/>
          <c:tx>
            <c:strRef>
              <c:f>'Brazil Gross Inflows'!$X$455</c:f>
              <c:strCache>
                <c:ptCount val="1"/>
                <c:pt idx="0">
                  <c:v>1- Std Dev Band</c:v>
                </c:pt>
              </c:strCache>
            </c:strRef>
          </c:tx>
          <c:spPr>
            <a:ln>
              <a:solidFill>
                <a:srgbClr val="C00000"/>
              </a:solidFill>
              <a:prstDash val="dashDot"/>
            </a:ln>
          </c:spPr>
          <c:marker>
            <c:symbol val="none"/>
          </c:marker>
          <c:cat>
            <c:strRef>
              <c:f>'Brazil Gross Inflows'!$Y$450:$EP$450</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Inflows'!$Y$455:$EP$455</c:f>
              <c:numCache>
                <c:formatCode>General</c:formatCode>
                <c:ptCount val="122"/>
                <c:pt idx="0">
                  <c:v>-4709.9667522046302</c:v>
                </c:pt>
                <c:pt idx="1">
                  <c:v>-5101.6111608197116</c:v>
                </c:pt>
                <c:pt idx="2">
                  <c:v>-5353.5424716696816</c:v>
                </c:pt>
                <c:pt idx="3">
                  <c:v>-5347.5251248407249</c:v>
                </c:pt>
                <c:pt idx="4">
                  <c:v>-5335.0891713876717</c:v>
                </c:pt>
                <c:pt idx="5">
                  <c:v>-5309.1906787452772</c:v>
                </c:pt>
                <c:pt idx="6">
                  <c:v>-5290.953139222448</c:v>
                </c:pt>
                <c:pt idx="7">
                  <c:v>-5283.804450632033</c:v>
                </c:pt>
                <c:pt idx="8">
                  <c:v>-5328.3936842201965</c:v>
                </c:pt>
                <c:pt idx="9">
                  <c:v>-5227.8826130610851</c:v>
                </c:pt>
                <c:pt idx="10">
                  <c:v>-4907.3761432280935</c:v>
                </c:pt>
                <c:pt idx="11">
                  <c:v>-4392.8859202090334</c:v>
                </c:pt>
                <c:pt idx="12">
                  <c:v>-4620.7417620919186</c:v>
                </c:pt>
                <c:pt idx="13">
                  <c:v>-5572.7362627195198</c:v>
                </c:pt>
                <c:pt idx="14">
                  <c:v>-6174.8497781787546</c:v>
                </c:pt>
                <c:pt idx="15">
                  <c:v>-6381.844107531796</c:v>
                </c:pt>
                <c:pt idx="16">
                  <c:v>-6313.773524949338</c:v>
                </c:pt>
                <c:pt idx="17">
                  <c:v>-6431.6329956557547</c:v>
                </c:pt>
                <c:pt idx="18">
                  <c:v>-6524.3929119911272</c:v>
                </c:pt>
                <c:pt idx="19">
                  <c:v>-6332.5079836925797</c:v>
                </c:pt>
                <c:pt idx="20">
                  <c:v>-5846.9644753533803</c:v>
                </c:pt>
                <c:pt idx="21">
                  <c:v>-5268.950285511758</c:v>
                </c:pt>
                <c:pt idx="22">
                  <c:v>-4903.0692518053465</c:v>
                </c:pt>
                <c:pt idx="23">
                  <c:v>-5186.8929335828661</c:v>
                </c:pt>
                <c:pt idx="24">
                  <c:v>-5447.7376800823777</c:v>
                </c:pt>
                <c:pt idx="25">
                  <c:v>-6097.6741424306383</c:v>
                </c:pt>
                <c:pt idx="26">
                  <c:v>-6449.7302363078616</c:v>
                </c:pt>
                <c:pt idx="27">
                  <c:v>-6567.51283718389</c:v>
                </c:pt>
                <c:pt idx="28">
                  <c:v>-6682.6755700255235</c:v>
                </c:pt>
                <c:pt idx="29">
                  <c:v>-7239.4231607716029</c:v>
                </c:pt>
                <c:pt idx="30">
                  <c:v>-8479.7808785564157</c:v>
                </c:pt>
                <c:pt idx="31">
                  <c:v>-9633.5362923142475</c:v>
                </c:pt>
                <c:pt idx="32">
                  <c:v>-10273.981612662399</c:v>
                </c:pt>
                <c:pt idx="33">
                  <c:v>-9306.0986602808025</c:v>
                </c:pt>
                <c:pt idx="34">
                  <c:v>-8583.5087727471819</c:v>
                </c:pt>
                <c:pt idx="35">
                  <c:v>-10011.096462727115</c:v>
                </c:pt>
                <c:pt idx="36">
                  <c:v>-12013.383710193866</c:v>
                </c:pt>
                <c:pt idx="37">
                  <c:v>-15862.0228351471</c:v>
                </c:pt>
                <c:pt idx="38">
                  <c:v>-19331.081582650539</c:v>
                </c:pt>
                <c:pt idx="39">
                  <c:v>-20305.358455380076</c:v>
                </c:pt>
                <c:pt idx="40">
                  <c:v>-21938.883662048029</c:v>
                </c:pt>
                <c:pt idx="41">
                  <c:v>-23378.029171587856</c:v>
                </c:pt>
                <c:pt idx="42">
                  <c:v>-23566.323208737427</c:v>
                </c:pt>
                <c:pt idx="43">
                  <c:v>-22775.464877502352</c:v>
                </c:pt>
                <c:pt idx="44">
                  <c:v>-22987.659320833947</c:v>
                </c:pt>
                <c:pt idx="45">
                  <c:v>-23514.945149655214</c:v>
                </c:pt>
                <c:pt idx="46">
                  <c:v>-24056.915918139512</c:v>
                </c:pt>
                <c:pt idx="47">
                  <c:v>-25361.957416462057</c:v>
                </c:pt>
                <c:pt idx="48">
                  <c:v>-25902.514615474032</c:v>
                </c:pt>
                <c:pt idx="49">
                  <c:v>-26167.237257820678</c:v>
                </c:pt>
                <c:pt idx="50">
                  <c:v>-25380.982755695248</c:v>
                </c:pt>
                <c:pt idx="51">
                  <c:v>-24228.381363806187</c:v>
                </c:pt>
                <c:pt idx="52">
                  <c:v>-23675.972318812084</c:v>
                </c:pt>
                <c:pt idx="53">
                  <c:v>-24871.298738013116</c:v>
                </c:pt>
                <c:pt idx="54">
                  <c:v>-28244.102596017277</c:v>
                </c:pt>
                <c:pt idx="55">
                  <c:v>-30059.124536120926</c:v>
                </c:pt>
                <c:pt idx="56">
                  <c:v>-29784.452693227035</c:v>
                </c:pt>
                <c:pt idx="57">
                  <c:v>-27137.367874400345</c:v>
                </c:pt>
                <c:pt idx="58">
                  <c:v>-23659.660852642312</c:v>
                </c:pt>
                <c:pt idx="59">
                  <c:v>-23638.305217246107</c:v>
                </c:pt>
                <c:pt idx="60">
                  <c:v>-23281.317563872301</c:v>
                </c:pt>
                <c:pt idx="61">
                  <c:v>-21959.423391852099</c:v>
                </c:pt>
                <c:pt idx="62">
                  <c:v>-20385.497402648944</c:v>
                </c:pt>
                <c:pt idx="63">
                  <c:v>-20368.175168438625</c:v>
                </c:pt>
                <c:pt idx="64">
                  <c:v>-19860.576984963322</c:v>
                </c:pt>
                <c:pt idx="65">
                  <c:v>-18779.687137954963</c:v>
                </c:pt>
                <c:pt idx="66">
                  <c:v>-17988.603110782758</c:v>
                </c:pt>
                <c:pt idx="67">
                  <c:v>-16755.172609576537</c:v>
                </c:pt>
                <c:pt idx="68">
                  <c:v>-16886.284327398775</c:v>
                </c:pt>
                <c:pt idx="69">
                  <c:v>-17051.528740199086</c:v>
                </c:pt>
                <c:pt idx="70">
                  <c:v>-17516.552151774318</c:v>
                </c:pt>
                <c:pt idx="71">
                  <c:v>-18461.307909356758</c:v>
                </c:pt>
                <c:pt idx="72">
                  <c:v>-18469.011948614527</c:v>
                </c:pt>
                <c:pt idx="73">
                  <c:v>-17285.691178976653</c:v>
                </c:pt>
                <c:pt idx="74">
                  <c:v>-13318.81486170718</c:v>
                </c:pt>
                <c:pt idx="75">
                  <c:v>-8179.3440986209116</c:v>
                </c:pt>
                <c:pt idx="76">
                  <c:v>-5939.3522943675016</c:v>
                </c:pt>
                <c:pt idx="77">
                  <c:v>-5999.577389237731</c:v>
                </c:pt>
                <c:pt idx="78">
                  <c:v>-6338.6892617196854</c:v>
                </c:pt>
                <c:pt idx="79">
                  <c:v>-7242.0955328958598</c:v>
                </c:pt>
                <c:pt idx="80">
                  <c:v>-7851.4456930005099</c:v>
                </c:pt>
                <c:pt idx="81">
                  <c:v>-7887.5934795536377</c:v>
                </c:pt>
                <c:pt idx="82">
                  <c:v>-7903.411002088731</c:v>
                </c:pt>
                <c:pt idx="83">
                  <c:v>-8342.2302538572421</c:v>
                </c:pt>
                <c:pt idx="84">
                  <c:v>-8455.5023892058125</c:v>
                </c:pt>
                <c:pt idx="85">
                  <c:v>-8734.7066788359261</c:v>
                </c:pt>
                <c:pt idx="86">
                  <c:v>-9017.4112806399116</c:v>
                </c:pt>
                <c:pt idx="87">
                  <c:v>-8700.3093924977329</c:v>
                </c:pt>
                <c:pt idx="88">
                  <c:v>-7090.9046620709796</c:v>
                </c:pt>
                <c:pt idx="89">
                  <c:v>-5382.3237225487719</c:v>
                </c:pt>
                <c:pt idx="90">
                  <c:v>-4889.4453136125285</c:v>
                </c:pt>
                <c:pt idx="91">
                  <c:v>-7349.7513557151451</c:v>
                </c:pt>
                <c:pt idx="92">
                  <c:v>-8075.4227455892533</c:v>
                </c:pt>
                <c:pt idx="93">
                  <c:v>-10916.959636020427</c:v>
                </c:pt>
                <c:pt idx="94">
                  <c:v>-14903.528349024977</c:v>
                </c:pt>
                <c:pt idx="95">
                  <c:v>-16972.675637485208</c:v>
                </c:pt>
                <c:pt idx="96">
                  <c:v>-20755.447485824785</c:v>
                </c:pt>
                <c:pt idx="97">
                  <c:v>-20509.40501520687</c:v>
                </c:pt>
                <c:pt idx="98">
                  <c:v>-20063.964508544912</c:v>
                </c:pt>
                <c:pt idx="99">
                  <c:v>-18785.276662989127</c:v>
                </c:pt>
                <c:pt idx="100">
                  <c:v>-17823.546582870502</c:v>
                </c:pt>
                <c:pt idx="101">
                  <c:v>-17185.113294382085</c:v>
                </c:pt>
                <c:pt idx="102">
                  <c:v>-16828.243189580095</c:v>
                </c:pt>
                <c:pt idx="103">
                  <c:v>-17077.063150377093</c:v>
                </c:pt>
                <c:pt idx="104">
                  <c:v>-17469.678557544546</c:v>
                </c:pt>
                <c:pt idx="105">
                  <c:v>-18072.526634660437</c:v>
                </c:pt>
                <c:pt idx="106">
                  <c:v>-19131.870660364868</c:v>
                </c:pt>
                <c:pt idx="107">
                  <c:v>-20543.027427976329</c:v>
                </c:pt>
                <c:pt idx="108">
                  <c:v>-23096.168116199598</c:v>
                </c:pt>
                <c:pt idx="109">
                  <c:v>-25459.452690259335</c:v>
                </c:pt>
                <c:pt idx="110">
                  <c:v>-25445.30899881171</c:v>
                </c:pt>
                <c:pt idx="111">
                  <c:v>-23729.450233906213</c:v>
                </c:pt>
                <c:pt idx="112">
                  <c:v>-23075.254403197214</c:v>
                </c:pt>
                <c:pt idx="113">
                  <c:v>-21274.909147746148</c:v>
                </c:pt>
                <c:pt idx="114">
                  <c:v>-19230.133924065536</c:v>
                </c:pt>
                <c:pt idx="115">
                  <c:v>-17656.329306253829</c:v>
                </c:pt>
                <c:pt idx="116">
                  <c:v>-13448.128371366576</c:v>
                </c:pt>
                <c:pt idx="117">
                  <c:v>-13054.515226858619</c:v>
                </c:pt>
                <c:pt idx="118">
                  <c:v>-13027.810825443708</c:v>
                </c:pt>
                <c:pt idx="119">
                  <c:v>-13389.480890125526</c:v>
                </c:pt>
                <c:pt idx="120">
                  <c:v>-15749.987740209521</c:v>
                </c:pt>
                <c:pt idx="121">
                  <c:v>-21409.399595504019</c:v>
                </c:pt>
              </c:numCache>
            </c:numRef>
          </c:val>
        </c:ser>
        <c:ser>
          <c:idx val="4"/>
          <c:order val="4"/>
          <c:tx>
            <c:strRef>
              <c:f>'Brazil Gross Inflows'!$X$456</c:f>
              <c:strCache>
                <c:ptCount val="1"/>
                <c:pt idx="0">
                  <c:v>2- Std Dev Band</c:v>
                </c:pt>
              </c:strCache>
            </c:strRef>
          </c:tx>
          <c:spPr>
            <a:ln>
              <a:solidFill>
                <a:srgbClr val="FF0000"/>
              </a:solidFill>
              <a:prstDash val="sysDot"/>
            </a:ln>
          </c:spPr>
          <c:marker>
            <c:symbol val="none"/>
          </c:marker>
          <c:cat>
            <c:strRef>
              <c:f>'Brazil Gross Inflows'!$Y$450:$EP$450</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Inflows'!$Y$456:$EP$456</c:f>
              <c:numCache>
                <c:formatCode>General</c:formatCode>
                <c:ptCount val="122"/>
                <c:pt idx="0">
                  <c:v>-8376.6435044092595</c:v>
                </c:pt>
                <c:pt idx="1">
                  <c:v>-8762.0973216394232</c:v>
                </c:pt>
                <c:pt idx="2">
                  <c:v>-8988.7299433393637</c:v>
                </c:pt>
                <c:pt idx="3">
                  <c:v>-8779.2452496814494</c:v>
                </c:pt>
                <c:pt idx="4">
                  <c:v>-8702.4783427753428</c:v>
                </c:pt>
                <c:pt idx="5">
                  <c:v>-8608.4763574905537</c:v>
                </c:pt>
                <c:pt idx="6">
                  <c:v>-8544.986278444896</c:v>
                </c:pt>
                <c:pt idx="7">
                  <c:v>-8517.1789012640656</c:v>
                </c:pt>
                <c:pt idx="8">
                  <c:v>-8708.6873684403927</c:v>
                </c:pt>
                <c:pt idx="9">
                  <c:v>-8794.8602261221695</c:v>
                </c:pt>
                <c:pt idx="10">
                  <c:v>-8434.8672864561868</c:v>
                </c:pt>
                <c:pt idx="11">
                  <c:v>-7626.7168404180675</c:v>
                </c:pt>
                <c:pt idx="12">
                  <c:v>-8009.0135241838379</c:v>
                </c:pt>
                <c:pt idx="13">
                  <c:v>-9585.7775254390381</c:v>
                </c:pt>
                <c:pt idx="14">
                  <c:v>-10512.14955635751</c:v>
                </c:pt>
                <c:pt idx="15">
                  <c:v>-10749.638215063591</c:v>
                </c:pt>
                <c:pt idx="16">
                  <c:v>-10837.137049898678</c:v>
                </c:pt>
                <c:pt idx="17">
                  <c:v>-11576.315991311511</c:v>
                </c:pt>
                <c:pt idx="18">
                  <c:v>-12368.101923982254</c:v>
                </c:pt>
                <c:pt idx="19">
                  <c:v>-12759.678167385162</c:v>
                </c:pt>
                <c:pt idx="20">
                  <c:v>-12309.031200706762</c:v>
                </c:pt>
                <c:pt idx="21">
                  <c:v>-11637.054521023516</c:v>
                </c:pt>
                <c:pt idx="22">
                  <c:v>-11156.032953610695</c:v>
                </c:pt>
                <c:pt idx="23">
                  <c:v>-11542.672767165734</c:v>
                </c:pt>
                <c:pt idx="24">
                  <c:v>-11857.691360164756</c:v>
                </c:pt>
                <c:pt idx="25">
                  <c:v>-12700.397534861277</c:v>
                </c:pt>
                <c:pt idx="26">
                  <c:v>-13084.332072615724</c:v>
                </c:pt>
                <c:pt idx="27">
                  <c:v>-13179.475724367781</c:v>
                </c:pt>
                <c:pt idx="28">
                  <c:v>-13243.894490051047</c:v>
                </c:pt>
                <c:pt idx="29">
                  <c:v>-13886.324721543206</c:v>
                </c:pt>
                <c:pt idx="30">
                  <c:v>-15673.36380711283</c:v>
                </c:pt>
                <c:pt idx="31">
                  <c:v>-17415.892834628496</c:v>
                </c:pt>
                <c:pt idx="32">
                  <c:v>-18411.382475324797</c:v>
                </c:pt>
                <c:pt idx="33">
                  <c:v>-17258.204870561603</c:v>
                </c:pt>
                <c:pt idx="34">
                  <c:v>-16903.511095494367</c:v>
                </c:pt>
                <c:pt idx="35">
                  <c:v>-19119.574365454231</c:v>
                </c:pt>
                <c:pt idx="36">
                  <c:v>-21975.734705387735</c:v>
                </c:pt>
                <c:pt idx="37">
                  <c:v>-27581.644185294201</c:v>
                </c:pt>
                <c:pt idx="38">
                  <c:v>-32257.905110301079</c:v>
                </c:pt>
                <c:pt idx="39">
                  <c:v>-35132.699165760154</c:v>
                </c:pt>
                <c:pt idx="40">
                  <c:v>-40288.351809096057</c:v>
                </c:pt>
                <c:pt idx="41">
                  <c:v>-45559.126438175706</c:v>
                </c:pt>
                <c:pt idx="42">
                  <c:v>-48240.819202014849</c:v>
                </c:pt>
                <c:pt idx="43">
                  <c:v>-47611.326362854699</c:v>
                </c:pt>
                <c:pt idx="44">
                  <c:v>-47867.9009062279</c:v>
                </c:pt>
                <c:pt idx="45">
                  <c:v>-48569.287971220423</c:v>
                </c:pt>
                <c:pt idx="46">
                  <c:v>-49257.067828447114</c:v>
                </c:pt>
                <c:pt idx="47">
                  <c:v>-50948.478064257833</c:v>
                </c:pt>
                <c:pt idx="48">
                  <c:v>-51571.187223748988</c:v>
                </c:pt>
                <c:pt idx="49">
                  <c:v>-51900.478358435314</c:v>
                </c:pt>
                <c:pt idx="50">
                  <c:v>-50943.068731020459</c:v>
                </c:pt>
                <c:pt idx="51">
                  <c:v>-49559.543576630836</c:v>
                </c:pt>
                <c:pt idx="52">
                  <c:v>-48824.4759762865</c:v>
                </c:pt>
                <c:pt idx="53">
                  <c:v>-50265.775032277925</c:v>
                </c:pt>
                <c:pt idx="54">
                  <c:v>-54638.321763311287</c:v>
                </c:pt>
                <c:pt idx="55">
                  <c:v>-57336.956297950514</c:v>
                </c:pt>
                <c:pt idx="56">
                  <c:v>-56960.304361131501</c:v>
                </c:pt>
                <c:pt idx="57">
                  <c:v>-53383.257607371248</c:v>
                </c:pt>
                <c:pt idx="58">
                  <c:v>-48946.291996767839</c:v>
                </c:pt>
                <c:pt idx="59">
                  <c:v>-48530.330604662166</c:v>
                </c:pt>
                <c:pt idx="60">
                  <c:v>-46306.064281627987</c:v>
                </c:pt>
                <c:pt idx="61">
                  <c:v>-41710.976578894428</c:v>
                </c:pt>
                <c:pt idx="62">
                  <c:v>-36859.846177460407</c:v>
                </c:pt>
                <c:pt idx="63">
                  <c:v>-36707.918600883604</c:v>
                </c:pt>
                <c:pt idx="64">
                  <c:v>-36784.837112809233</c:v>
                </c:pt>
                <c:pt idx="65">
                  <c:v>-35654.006880244859</c:v>
                </c:pt>
                <c:pt idx="66">
                  <c:v>-34728.807953868265</c:v>
                </c:pt>
                <c:pt idx="67">
                  <c:v>-33005.015839098771</c:v>
                </c:pt>
                <c:pt idx="68">
                  <c:v>-33185.12908271436</c:v>
                </c:pt>
                <c:pt idx="69">
                  <c:v>-33417.287976466425</c:v>
                </c:pt>
                <c:pt idx="70">
                  <c:v>-33970.518242498329</c:v>
                </c:pt>
                <c:pt idx="71">
                  <c:v>-35056.80509365179</c:v>
                </c:pt>
                <c:pt idx="72">
                  <c:v>-35066.37798959951</c:v>
                </c:pt>
                <c:pt idx="73">
                  <c:v>-33652.123467491758</c:v>
                </c:pt>
                <c:pt idx="74">
                  <c:v>-27628.088110144548</c:v>
                </c:pt>
                <c:pt idx="75">
                  <c:v>-19780.793038845146</c:v>
                </c:pt>
                <c:pt idx="76">
                  <c:v>-16704.601502953185</c:v>
                </c:pt>
                <c:pt idx="77">
                  <c:v>-16780.406920135112</c:v>
                </c:pt>
                <c:pt idx="78">
                  <c:v>-16782.558619526997</c:v>
                </c:pt>
                <c:pt idx="79">
                  <c:v>-17034.297805878592</c:v>
                </c:pt>
                <c:pt idx="80">
                  <c:v>-17384.729496555636</c:v>
                </c:pt>
                <c:pt idx="81">
                  <c:v>-17077.098363890596</c:v>
                </c:pt>
                <c:pt idx="82">
                  <c:v>-16738.449554202605</c:v>
                </c:pt>
                <c:pt idx="83">
                  <c:v>-18117.430702929905</c:v>
                </c:pt>
                <c:pt idx="84">
                  <c:v>-18505.982586209295</c:v>
                </c:pt>
                <c:pt idx="85">
                  <c:v>-19899.259214415601</c:v>
                </c:pt>
                <c:pt idx="86">
                  <c:v>-21970.283354549916</c:v>
                </c:pt>
                <c:pt idx="87">
                  <c:v>-23304.950216169404</c:v>
                </c:pt>
                <c:pt idx="88">
                  <c:v>-22148.608712509056</c:v>
                </c:pt>
                <c:pt idx="89">
                  <c:v>-19682.324891246029</c:v>
                </c:pt>
                <c:pt idx="90">
                  <c:v>-18929.734972085731</c:v>
                </c:pt>
                <c:pt idx="91">
                  <c:v>-23045.610455722897</c:v>
                </c:pt>
                <c:pt idx="92">
                  <c:v>-24170.123687298092</c:v>
                </c:pt>
                <c:pt idx="93">
                  <c:v>-28469.317746727695</c:v>
                </c:pt>
                <c:pt idx="94">
                  <c:v>-34603.622499448102</c:v>
                </c:pt>
                <c:pt idx="95">
                  <c:v>-37205.435468258132</c:v>
                </c:pt>
                <c:pt idx="96">
                  <c:v>-42488.813520579009</c:v>
                </c:pt>
                <c:pt idx="97">
                  <c:v>-42276.038277302985</c:v>
                </c:pt>
                <c:pt idx="98">
                  <c:v>-42701.304990891549</c:v>
                </c:pt>
                <c:pt idx="99">
                  <c:v>-41863.217908683953</c:v>
                </c:pt>
                <c:pt idx="100">
                  <c:v>-42117.067066333504</c:v>
                </c:pt>
                <c:pt idx="101">
                  <c:v>-41922.568274813617</c:v>
                </c:pt>
                <c:pt idx="102">
                  <c:v>-41593.763984594538</c:v>
                </c:pt>
                <c:pt idx="103">
                  <c:v>-41639.157641392907</c:v>
                </c:pt>
                <c:pt idx="104">
                  <c:v>-41880.161439920324</c:v>
                </c:pt>
                <c:pt idx="105">
                  <c:v>-42158.628842656683</c:v>
                </c:pt>
                <c:pt idx="106">
                  <c:v>-42509.353552759305</c:v>
                </c:pt>
                <c:pt idx="107">
                  <c:v>-42959.716709339802</c:v>
                </c:pt>
                <c:pt idx="108">
                  <c:v>-45246.711621409362</c:v>
                </c:pt>
                <c:pt idx="109">
                  <c:v>-48274.461393809463</c:v>
                </c:pt>
                <c:pt idx="110">
                  <c:v>-48259.781223843587</c:v>
                </c:pt>
                <c:pt idx="111">
                  <c:v>-45794.006293874088</c:v>
                </c:pt>
                <c:pt idx="112">
                  <c:v>-44971.516616283552</c:v>
                </c:pt>
                <c:pt idx="113">
                  <c:v>-42540.462245435818</c:v>
                </c:pt>
                <c:pt idx="114">
                  <c:v>-39356.639923911498</c:v>
                </c:pt>
                <c:pt idx="115">
                  <c:v>-37294.54920181146</c:v>
                </c:pt>
                <c:pt idx="116">
                  <c:v>-31885.643784699605</c:v>
                </c:pt>
                <c:pt idx="117">
                  <c:v>-32052.342042283788</c:v>
                </c:pt>
                <c:pt idx="118">
                  <c:v>-31559.116405875851</c:v>
                </c:pt>
                <c:pt idx="119">
                  <c:v>-31273.158114943028</c:v>
                </c:pt>
                <c:pt idx="120">
                  <c:v>-32758.425095143037</c:v>
                </c:pt>
                <c:pt idx="121">
                  <c:v>-40375.56040179354</c:v>
                </c:pt>
              </c:numCache>
            </c:numRef>
          </c:val>
        </c:ser>
        <c:marker val="1"/>
        <c:axId val="85596416"/>
        <c:axId val="85618688"/>
      </c:lineChart>
      <c:catAx>
        <c:axId val="85596416"/>
        <c:scaling>
          <c:orientation val="minMax"/>
        </c:scaling>
        <c:axPos val="b"/>
        <c:majorTickMark val="none"/>
        <c:tickLblPos val="nextTo"/>
        <c:crossAx val="85618688"/>
        <c:crosses val="autoZero"/>
        <c:auto val="1"/>
        <c:lblAlgn val="ctr"/>
        <c:lblOffset val="100"/>
      </c:catAx>
      <c:valAx>
        <c:axId val="85618688"/>
        <c:scaling>
          <c:orientation val="minMax"/>
        </c:scaling>
        <c:axPos val="l"/>
        <c:majorGridlines/>
        <c:numFmt formatCode="General" sourceLinked="1"/>
        <c:majorTickMark val="none"/>
        <c:tickLblPos val="nextTo"/>
        <c:spPr>
          <a:ln w="9525">
            <a:noFill/>
          </a:ln>
        </c:spPr>
        <c:crossAx val="85596416"/>
        <c:crosses val="autoZero"/>
        <c:crossBetween val="between"/>
      </c:valAx>
    </c:plotArea>
    <c:legend>
      <c:legendPos val="b"/>
    </c:legend>
    <c:plotVisOnly val="1"/>
  </c:chart>
  <c:printSettings>
    <c:headerFooter/>
    <c:pageMargins b="0.75000000000000278" l="0.70000000000000062" r="0.70000000000000062" t="0.750000000000002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600" b="1" i="0" baseline="0"/>
              <a:t>Surge and Stop episodes Brazil </a:t>
            </a:r>
            <a:endParaRPr lang="en-US" sz="1600"/>
          </a:p>
        </c:rich>
      </c:tx>
      <c:layout>
        <c:manualLayout>
          <c:xMode val="edge"/>
          <c:yMode val="edge"/>
          <c:x val="0.18424242424242548"/>
          <c:y val="1.7372421281216143E-2"/>
        </c:manualLayout>
      </c:layout>
    </c:title>
    <c:plotArea>
      <c:layout/>
      <c:lineChart>
        <c:grouping val="standard"/>
        <c:ser>
          <c:idx val="0"/>
          <c:order val="0"/>
          <c:tx>
            <c:strRef>
              <c:f>'Brazil Gross Inflows'!$M$28</c:f>
              <c:strCache>
                <c:ptCount val="1"/>
                <c:pt idx="0">
                  <c:v>DeltaC</c:v>
                </c:pt>
              </c:strCache>
            </c:strRef>
          </c:tx>
          <c:marker>
            <c:symbol val="none"/>
          </c:marker>
          <c:cat>
            <c:strRef>
              <c:f>'Brazil Gross Inflows'!$N$27:$EE$27</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Inflows'!$N$28:$EE$28</c:f>
              <c:numCache>
                <c:formatCode>General</c:formatCode>
                <c:ptCount val="122"/>
                <c:pt idx="0">
                  <c:v>-4186.5999999999995</c:v>
                </c:pt>
                <c:pt idx="1">
                  <c:v>-5209.7</c:v>
                </c:pt>
                <c:pt idx="2">
                  <c:v>-4658.2000000000007</c:v>
                </c:pt>
                <c:pt idx="3">
                  <c:v>-1352.5650000000003</c:v>
                </c:pt>
                <c:pt idx="4">
                  <c:v>449.35100000000023</c:v>
                </c:pt>
                <c:pt idx="5">
                  <c:v>1350.0510000000013</c:v>
                </c:pt>
                <c:pt idx="6">
                  <c:v>2005.4510000000009</c:v>
                </c:pt>
                <c:pt idx="7">
                  <c:v>2265.3810000000012</c:v>
                </c:pt>
                <c:pt idx="8">
                  <c:v>3526.8490000000011</c:v>
                </c:pt>
                <c:pt idx="9">
                  <c:v>4111.9489999999978</c:v>
                </c:pt>
                <c:pt idx="10">
                  <c:v>2101.5489999999982</c:v>
                </c:pt>
                <c:pt idx="11">
                  <c:v>-2018.2160000000024</c:v>
                </c:pt>
                <c:pt idx="12">
                  <c:v>-6886.7000000000025</c:v>
                </c:pt>
                <c:pt idx="13">
                  <c:v>-9814.4999999999982</c:v>
                </c:pt>
                <c:pt idx="14">
                  <c:v>-8057.7999999999993</c:v>
                </c:pt>
                <c:pt idx="15">
                  <c:v>-3899.7999999999984</c:v>
                </c:pt>
                <c:pt idx="16">
                  <c:v>2842.6000000000113</c:v>
                </c:pt>
                <c:pt idx="17">
                  <c:v>7594.7000000000098</c:v>
                </c:pt>
                <c:pt idx="18">
                  <c:v>9509.8090000000084</c:v>
                </c:pt>
                <c:pt idx="19">
                  <c:v>10552.222000000009</c:v>
                </c:pt>
                <c:pt idx="20">
                  <c:v>5583.5559999999896</c:v>
                </c:pt>
                <c:pt idx="21">
                  <c:v>5343.8069999999898</c:v>
                </c:pt>
                <c:pt idx="22">
                  <c:v>2803.093999999991</c:v>
                </c:pt>
                <c:pt idx="23">
                  <c:v>-1608.1920000000082</c:v>
                </c:pt>
                <c:pt idx="24">
                  <c:v>96.621000000001004</c:v>
                </c:pt>
                <c:pt idx="25">
                  <c:v>-3101.7790000000005</c:v>
                </c:pt>
                <c:pt idx="26">
                  <c:v>1261.1129999999994</c:v>
                </c:pt>
                <c:pt idx="27">
                  <c:v>6515.9619999999977</c:v>
                </c:pt>
                <c:pt idx="28">
                  <c:v>6200.1769999999979</c:v>
                </c:pt>
                <c:pt idx="29">
                  <c:v>5407.5709999999999</c:v>
                </c:pt>
                <c:pt idx="30">
                  <c:v>-5415.4579999999996</c:v>
                </c:pt>
                <c:pt idx="31">
                  <c:v>-9731.8979999999974</c:v>
                </c:pt>
                <c:pt idx="32">
                  <c:v>-7469.4779999999973</c:v>
                </c:pt>
                <c:pt idx="33">
                  <c:v>1964.4670000000006</c:v>
                </c:pt>
                <c:pt idx="34">
                  <c:v>15513.114000000001</c:v>
                </c:pt>
                <c:pt idx="35">
                  <c:v>22950.8678</c:v>
                </c:pt>
                <c:pt idx="36">
                  <c:v>17152.769899999999</c:v>
                </c:pt>
                <c:pt idx="37">
                  <c:v>3971.9246000000021</c:v>
                </c:pt>
                <c:pt idx="38">
                  <c:v>-8734.2093999999997</c:v>
                </c:pt>
                <c:pt idx="39">
                  <c:v>-17193.571800000002</c:v>
                </c:pt>
                <c:pt idx="40">
                  <c:v>4839.8456000000006</c:v>
                </c:pt>
                <c:pt idx="41">
                  <c:v>16538.306199999999</c:v>
                </c:pt>
                <c:pt idx="42">
                  <c:v>27659.103790799996</c:v>
                </c:pt>
                <c:pt idx="43">
                  <c:v>35608.825466199996</c:v>
                </c:pt>
                <c:pt idx="44">
                  <c:v>3735.0951341999971</c:v>
                </c:pt>
                <c:pt idx="45">
                  <c:v>3750.973146999997</c:v>
                </c:pt>
                <c:pt idx="46">
                  <c:v>-705.0865948382343</c:v>
                </c:pt>
                <c:pt idx="47">
                  <c:v>-10794.586216687385</c:v>
                </c:pt>
                <c:pt idx="48">
                  <c:v>8325.1612293440921</c:v>
                </c:pt>
                <c:pt idx="49">
                  <c:v>-12457.882000139201</c:v>
                </c:pt>
                <c:pt idx="50">
                  <c:v>4183.7605367200449</c:v>
                </c:pt>
                <c:pt idx="51">
                  <c:v>13252.916587769927</c:v>
                </c:pt>
                <c:pt idx="52">
                  <c:v>-9743.0102071225265</c:v>
                </c:pt>
                <c:pt idx="53">
                  <c:v>6166.9903517870553</c:v>
                </c:pt>
                <c:pt idx="54">
                  <c:v>-39254.499699499131</c:v>
                </c:pt>
                <c:pt idx="55">
                  <c:v>-51132.629111361304</c:v>
                </c:pt>
                <c:pt idx="56">
                  <c:v>-20277.448120624784</c:v>
                </c:pt>
                <c:pt idx="57">
                  <c:v>-17129.617722137471</c:v>
                </c:pt>
                <c:pt idx="58">
                  <c:v>23323.097498253148</c:v>
                </c:pt>
                <c:pt idx="59">
                  <c:v>31601.255233734795</c:v>
                </c:pt>
                <c:pt idx="60">
                  <c:v>21217.11711426872</c:v>
                </c:pt>
                <c:pt idx="61">
                  <c:v>22650.338140633048</c:v>
                </c:pt>
                <c:pt idx="62">
                  <c:v>9916.9646997135897</c:v>
                </c:pt>
                <c:pt idx="63">
                  <c:v>9718.5045807227725</c:v>
                </c:pt>
                <c:pt idx="64">
                  <c:v>3729.3404098284955</c:v>
                </c:pt>
                <c:pt idx="65">
                  <c:v>-10989.578606198138</c:v>
                </c:pt>
                <c:pt idx="66">
                  <c:v>-13911.095074704739</c:v>
                </c:pt>
                <c:pt idx="67">
                  <c:v>-16978.767391947214</c:v>
                </c:pt>
                <c:pt idx="68">
                  <c:v>-26594.576667943664</c:v>
                </c:pt>
                <c:pt idx="69">
                  <c:v>-23715.179799059828</c:v>
                </c:pt>
                <c:pt idx="70">
                  <c:v>-23910.065059146658</c:v>
                </c:pt>
                <c:pt idx="71">
                  <c:v>-26069.852634742037</c:v>
                </c:pt>
                <c:pt idx="72">
                  <c:v>-9273.8861410696409</c:v>
                </c:pt>
                <c:pt idx="73">
                  <c:v>7811.2341358356007</c:v>
                </c:pt>
                <c:pt idx="74">
                  <c:v>13369.5287237216</c:v>
                </c:pt>
                <c:pt idx="75">
                  <c:v>13068.789594559312</c:v>
                </c:pt>
                <c:pt idx="76">
                  <c:v>13981.318423290015</c:v>
                </c:pt>
                <c:pt idx="77">
                  <c:v>-336.47848454480845</c:v>
                </c:pt>
                <c:pt idx="78">
                  <c:v>3558.2239083446475</c:v>
                </c:pt>
                <c:pt idx="79">
                  <c:v>10464.792229503495</c:v>
                </c:pt>
                <c:pt idx="80">
                  <c:v>5273.7124321162373</c:v>
                </c:pt>
                <c:pt idx="81">
                  <c:v>13311.08787968662</c:v>
                </c:pt>
                <c:pt idx="82">
                  <c:v>10009.710016607964</c:v>
                </c:pt>
                <c:pt idx="83">
                  <c:v>8766.179483383803</c:v>
                </c:pt>
                <c:pt idx="84">
                  <c:v>14083.55148570245</c:v>
                </c:pt>
                <c:pt idx="85">
                  <c:v>29984.51879230229</c:v>
                </c:pt>
                <c:pt idx="86">
                  <c:v>42510.047363662619</c:v>
                </c:pt>
                <c:pt idx="87">
                  <c:v>89550.870467463275</c:v>
                </c:pt>
                <c:pt idx="88">
                  <c:v>90844.66210806767</c:v>
                </c:pt>
                <c:pt idx="89">
                  <c:v>61630.451430632631</c:v>
                </c:pt>
                <c:pt idx="90">
                  <c:v>45091.408294234585</c:v>
                </c:pt>
                <c:pt idx="91">
                  <c:v>-27983.511613283365</c:v>
                </c:pt>
                <c:pt idx="92">
                  <c:v>-24987.925243880527</c:v>
                </c:pt>
                <c:pt idx="93">
                  <c:v>-61743.815898700137</c:v>
                </c:pt>
                <c:pt idx="94">
                  <c:v>-84271.209651870042</c:v>
                </c:pt>
                <c:pt idx="95">
                  <c:v>-56335.918116627348</c:v>
                </c:pt>
                <c:pt idx="96">
                  <c:v>-63596.359696796149</c:v>
                </c:pt>
                <c:pt idx="97">
                  <c:v>34187.571832902337</c:v>
                </c:pt>
                <c:pt idx="98">
                  <c:v>83059.477403300596</c:v>
                </c:pt>
                <c:pt idx="99">
                  <c:v>89404.851153271287</c:v>
                </c:pt>
                <c:pt idx="100">
                  <c:v>100422.14311536965</c:v>
                </c:pt>
                <c:pt idx="101">
                  <c:v>71581.365657700022</c:v>
                </c:pt>
                <c:pt idx="102">
                  <c:v>52931.139162260006</c:v>
                </c:pt>
                <c:pt idx="103">
                  <c:v>47263.651709189988</c:v>
                </c:pt>
                <c:pt idx="104">
                  <c:v>27529.379602349945</c:v>
                </c:pt>
                <c:pt idx="105">
                  <c:v>-25924.860271820013</c:v>
                </c:pt>
                <c:pt idx="106">
                  <c:v>-44031.375479219991</c:v>
                </c:pt>
                <c:pt idx="107">
                  <c:v>-60412.22089887</c:v>
                </c:pt>
                <c:pt idx="108">
                  <c:v>-63852.708074239985</c:v>
                </c:pt>
                <c:pt idx="109">
                  <c:v>-30444.324724370003</c:v>
                </c:pt>
                <c:pt idx="110">
                  <c:v>-6139.0821610699932</c:v>
                </c:pt>
                <c:pt idx="111">
                  <c:v>6032.8493513400026</c:v>
                </c:pt>
                <c:pt idx="112">
                  <c:v>19521.542725380001</c:v>
                </c:pt>
                <c:pt idx="113">
                  <c:v>16901.42696474999</c:v>
                </c:pt>
                <c:pt idx="114">
                  <c:v>8898.3178614599892</c:v>
                </c:pt>
                <c:pt idx="115">
                  <c:v>24131.407148269995</c:v>
                </c:pt>
                <c:pt idx="116">
                  <c:v>34432.912290719905</c:v>
                </c:pt>
                <c:pt idx="117">
                  <c:v>30811.976204379927</c:v>
                </c:pt>
                <c:pt idx="118">
                  <c:v>20476.850599209894</c:v>
                </c:pt>
                <c:pt idx="119">
                  <c:v>-6661.6061840901093</c:v>
                </c:pt>
                <c:pt idx="120">
                  <c:v>-54676.913026639915</c:v>
                </c:pt>
                <c:pt idx="121">
                  <c:v>-59347.661518419933</c:v>
                </c:pt>
              </c:numCache>
            </c:numRef>
          </c:val>
        </c:ser>
        <c:ser>
          <c:idx val="1"/>
          <c:order val="1"/>
          <c:tx>
            <c:strRef>
              <c:f>'Brazil Gross Inflows'!$M$29</c:f>
              <c:strCache>
                <c:ptCount val="1"/>
                <c:pt idx="0">
                  <c:v>1+ Std Dev Band</c:v>
                </c:pt>
              </c:strCache>
            </c:strRef>
          </c:tx>
          <c:marker>
            <c:symbol val="none"/>
          </c:marker>
          <c:cat>
            <c:strRef>
              <c:f>'Brazil Gross Inflows'!$N$27:$EE$27</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Inflows'!$N$29:$EE$29</c:f>
              <c:numCache>
                <c:formatCode>General</c:formatCode>
                <c:ptCount val="122"/>
                <c:pt idx="0">
                  <c:v>2544.0132309527239</c:v>
                </c:pt>
                <c:pt idx="1">
                  <c:v>2187.2306624942757</c:v>
                </c:pt>
                <c:pt idx="2">
                  <c:v>1919.5523521510479</c:v>
                </c:pt>
                <c:pt idx="3">
                  <c:v>1597.804051249032</c:v>
                </c:pt>
                <c:pt idx="4">
                  <c:v>1430.7170227650226</c:v>
                </c:pt>
                <c:pt idx="5">
                  <c:v>1132.6345430353831</c:v>
                </c:pt>
                <c:pt idx="6">
                  <c:v>914.11246622826366</c:v>
                </c:pt>
                <c:pt idx="7">
                  <c:v>755.36347537667007</c:v>
                </c:pt>
                <c:pt idx="8">
                  <c:v>921.40458891685512</c:v>
                </c:pt>
                <c:pt idx="9">
                  <c:v>1529.8697088101685</c:v>
                </c:pt>
                <c:pt idx="10">
                  <c:v>1935.6012426376024</c:v>
                </c:pt>
                <c:pt idx="11">
                  <c:v>1959.8222184247111</c:v>
                </c:pt>
                <c:pt idx="12">
                  <c:v>1894.7884028933611</c:v>
                </c:pt>
                <c:pt idx="13">
                  <c:v>2043.5919657998372</c:v>
                </c:pt>
                <c:pt idx="14">
                  <c:v>2096.8360355982863</c:v>
                </c:pt>
                <c:pt idx="15">
                  <c:v>2061.3351900174989</c:v>
                </c:pt>
                <c:pt idx="16">
                  <c:v>2435.8676417637971</c:v>
                </c:pt>
                <c:pt idx="17">
                  <c:v>3345.1193762738317</c:v>
                </c:pt>
                <c:pt idx="18">
                  <c:v>4447.7706566046336</c:v>
                </c:pt>
                <c:pt idx="19">
                  <c:v>5671.1337529927832</c:v>
                </c:pt>
                <c:pt idx="20">
                  <c:v>6199.741647559923</c:v>
                </c:pt>
                <c:pt idx="21">
                  <c:v>6659.1272736720648</c:v>
                </c:pt>
                <c:pt idx="22">
                  <c:v>6880.8250494749827</c:v>
                </c:pt>
                <c:pt idx="23">
                  <c:v>6875.0961005481477</c:v>
                </c:pt>
                <c:pt idx="24">
                  <c:v>6861.1999835598945</c:v>
                </c:pt>
                <c:pt idx="25">
                  <c:v>6728.9534540548484</c:v>
                </c:pt>
                <c:pt idx="26">
                  <c:v>6688.1953545480519</c:v>
                </c:pt>
                <c:pt idx="27">
                  <c:v>7026.6087933550452</c:v>
                </c:pt>
                <c:pt idx="28">
                  <c:v>7245.3341709420256</c:v>
                </c:pt>
                <c:pt idx="29">
                  <c:v>7348.5176537640336</c:v>
                </c:pt>
                <c:pt idx="30">
                  <c:v>7172.2724407165615</c:v>
                </c:pt>
                <c:pt idx="31">
                  <c:v>7230.1913904941021</c:v>
                </c:pt>
                <c:pt idx="32">
                  <c:v>7238.5036844452325</c:v>
                </c:pt>
                <c:pt idx="33">
                  <c:v>7337.4549537217008</c:v>
                </c:pt>
                <c:pt idx="34">
                  <c:v>8879.941240613427</c:v>
                </c:pt>
                <c:pt idx="35">
                  <c:v>11501.761072806519</c:v>
                </c:pt>
                <c:pt idx="36">
                  <c:v>12767.630786498472</c:v>
                </c:pt>
                <c:pt idx="37">
                  <c:v>12555.836820378019</c:v>
                </c:pt>
                <c:pt idx="38">
                  <c:v>12048.096575577078</c:v>
                </c:pt>
                <c:pt idx="39">
                  <c:v>11640.728370640902</c:v>
                </c:pt>
                <c:pt idx="40">
                  <c:v>11590.624201054294</c:v>
                </c:pt>
                <c:pt idx="41">
                  <c:v>12668.170823353867</c:v>
                </c:pt>
                <c:pt idx="42">
                  <c:v>15366.251992904126</c:v>
                </c:pt>
                <c:pt idx="43">
                  <c:v>19145.775675295466</c:v>
                </c:pt>
                <c:pt idx="44">
                  <c:v>19272.363703484712</c:v>
                </c:pt>
                <c:pt idx="45">
                  <c:v>19459.734169665182</c:v>
                </c:pt>
                <c:pt idx="46">
                  <c:v>19407.474430313061</c:v>
                </c:pt>
                <c:pt idx="47">
                  <c:v>19068.998748383845</c:v>
                </c:pt>
                <c:pt idx="48">
                  <c:v>19191.01167298908</c:v>
                </c:pt>
                <c:pt idx="49">
                  <c:v>18860.902009382044</c:v>
                </c:pt>
                <c:pt idx="50">
                  <c:v>19152.393698409491</c:v>
                </c:pt>
                <c:pt idx="51">
                  <c:v>19976.718698074903</c:v>
                </c:pt>
                <c:pt idx="52">
                  <c:v>19988.875725684971</c:v>
                </c:pt>
                <c:pt idx="53">
                  <c:v>20166.884106091802</c:v>
                </c:pt>
                <c:pt idx="54">
                  <c:v>20531.211191968207</c:v>
                </c:pt>
                <c:pt idx="55">
                  <c:v>20100.064581049155</c:v>
                </c:pt>
                <c:pt idx="56">
                  <c:v>18265.814573184871</c:v>
                </c:pt>
                <c:pt idx="57">
                  <c:v>17424.249353482141</c:v>
                </c:pt>
                <c:pt idx="58">
                  <c:v>19804.037251652622</c:v>
                </c:pt>
                <c:pt idx="59">
                  <c:v>23132.554126091229</c:v>
                </c:pt>
                <c:pt idx="60">
                  <c:v>24401.680396237622</c:v>
                </c:pt>
                <c:pt idx="61">
                  <c:v>24957.325581537447</c:v>
                </c:pt>
                <c:pt idx="62">
                  <c:v>23358.268938622314</c:v>
                </c:pt>
                <c:pt idx="63">
                  <c:v>20659.69674906911</c:v>
                </c:pt>
                <c:pt idx="64">
                  <c:v>20659.352120209802</c:v>
                </c:pt>
                <c:pt idx="65">
                  <c:v>20036.209776992211</c:v>
                </c:pt>
                <c:pt idx="66">
                  <c:v>19575.880893682988</c:v>
                </c:pt>
                <c:pt idx="67">
                  <c:v>19452.806705849995</c:v>
                </c:pt>
                <c:pt idx="68">
                  <c:v>18248.685843234176</c:v>
                </c:pt>
                <c:pt idx="69">
                  <c:v>18066.144479119626</c:v>
                </c:pt>
                <c:pt idx="70">
                  <c:v>16988.61808497196</c:v>
                </c:pt>
                <c:pt idx="71">
                  <c:v>15006.203964065335</c:v>
                </c:pt>
                <c:pt idx="72">
                  <c:v>15027.526205424772</c:v>
                </c:pt>
                <c:pt idx="73">
                  <c:v>15165.234777159045</c:v>
                </c:pt>
                <c:pt idx="74">
                  <c:v>16948.924156673387</c:v>
                </c:pt>
                <c:pt idx="75">
                  <c:v>17551.001219473375</c:v>
                </c:pt>
                <c:pt idx="76">
                  <c:v>19038.574210979928</c:v>
                </c:pt>
                <c:pt idx="77">
                  <c:v>19442.027942264143</c:v>
                </c:pt>
                <c:pt idx="78">
                  <c:v>17707.98256833199</c:v>
                </c:pt>
                <c:pt idx="79">
                  <c:v>15241.49550045366</c:v>
                </c:pt>
                <c:pt idx="80">
                  <c:v>13668.768434385833</c:v>
                </c:pt>
                <c:pt idx="81">
                  <c:v>12553.373383100046</c:v>
                </c:pt>
                <c:pt idx="82">
                  <c:v>12562.043995034528</c:v>
                </c:pt>
                <c:pt idx="83">
                  <c:v>12475.314393712952</c:v>
                </c:pt>
                <c:pt idx="84">
                  <c:v>13392.600636235817</c:v>
                </c:pt>
                <c:pt idx="85">
                  <c:v>16840.310711650112</c:v>
                </c:pt>
                <c:pt idx="86">
                  <c:v>21792.134108961516</c:v>
                </c:pt>
                <c:pt idx="87">
                  <c:v>34715.894488866295</c:v>
                </c:pt>
                <c:pt idx="88">
                  <c:v>45092.130512298536</c:v>
                </c:pt>
                <c:pt idx="89">
                  <c:v>49743.337599192651</c:v>
                </c:pt>
                <c:pt idx="90">
                  <c:v>52063.55611542426</c:v>
                </c:pt>
                <c:pt idx="91">
                  <c:v>52130.484240241516</c:v>
                </c:pt>
                <c:pt idx="92">
                  <c:v>52377.200686690769</c:v>
                </c:pt>
                <c:pt idx="93">
                  <c:v>53895.156535766757</c:v>
                </c:pt>
                <c:pt idx="94">
                  <c:v>55562.911667741537</c:v>
                </c:pt>
                <c:pt idx="95">
                  <c:v>54777.860726248437</c:v>
                </c:pt>
                <c:pt idx="96">
                  <c:v>53682.265571849312</c:v>
                </c:pt>
                <c:pt idx="97">
                  <c:v>55811.245614009451</c:v>
                </c:pt>
                <c:pt idx="98">
                  <c:v>62644.311919566557</c:v>
                </c:pt>
                <c:pt idx="99">
                  <c:v>69483.993326353913</c:v>
                </c:pt>
                <c:pt idx="100">
                  <c:v>77411.340584068355</c:v>
                </c:pt>
                <c:pt idx="101">
                  <c:v>81445.430797275811</c:v>
                </c:pt>
                <c:pt idx="102">
                  <c:v>83889.734541136742</c:v>
                </c:pt>
                <c:pt idx="103">
                  <c:v>85893.227748705656</c:v>
                </c:pt>
                <c:pt idx="104">
                  <c:v>86491.240996276218</c:v>
                </c:pt>
                <c:pt idx="105">
                  <c:v>84874.549767782708</c:v>
                </c:pt>
                <c:pt idx="106">
                  <c:v>82271.422280222221</c:v>
                </c:pt>
                <c:pt idx="107">
                  <c:v>75016.126531776419</c:v>
                </c:pt>
                <c:pt idx="108">
                  <c:v>66672.970081420179</c:v>
                </c:pt>
                <c:pt idx="109">
                  <c:v>61047.409464793986</c:v>
                </c:pt>
                <c:pt idx="110">
                  <c:v>57573.805225719458</c:v>
                </c:pt>
                <c:pt idx="111">
                  <c:v>58984.468410428402</c:v>
                </c:pt>
                <c:pt idx="112">
                  <c:v>61076.624009602237</c:v>
                </c:pt>
                <c:pt idx="113">
                  <c:v>63155.410108878539</c:v>
                </c:pt>
                <c:pt idx="114">
                  <c:v>63771.30567897021</c:v>
                </c:pt>
                <c:pt idx="115">
                  <c:v>65488.348633983143</c:v>
                </c:pt>
                <c:pt idx="116">
                  <c:v>67114.891003892888</c:v>
                </c:pt>
                <c:pt idx="117">
                  <c:v>66896.658565768186</c:v>
                </c:pt>
                <c:pt idx="118">
                  <c:v>61347.270001328063</c:v>
                </c:pt>
                <c:pt idx="119">
                  <c:v>53332.630028774358</c:v>
                </c:pt>
                <c:pt idx="120">
                  <c:v>42445.266630198319</c:v>
                </c:pt>
                <c:pt idx="121">
                  <c:v>34829.762664788272</c:v>
                </c:pt>
              </c:numCache>
            </c:numRef>
          </c:val>
        </c:ser>
        <c:ser>
          <c:idx val="2"/>
          <c:order val="2"/>
          <c:tx>
            <c:strRef>
              <c:f>'Brazil Gross Inflows'!$M$30</c:f>
              <c:strCache>
                <c:ptCount val="1"/>
                <c:pt idx="0">
                  <c:v>2+ Std Dev Band</c:v>
                </c:pt>
              </c:strCache>
            </c:strRef>
          </c:tx>
          <c:marker>
            <c:symbol val="none"/>
          </c:marker>
          <c:cat>
            <c:strRef>
              <c:f>'Brazil Gross Inflows'!$N$27:$EE$27</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Inflows'!$N$30:$EE$30</c:f>
              <c:numCache>
                <c:formatCode>General</c:formatCode>
                <c:ptCount val="122"/>
                <c:pt idx="0">
                  <c:v>6467.0814619054472</c:v>
                </c:pt>
                <c:pt idx="1">
                  <c:v>6114.3513249885509</c:v>
                </c:pt>
                <c:pt idx="2">
                  <c:v>5851.1197043020957</c:v>
                </c:pt>
                <c:pt idx="3">
                  <c:v>5395.1313524980633</c:v>
                </c:pt>
                <c:pt idx="4">
                  <c:v>5144.939745530045</c:v>
                </c:pt>
                <c:pt idx="5">
                  <c:v>4671.5072360707663</c:v>
                </c:pt>
                <c:pt idx="6">
                  <c:v>4318.3555324565268</c:v>
                </c:pt>
                <c:pt idx="7">
                  <c:v>4059.9385007533397</c:v>
                </c:pt>
                <c:pt idx="8">
                  <c:v>4330.5932778337101</c:v>
                </c:pt>
                <c:pt idx="9">
                  <c:v>5245.0760676203372</c:v>
                </c:pt>
                <c:pt idx="10">
                  <c:v>5727.7816852752048</c:v>
                </c:pt>
                <c:pt idx="11">
                  <c:v>5488.3044368494229</c:v>
                </c:pt>
                <c:pt idx="12">
                  <c:v>5282.6468057867223</c:v>
                </c:pt>
                <c:pt idx="13">
                  <c:v>5725.6789315996748</c:v>
                </c:pt>
                <c:pt idx="14">
                  <c:v>5966.4220711965727</c:v>
                </c:pt>
                <c:pt idx="15">
                  <c:v>5955.2353800349974</c:v>
                </c:pt>
                <c:pt idx="16">
                  <c:v>6467.4402835275941</c:v>
                </c:pt>
                <c:pt idx="17">
                  <c:v>7870.2387525476624</c:v>
                </c:pt>
                <c:pt idx="18">
                  <c:v>9566.8158632092654</c:v>
                </c:pt>
                <c:pt idx="19">
                  <c:v>11330.975955985565</c:v>
                </c:pt>
                <c:pt idx="20">
                  <c:v>11899.683945119845</c:v>
                </c:pt>
                <c:pt idx="21">
                  <c:v>12290.779847344129</c:v>
                </c:pt>
                <c:pt idx="22">
                  <c:v>12361.110698949964</c:v>
                </c:pt>
                <c:pt idx="23">
                  <c:v>12362.434151096295</c:v>
                </c:pt>
                <c:pt idx="24">
                  <c:v>12352.278417119789</c:v>
                </c:pt>
                <c:pt idx="25">
                  <c:v>12310.376858109697</c:v>
                </c:pt>
                <c:pt idx="26">
                  <c:v>12266.077559096104</c:v>
                </c:pt>
                <c:pt idx="27">
                  <c:v>12730.375386710091</c:v>
                </c:pt>
                <c:pt idx="28">
                  <c:v>13034.159741884052</c:v>
                </c:pt>
                <c:pt idx="29">
                  <c:v>13175.745607528068</c:v>
                </c:pt>
                <c:pt idx="30">
                  <c:v>13199.105531433124</c:v>
                </c:pt>
                <c:pt idx="31">
                  <c:v>13700.627530988204</c:v>
                </c:pt>
                <c:pt idx="32">
                  <c:v>13746.391018890465</c:v>
                </c:pt>
                <c:pt idx="33">
                  <c:v>13355.345207443403</c:v>
                </c:pt>
                <c:pt idx="34">
                  <c:v>15261.772081226856</c:v>
                </c:pt>
                <c:pt idx="35">
                  <c:v>19162.878355613037</c:v>
                </c:pt>
                <c:pt idx="36">
                  <c:v>20979.109287996944</c:v>
                </c:pt>
                <c:pt idx="37">
                  <c:v>20736.66012575604</c:v>
                </c:pt>
                <c:pt idx="38">
                  <c:v>20633.380556154156</c:v>
                </c:pt>
                <c:pt idx="39">
                  <c:v>21205.933836281805</c:v>
                </c:pt>
                <c:pt idx="40">
                  <c:v>21142.911017108589</c:v>
                </c:pt>
                <c:pt idx="41">
                  <c:v>22738.279301707731</c:v>
                </c:pt>
                <c:pt idx="42">
                  <c:v>26891.641151268253</c:v>
                </c:pt>
                <c:pt idx="43">
                  <c:v>32589.837642740931</c:v>
                </c:pt>
                <c:pt idx="44">
                  <c:v>32661.089992409426</c:v>
                </c:pt>
                <c:pt idx="45">
                  <c:v>32693.193317420366</c:v>
                </c:pt>
                <c:pt idx="46">
                  <c:v>32686.983818458033</c:v>
                </c:pt>
                <c:pt idx="47">
                  <c:v>32875.55986543397</c:v>
                </c:pt>
                <c:pt idx="48">
                  <c:v>33013.336503177234</c:v>
                </c:pt>
                <c:pt idx="49">
                  <c:v>33246.389825970124</c:v>
                </c:pt>
                <c:pt idx="50">
                  <c:v>33349.412277189018</c:v>
                </c:pt>
                <c:pt idx="51">
                  <c:v>33848.821547131345</c:v>
                </c:pt>
                <c:pt idx="52">
                  <c:v>33986.812212707613</c:v>
                </c:pt>
                <c:pt idx="53">
                  <c:v>34132.702805931913</c:v>
                </c:pt>
                <c:pt idx="54">
                  <c:v>37599.737662659682</c:v>
                </c:pt>
                <c:pt idx="55">
                  <c:v>40441.619286389643</c:v>
                </c:pt>
                <c:pt idx="56">
                  <c:v>38644.630171692319</c:v>
                </c:pt>
                <c:pt idx="57">
                  <c:v>38016.576848393728</c:v>
                </c:pt>
                <c:pt idx="58">
                  <c:v>41173.287299822034</c:v>
                </c:pt>
                <c:pt idx="59">
                  <c:v>45390.579697012501</c:v>
                </c:pt>
                <c:pt idx="60">
                  <c:v>47109.968661591862</c:v>
                </c:pt>
                <c:pt idx="61">
                  <c:v>47915.657435159854</c:v>
                </c:pt>
                <c:pt idx="62">
                  <c:v>45604.651103883909</c:v>
                </c:pt>
                <c:pt idx="63">
                  <c:v>41502.022769051357</c:v>
                </c:pt>
                <c:pt idx="64">
                  <c:v>41501.621247551317</c:v>
                </c:pt>
                <c:pt idx="65">
                  <c:v>40992.364148776047</c:v>
                </c:pt>
                <c:pt idx="66">
                  <c:v>40732.00680615093</c:v>
                </c:pt>
                <c:pt idx="67">
                  <c:v>40795.067489247929</c:v>
                </c:pt>
                <c:pt idx="68">
                  <c:v>40132.812658880677</c:v>
                </c:pt>
                <c:pt idx="69">
                  <c:v>40330.594820597616</c:v>
                </c:pt>
                <c:pt idx="70">
                  <c:v>39580.233312095617</c:v>
                </c:pt>
                <c:pt idx="71">
                  <c:v>37581.543531407966</c:v>
                </c:pt>
                <c:pt idx="72">
                  <c:v>37600.731810824189</c:v>
                </c:pt>
                <c:pt idx="73">
                  <c:v>37793.936765090308</c:v>
                </c:pt>
                <c:pt idx="74">
                  <c:v>38730.114102957959</c:v>
                </c:pt>
                <c:pt idx="75">
                  <c:v>36724.19729326191</c:v>
                </c:pt>
                <c:pt idx="76">
                  <c:v>37986.404949079268</c:v>
                </c:pt>
                <c:pt idx="77">
                  <c:v>37953.65544976807</c:v>
                </c:pt>
                <c:pt idx="78">
                  <c:v>35473.808381399183</c:v>
                </c:pt>
                <c:pt idx="79">
                  <c:v>31597.65739585409</c:v>
                </c:pt>
                <c:pt idx="80">
                  <c:v>29249.373497826062</c:v>
                </c:pt>
                <c:pt idx="81">
                  <c:v>27485.54590830181</c:v>
                </c:pt>
                <c:pt idx="82">
                  <c:v>27498.249866326056</c:v>
                </c:pt>
                <c:pt idx="83">
                  <c:v>27372.406918549848</c:v>
                </c:pt>
                <c:pt idx="84">
                  <c:v>28689.268849801883</c:v>
                </c:pt>
                <c:pt idx="85">
                  <c:v>33535.984130705452</c:v>
                </c:pt>
                <c:pt idx="86">
                  <c:v>40618.573803409898</c:v>
                </c:pt>
                <c:pt idx="87">
                  <c:v>61139.61267024892</c:v>
                </c:pt>
                <c:pt idx="88">
                  <c:v>76020.122778312842</c:v>
                </c:pt>
                <c:pt idx="89">
                  <c:v>81055.255390616454</c:v>
                </c:pt>
                <c:pt idx="90">
                  <c:v>82245.618755410615</c:v>
                </c:pt>
                <c:pt idx="91">
                  <c:v>82475.157953972186</c:v>
                </c:pt>
                <c:pt idx="92">
                  <c:v>83754.29280201123</c:v>
                </c:pt>
                <c:pt idx="93">
                  <c:v>90267.957001889998</c:v>
                </c:pt>
                <c:pt idx="94">
                  <c:v>98485.504184619145</c:v>
                </c:pt>
                <c:pt idx="95">
                  <c:v>100385.63768719227</c:v>
                </c:pt>
                <c:pt idx="96">
                  <c:v>102073.33128439833</c:v>
                </c:pt>
                <c:pt idx="97">
                  <c:v>104605.08885284625</c:v>
                </c:pt>
                <c:pt idx="98">
                  <c:v>114296.15878921266</c:v>
                </c:pt>
                <c:pt idx="99">
                  <c:v>124028.51865659899</c:v>
                </c:pt>
                <c:pt idx="100">
                  <c:v>135125.79163786522</c:v>
                </c:pt>
                <c:pt idx="101">
                  <c:v>140280.45817537943</c:v>
                </c:pt>
                <c:pt idx="102">
                  <c:v>143022.99420581872</c:v>
                </c:pt>
                <c:pt idx="103">
                  <c:v>145105.10700966624</c:v>
                </c:pt>
                <c:pt idx="104">
                  <c:v>145628.84209897497</c:v>
                </c:pt>
                <c:pt idx="105">
                  <c:v>145190.92859519404</c:v>
                </c:pt>
                <c:pt idx="106">
                  <c:v>144311.74476221722</c:v>
                </c:pt>
                <c:pt idx="107">
                  <c:v>137299.30783364229</c:v>
                </c:pt>
                <c:pt idx="108">
                  <c:v>128347.86344204517</c:v>
                </c:pt>
                <c:pt idx="109">
                  <c:v>121700.48101654294</c:v>
                </c:pt>
                <c:pt idx="110">
                  <c:v>117314.7970611591</c:v>
                </c:pt>
                <c:pt idx="111">
                  <c:v>118435.30538234583</c:v>
                </c:pt>
                <c:pt idx="112">
                  <c:v>120394.14318223047</c:v>
                </c:pt>
                <c:pt idx="113">
                  <c:v>120619.45323761056</c:v>
                </c:pt>
                <c:pt idx="114">
                  <c:v>117192.7680021274</c:v>
                </c:pt>
                <c:pt idx="115">
                  <c:v>116603.48764890841</c:v>
                </c:pt>
                <c:pt idx="116">
                  <c:v>114955.10878935209</c:v>
                </c:pt>
                <c:pt idx="117">
                  <c:v>114687.42369452881</c:v>
                </c:pt>
                <c:pt idx="118">
                  <c:v>106717.7779058531</c:v>
                </c:pt>
                <c:pt idx="119">
                  <c:v>95491.820827613759</c:v>
                </c:pt>
                <c:pt idx="120">
                  <c:v>81472.046837562157</c:v>
                </c:pt>
                <c:pt idx="121">
                  <c:v>72787.490265548055</c:v>
                </c:pt>
              </c:numCache>
            </c:numRef>
          </c:val>
        </c:ser>
        <c:ser>
          <c:idx val="3"/>
          <c:order val="3"/>
          <c:tx>
            <c:strRef>
              <c:f>'Brazil Gross Inflows'!$M$31</c:f>
              <c:strCache>
                <c:ptCount val="1"/>
                <c:pt idx="0">
                  <c:v>1- Std Dev Band</c:v>
                </c:pt>
              </c:strCache>
            </c:strRef>
          </c:tx>
          <c:marker>
            <c:symbol val="none"/>
          </c:marker>
          <c:cat>
            <c:strRef>
              <c:f>'Brazil Gross Inflows'!$N$27:$EE$27</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Inflows'!$N$31:$EE$31</c:f>
              <c:numCache>
                <c:formatCode>General</c:formatCode>
                <c:ptCount val="122"/>
                <c:pt idx="0">
                  <c:v>-5302.123230952724</c:v>
                </c:pt>
                <c:pt idx="1">
                  <c:v>-5667.0106624942755</c:v>
                </c:pt>
                <c:pt idx="2">
                  <c:v>-5943.5823521510483</c:v>
                </c:pt>
                <c:pt idx="3">
                  <c:v>-5996.8505512490319</c:v>
                </c:pt>
                <c:pt idx="4">
                  <c:v>-5997.7284227650216</c:v>
                </c:pt>
                <c:pt idx="5">
                  <c:v>-5945.1108430353834</c:v>
                </c:pt>
                <c:pt idx="6">
                  <c:v>-5894.3736662282627</c:v>
                </c:pt>
                <c:pt idx="7">
                  <c:v>-5853.7865753766691</c:v>
                </c:pt>
                <c:pt idx="8">
                  <c:v>-5896.9727889168553</c:v>
                </c:pt>
                <c:pt idx="9">
                  <c:v>-5900.5430088101675</c:v>
                </c:pt>
                <c:pt idx="10">
                  <c:v>-5648.7596426376022</c:v>
                </c:pt>
                <c:pt idx="11">
                  <c:v>-5097.1422184247112</c:v>
                </c:pt>
                <c:pt idx="12">
                  <c:v>-4880.9284028933616</c:v>
                </c:pt>
                <c:pt idx="13">
                  <c:v>-5320.5819657998372</c:v>
                </c:pt>
                <c:pt idx="14">
                  <c:v>-5642.3360355982859</c:v>
                </c:pt>
                <c:pt idx="15">
                  <c:v>-5726.4651900174995</c:v>
                </c:pt>
                <c:pt idx="16">
                  <c:v>-5627.2776417637961</c:v>
                </c:pt>
                <c:pt idx="17">
                  <c:v>-5705.1193762738294</c:v>
                </c:pt>
                <c:pt idx="18">
                  <c:v>-5790.3197566046301</c:v>
                </c:pt>
                <c:pt idx="19">
                  <c:v>-5648.5506529927798</c:v>
                </c:pt>
                <c:pt idx="20">
                  <c:v>-5200.1429475599207</c:v>
                </c:pt>
                <c:pt idx="21">
                  <c:v>-4604.1778736720635</c:v>
                </c:pt>
                <c:pt idx="22">
                  <c:v>-4079.7462494749816</c:v>
                </c:pt>
                <c:pt idx="23">
                  <c:v>-4099.5800005481469</c:v>
                </c:pt>
                <c:pt idx="24">
                  <c:v>-4120.9568835598948</c:v>
                </c:pt>
                <c:pt idx="25">
                  <c:v>-4433.8933540548496</c:v>
                </c:pt>
                <c:pt idx="26">
                  <c:v>-4467.569054548052</c:v>
                </c:pt>
                <c:pt idx="27">
                  <c:v>-4380.924393355047</c:v>
                </c:pt>
                <c:pt idx="28">
                  <c:v>-4332.3169709420272</c:v>
                </c:pt>
                <c:pt idx="29">
                  <c:v>-4305.9382537640349</c:v>
                </c:pt>
                <c:pt idx="30">
                  <c:v>-4881.3937407165622</c:v>
                </c:pt>
                <c:pt idx="31">
                  <c:v>-5710.6808904941017</c:v>
                </c:pt>
                <c:pt idx="32">
                  <c:v>-5777.270984445232</c:v>
                </c:pt>
                <c:pt idx="33">
                  <c:v>-4698.325553721701</c:v>
                </c:pt>
                <c:pt idx="34">
                  <c:v>-3883.7204406134292</c:v>
                </c:pt>
                <c:pt idx="35">
                  <c:v>-3820.47349280652</c:v>
                </c:pt>
                <c:pt idx="36">
                  <c:v>-3655.3262164984753</c:v>
                </c:pt>
                <c:pt idx="37">
                  <c:v>-3805.8097903780235</c:v>
                </c:pt>
                <c:pt idx="38">
                  <c:v>-5122.4713855770797</c:v>
                </c:pt>
                <c:pt idx="39">
                  <c:v>-7489.6825606409056</c:v>
                </c:pt>
                <c:pt idx="40">
                  <c:v>-7513.9494310542959</c:v>
                </c:pt>
                <c:pt idx="41">
                  <c:v>-7472.0461333538669</c:v>
                </c:pt>
                <c:pt idx="42">
                  <c:v>-7684.5263238241278</c:v>
                </c:pt>
                <c:pt idx="43">
                  <c:v>-7742.3482595954665</c:v>
                </c:pt>
                <c:pt idx="44">
                  <c:v>-7505.088874364712</c:v>
                </c:pt>
                <c:pt idx="45">
                  <c:v>-7007.1841258451823</c:v>
                </c:pt>
                <c:pt idx="46">
                  <c:v>-7151.544345976884</c:v>
                </c:pt>
                <c:pt idx="47">
                  <c:v>-8544.123485716409</c:v>
                </c:pt>
                <c:pt idx="48">
                  <c:v>-8453.6379873872302</c:v>
                </c:pt>
                <c:pt idx="49">
                  <c:v>-9910.0736237941164</c:v>
                </c:pt>
                <c:pt idx="50">
                  <c:v>-9241.6434591495599</c:v>
                </c:pt>
                <c:pt idx="51">
                  <c:v>-7767.4870000379779</c:v>
                </c:pt>
                <c:pt idx="52">
                  <c:v>-8006.9972483603033</c:v>
                </c:pt>
                <c:pt idx="53">
                  <c:v>-7764.7532935884228</c:v>
                </c:pt>
                <c:pt idx="54">
                  <c:v>-13605.841749414742</c:v>
                </c:pt>
                <c:pt idx="55">
                  <c:v>-20583.044829631821</c:v>
                </c:pt>
                <c:pt idx="56">
                  <c:v>-22491.816623830018</c:v>
                </c:pt>
                <c:pt idx="57">
                  <c:v>-23760.405636341035</c:v>
                </c:pt>
                <c:pt idx="58">
                  <c:v>-22934.462844686201</c:v>
                </c:pt>
                <c:pt idx="59">
                  <c:v>-21383.497015751323</c:v>
                </c:pt>
                <c:pt idx="60">
                  <c:v>-21014.896134470851</c:v>
                </c:pt>
                <c:pt idx="61">
                  <c:v>-20959.338125707367</c:v>
                </c:pt>
                <c:pt idx="62">
                  <c:v>-21134.495391900877</c:v>
                </c:pt>
                <c:pt idx="63">
                  <c:v>-21024.955290895392</c:v>
                </c:pt>
                <c:pt idx="64">
                  <c:v>-21025.186134473235</c:v>
                </c:pt>
                <c:pt idx="65">
                  <c:v>-21876.098966575461</c:v>
                </c:pt>
                <c:pt idx="66">
                  <c:v>-22736.370931252888</c:v>
                </c:pt>
                <c:pt idx="67">
                  <c:v>-23231.714860945875</c:v>
                </c:pt>
                <c:pt idx="68">
                  <c:v>-25519.567788058834</c:v>
                </c:pt>
                <c:pt idx="69">
                  <c:v>-26462.756203836347</c:v>
                </c:pt>
                <c:pt idx="70">
                  <c:v>-28194.612369275354</c:v>
                </c:pt>
                <c:pt idx="71">
                  <c:v>-30144.47517061992</c:v>
                </c:pt>
                <c:pt idx="72">
                  <c:v>-30118.885005374068</c:v>
                </c:pt>
                <c:pt idx="73">
                  <c:v>-30092.169198703486</c:v>
                </c:pt>
                <c:pt idx="74">
                  <c:v>-26613.455735895757</c:v>
                </c:pt>
                <c:pt idx="75">
                  <c:v>-20795.390928103687</c:v>
                </c:pt>
                <c:pt idx="76">
                  <c:v>-18857.087265218757</c:v>
                </c:pt>
                <c:pt idx="77">
                  <c:v>-17581.22707274371</c:v>
                </c:pt>
                <c:pt idx="78">
                  <c:v>-17823.669057802403</c:v>
                </c:pt>
                <c:pt idx="79">
                  <c:v>-17470.828290347203</c:v>
                </c:pt>
                <c:pt idx="80">
                  <c:v>-17492.441692494627</c:v>
                </c:pt>
                <c:pt idx="81">
                  <c:v>-17310.971667303482</c:v>
                </c:pt>
                <c:pt idx="82">
                  <c:v>-17310.367747548527</c:v>
                </c:pt>
                <c:pt idx="83">
                  <c:v>-17318.870655960847</c:v>
                </c:pt>
                <c:pt idx="84">
                  <c:v>-17200.735790896317</c:v>
                </c:pt>
                <c:pt idx="85">
                  <c:v>-16551.036126460567</c:v>
                </c:pt>
                <c:pt idx="86">
                  <c:v>-15860.74527993524</c:v>
                </c:pt>
                <c:pt idx="87">
                  <c:v>-18131.541873898961</c:v>
                </c:pt>
                <c:pt idx="88">
                  <c:v>-16763.854019730075</c:v>
                </c:pt>
                <c:pt idx="89">
                  <c:v>-12880.497983654939</c:v>
                </c:pt>
                <c:pt idx="90">
                  <c:v>-8300.5691645484367</c:v>
                </c:pt>
                <c:pt idx="91">
                  <c:v>-8558.8631872198166</c:v>
                </c:pt>
                <c:pt idx="92">
                  <c:v>-10376.983543950162</c:v>
                </c:pt>
                <c:pt idx="93">
                  <c:v>-18850.444396479725</c:v>
                </c:pt>
                <c:pt idx="94">
                  <c:v>-30282.273366013666</c:v>
                </c:pt>
                <c:pt idx="95">
                  <c:v>-36437.693195639229</c:v>
                </c:pt>
                <c:pt idx="96">
                  <c:v>-43099.865853248724</c:v>
                </c:pt>
                <c:pt idx="97">
                  <c:v>-41776.440863664153</c:v>
                </c:pt>
                <c:pt idx="98">
                  <c:v>-40659.381819725655</c:v>
                </c:pt>
                <c:pt idx="99">
                  <c:v>-39605.057334136232</c:v>
                </c:pt>
                <c:pt idx="100">
                  <c:v>-38017.561523525343</c:v>
                </c:pt>
                <c:pt idx="101">
                  <c:v>-36224.62395893145</c:v>
                </c:pt>
                <c:pt idx="102">
                  <c:v>-34376.784788227189</c:v>
                </c:pt>
                <c:pt idx="103">
                  <c:v>-32530.530773215483</c:v>
                </c:pt>
                <c:pt idx="104">
                  <c:v>-31783.961209121291</c:v>
                </c:pt>
                <c:pt idx="105">
                  <c:v>-35758.207887039993</c:v>
                </c:pt>
                <c:pt idx="106">
                  <c:v>-41809.222683767774</c:v>
                </c:pt>
                <c:pt idx="107">
                  <c:v>-49550.236071955311</c:v>
                </c:pt>
                <c:pt idx="108">
                  <c:v>-56676.816639829827</c:v>
                </c:pt>
                <c:pt idx="109">
                  <c:v>-60258.733638703903</c:v>
                </c:pt>
                <c:pt idx="110">
                  <c:v>-61908.178445159829</c:v>
                </c:pt>
                <c:pt idx="111">
                  <c:v>-59917.205533406443</c:v>
                </c:pt>
                <c:pt idx="112">
                  <c:v>-57558.414335654219</c:v>
                </c:pt>
                <c:pt idx="113">
                  <c:v>-51772.67614858551</c:v>
                </c:pt>
                <c:pt idx="114">
                  <c:v>-43071.61896734417</c:v>
                </c:pt>
                <c:pt idx="115">
                  <c:v>-36741.929395867381</c:v>
                </c:pt>
                <c:pt idx="116">
                  <c:v>-28565.544567025514</c:v>
                </c:pt>
                <c:pt idx="117">
                  <c:v>-28684.871691753062</c:v>
                </c:pt>
                <c:pt idx="118">
                  <c:v>-29393.745807722</c:v>
                </c:pt>
                <c:pt idx="119">
                  <c:v>-30985.751568904445</c:v>
                </c:pt>
                <c:pt idx="120">
                  <c:v>-35608.293784529356</c:v>
                </c:pt>
                <c:pt idx="121">
                  <c:v>-41085.692536731294</c:v>
                </c:pt>
              </c:numCache>
            </c:numRef>
          </c:val>
        </c:ser>
        <c:ser>
          <c:idx val="4"/>
          <c:order val="4"/>
          <c:tx>
            <c:strRef>
              <c:f>'Brazil Gross Inflows'!$M$32</c:f>
              <c:strCache>
                <c:ptCount val="1"/>
                <c:pt idx="0">
                  <c:v>2- Std Dev Band</c:v>
                </c:pt>
              </c:strCache>
            </c:strRef>
          </c:tx>
          <c:marker>
            <c:symbol val="none"/>
          </c:marker>
          <c:cat>
            <c:strRef>
              <c:f>'Brazil Gross Inflows'!$N$27:$EE$27</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Inflows'!$N$32:$EE$32</c:f>
              <c:numCache>
                <c:formatCode>General</c:formatCode>
                <c:ptCount val="122"/>
                <c:pt idx="0">
                  <c:v>-9225.1914619054478</c:v>
                </c:pt>
                <c:pt idx="1">
                  <c:v>-9594.1313249885516</c:v>
                </c:pt>
                <c:pt idx="2">
                  <c:v>-9875.1497043020954</c:v>
                </c:pt>
                <c:pt idx="3">
                  <c:v>-9794.1778524980637</c:v>
                </c:pt>
                <c:pt idx="4">
                  <c:v>-9711.9511455300453</c:v>
                </c:pt>
                <c:pt idx="5">
                  <c:v>-9483.9835360707657</c:v>
                </c:pt>
                <c:pt idx="6">
                  <c:v>-9298.6167324565249</c:v>
                </c:pt>
                <c:pt idx="7">
                  <c:v>-9158.3616007533383</c:v>
                </c:pt>
                <c:pt idx="8">
                  <c:v>-9306.1614778337098</c:v>
                </c:pt>
                <c:pt idx="9">
                  <c:v>-9615.7493676203358</c:v>
                </c:pt>
                <c:pt idx="10">
                  <c:v>-9440.9400852752042</c:v>
                </c:pt>
                <c:pt idx="11">
                  <c:v>-8625.6244368494226</c:v>
                </c:pt>
                <c:pt idx="12">
                  <c:v>-8268.7868057867236</c:v>
                </c:pt>
                <c:pt idx="13">
                  <c:v>-9002.6689315996755</c:v>
                </c:pt>
                <c:pt idx="14">
                  <c:v>-9511.9220711965718</c:v>
                </c:pt>
                <c:pt idx="15">
                  <c:v>-9620.3653800349985</c:v>
                </c:pt>
                <c:pt idx="16">
                  <c:v>-9658.8502835275922</c:v>
                </c:pt>
                <c:pt idx="17">
                  <c:v>-10230.238752547659</c:v>
                </c:pt>
                <c:pt idx="18">
                  <c:v>-10909.364963209262</c:v>
                </c:pt>
                <c:pt idx="19">
                  <c:v>-11308.392855985561</c:v>
                </c:pt>
                <c:pt idx="20">
                  <c:v>-10900.085245119843</c:v>
                </c:pt>
                <c:pt idx="21">
                  <c:v>-10235.830447344128</c:v>
                </c:pt>
                <c:pt idx="22">
                  <c:v>-9560.0318989499647</c:v>
                </c:pt>
                <c:pt idx="23">
                  <c:v>-9586.9180510962942</c:v>
                </c:pt>
                <c:pt idx="24">
                  <c:v>-9612.0353171197894</c:v>
                </c:pt>
                <c:pt idx="25">
                  <c:v>-10015.316758109699</c:v>
                </c:pt>
                <c:pt idx="26">
                  <c:v>-10045.451259096104</c:v>
                </c:pt>
                <c:pt idx="27">
                  <c:v>-10084.690986710093</c:v>
                </c:pt>
                <c:pt idx="28">
                  <c:v>-10121.142541884054</c:v>
                </c:pt>
                <c:pt idx="29">
                  <c:v>-10133.166207528069</c:v>
                </c:pt>
                <c:pt idx="30">
                  <c:v>-10908.226831433123</c:v>
                </c:pt>
                <c:pt idx="31">
                  <c:v>-12181.117030988204</c:v>
                </c:pt>
                <c:pt idx="32">
                  <c:v>-12285.158318890464</c:v>
                </c:pt>
                <c:pt idx="33">
                  <c:v>-10716.215807443401</c:v>
                </c:pt>
                <c:pt idx="34">
                  <c:v>-10265.551281226857</c:v>
                </c:pt>
                <c:pt idx="35">
                  <c:v>-11481.59077561304</c:v>
                </c:pt>
                <c:pt idx="36">
                  <c:v>-11866.804717996949</c:v>
                </c:pt>
                <c:pt idx="37">
                  <c:v>-11986.633095756046</c:v>
                </c:pt>
                <c:pt idx="38">
                  <c:v>-13707.755366154157</c:v>
                </c:pt>
                <c:pt idx="39">
                  <c:v>-17054.888026281809</c:v>
                </c:pt>
                <c:pt idx="40">
                  <c:v>-17066.236247108591</c:v>
                </c:pt>
                <c:pt idx="41">
                  <c:v>-17542.154611707734</c:v>
                </c:pt>
                <c:pt idx="42">
                  <c:v>-19209.915482188255</c:v>
                </c:pt>
                <c:pt idx="43">
                  <c:v>-21186.410227040935</c:v>
                </c:pt>
                <c:pt idx="44">
                  <c:v>-20893.815163289422</c:v>
                </c:pt>
                <c:pt idx="45">
                  <c:v>-20240.643273600363</c:v>
                </c:pt>
                <c:pt idx="46">
                  <c:v>-20431.053734121855</c:v>
                </c:pt>
                <c:pt idx="47">
                  <c:v>-22350.684602766534</c:v>
                </c:pt>
                <c:pt idx="48">
                  <c:v>-22275.962817575382</c:v>
                </c:pt>
                <c:pt idx="49">
                  <c:v>-24295.561440382196</c:v>
                </c:pt>
                <c:pt idx="50">
                  <c:v>-23438.662037929083</c:v>
                </c:pt>
                <c:pt idx="51">
                  <c:v>-21639.589849094416</c:v>
                </c:pt>
                <c:pt idx="52">
                  <c:v>-22004.93373538294</c:v>
                </c:pt>
                <c:pt idx="53">
                  <c:v>-21730.571993428537</c:v>
                </c:pt>
                <c:pt idx="54">
                  <c:v>-30674.368220106218</c:v>
                </c:pt>
                <c:pt idx="55">
                  <c:v>-40924.599534972309</c:v>
                </c:pt>
                <c:pt idx="56">
                  <c:v>-42870.632222337459</c:v>
                </c:pt>
                <c:pt idx="57">
                  <c:v>-44352.733131252622</c:v>
                </c:pt>
                <c:pt idx="58">
                  <c:v>-44303.712892855612</c:v>
                </c:pt>
                <c:pt idx="59">
                  <c:v>-43641.522586672603</c:v>
                </c:pt>
                <c:pt idx="60">
                  <c:v>-43723.184399825084</c:v>
                </c:pt>
                <c:pt idx="61">
                  <c:v>-43917.669979329774</c:v>
                </c:pt>
                <c:pt idx="62">
                  <c:v>-43380.877557162472</c:v>
                </c:pt>
                <c:pt idx="63">
                  <c:v>-41867.281310877646</c:v>
                </c:pt>
                <c:pt idx="64">
                  <c:v>-41867.455261814757</c:v>
                </c:pt>
                <c:pt idx="65">
                  <c:v>-42832.253338359296</c:v>
                </c:pt>
                <c:pt idx="66">
                  <c:v>-43892.496843720823</c:v>
                </c:pt>
                <c:pt idx="67">
                  <c:v>-44573.975644343809</c:v>
                </c:pt>
                <c:pt idx="68">
                  <c:v>-47403.694603705342</c:v>
                </c:pt>
                <c:pt idx="69">
                  <c:v>-48727.20654531433</c:v>
                </c:pt>
                <c:pt idx="70">
                  <c:v>-50786.227596399011</c:v>
                </c:pt>
                <c:pt idx="71">
                  <c:v>-52719.814737962544</c:v>
                </c:pt>
                <c:pt idx="72">
                  <c:v>-52692.090610773492</c:v>
                </c:pt>
                <c:pt idx="73">
                  <c:v>-52720.871186634751</c:v>
                </c:pt>
                <c:pt idx="74">
                  <c:v>-48394.645682180329</c:v>
                </c:pt>
                <c:pt idx="75">
                  <c:v>-39968.587001892214</c:v>
                </c:pt>
                <c:pt idx="76">
                  <c:v>-37804.918003318104</c:v>
                </c:pt>
                <c:pt idx="77">
                  <c:v>-36092.854580247636</c:v>
                </c:pt>
                <c:pt idx="78">
                  <c:v>-35589.494870869603</c:v>
                </c:pt>
                <c:pt idx="79">
                  <c:v>-33826.990185747636</c:v>
                </c:pt>
                <c:pt idx="80">
                  <c:v>-33073.046755934854</c:v>
                </c:pt>
                <c:pt idx="81">
                  <c:v>-32243.144192505246</c:v>
                </c:pt>
                <c:pt idx="82">
                  <c:v>-32246.573618840055</c:v>
                </c:pt>
                <c:pt idx="83">
                  <c:v>-32215.963180797746</c:v>
                </c:pt>
                <c:pt idx="84">
                  <c:v>-32497.404004462383</c:v>
                </c:pt>
                <c:pt idx="85">
                  <c:v>-33246.709545515907</c:v>
                </c:pt>
                <c:pt idx="86">
                  <c:v>-34687.184974383614</c:v>
                </c:pt>
                <c:pt idx="87">
                  <c:v>-44555.260055281593</c:v>
                </c:pt>
                <c:pt idx="88">
                  <c:v>-47691.846285744381</c:v>
                </c:pt>
                <c:pt idx="89">
                  <c:v>-44192.415775078734</c:v>
                </c:pt>
                <c:pt idx="90">
                  <c:v>-38482.631804534787</c:v>
                </c:pt>
                <c:pt idx="91">
                  <c:v>-38903.536900950479</c:v>
                </c:pt>
                <c:pt idx="92">
                  <c:v>-41754.075659270631</c:v>
                </c:pt>
                <c:pt idx="93">
                  <c:v>-55223.244862602965</c:v>
                </c:pt>
                <c:pt idx="94">
                  <c:v>-73204.865882891259</c:v>
                </c:pt>
                <c:pt idx="95">
                  <c:v>-82045.470156583062</c:v>
                </c:pt>
                <c:pt idx="96">
                  <c:v>-91490.931565797742</c:v>
                </c:pt>
                <c:pt idx="97">
                  <c:v>-90570.284102500955</c:v>
                </c:pt>
                <c:pt idx="98">
                  <c:v>-92311.228689371768</c:v>
                </c:pt>
                <c:pt idx="99">
                  <c:v>-94149.582664381305</c:v>
                </c:pt>
                <c:pt idx="100">
                  <c:v>-95732.012577322195</c:v>
                </c:pt>
                <c:pt idx="101">
                  <c:v>-95059.651337035088</c:v>
                </c:pt>
                <c:pt idx="102">
                  <c:v>-93510.044452909147</c:v>
                </c:pt>
                <c:pt idx="103">
                  <c:v>-91742.41003417605</c:v>
                </c:pt>
                <c:pt idx="104">
                  <c:v>-90921.562311820046</c:v>
                </c:pt>
                <c:pt idx="105">
                  <c:v>-96074.586714451347</c:v>
                </c:pt>
                <c:pt idx="106">
                  <c:v>-103849.54516576277</c:v>
                </c:pt>
                <c:pt idx="107">
                  <c:v>-111833.41737382117</c:v>
                </c:pt>
                <c:pt idx="108">
                  <c:v>-118351.71000045483</c:v>
                </c:pt>
                <c:pt idx="109">
                  <c:v>-120911.80519045284</c:v>
                </c:pt>
                <c:pt idx="110">
                  <c:v>-121649.17028059947</c:v>
                </c:pt>
                <c:pt idx="111">
                  <c:v>-119368.04250532386</c:v>
                </c:pt>
                <c:pt idx="112">
                  <c:v>-116875.93350828244</c:v>
                </c:pt>
                <c:pt idx="113">
                  <c:v>-109236.71927731753</c:v>
                </c:pt>
                <c:pt idx="114">
                  <c:v>-96493.081290501359</c:v>
                </c:pt>
                <c:pt idx="115">
                  <c:v>-87857.068410792635</c:v>
                </c:pt>
                <c:pt idx="116">
                  <c:v>-76405.762352484715</c:v>
                </c:pt>
                <c:pt idx="117">
                  <c:v>-76475.636820513697</c:v>
                </c:pt>
                <c:pt idx="118">
                  <c:v>-74764.253712247024</c:v>
                </c:pt>
                <c:pt idx="119">
                  <c:v>-73144.942367743846</c:v>
                </c:pt>
                <c:pt idx="120">
                  <c:v>-74635.073991893194</c:v>
                </c:pt>
                <c:pt idx="121">
                  <c:v>-79043.420137491077</c:v>
                </c:pt>
              </c:numCache>
            </c:numRef>
          </c:val>
        </c:ser>
        <c:marker val="1"/>
        <c:axId val="85396096"/>
        <c:axId val="85418368"/>
      </c:lineChart>
      <c:catAx>
        <c:axId val="85396096"/>
        <c:scaling>
          <c:orientation val="minMax"/>
        </c:scaling>
        <c:axPos val="b"/>
        <c:majorTickMark val="none"/>
        <c:tickLblPos val="nextTo"/>
        <c:crossAx val="85418368"/>
        <c:crosses val="autoZero"/>
        <c:auto val="1"/>
        <c:lblAlgn val="ctr"/>
        <c:lblOffset val="100"/>
      </c:catAx>
      <c:valAx>
        <c:axId val="85418368"/>
        <c:scaling>
          <c:orientation val="minMax"/>
          <c:max val="150000"/>
        </c:scaling>
        <c:axPos val="l"/>
        <c:majorGridlines/>
        <c:numFmt formatCode="General" sourceLinked="1"/>
        <c:majorTickMark val="none"/>
        <c:tickLblPos val="nextTo"/>
        <c:spPr>
          <a:ln w="9525">
            <a:noFill/>
          </a:ln>
        </c:spPr>
        <c:crossAx val="85396096"/>
        <c:crosses val="autoZero"/>
        <c:crossBetween val="between"/>
      </c:valAx>
    </c:plotArea>
    <c:legend>
      <c:legendPos val="b"/>
      <c:layout/>
    </c:legend>
    <c:plotVisOnly val="1"/>
  </c:chart>
  <c:printSettings>
    <c:headerFooter/>
    <c:pageMargins b="0.75000000000000222" l="0.70000000000000062" r="0.70000000000000062" t="0.75000000000000222"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6.5146852703785466E-2"/>
          <c:y val="2.8252405949256338E-2"/>
          <c:w val="0.73248554892107642"/>
          <c:h val="0.89719889180519163"/>
        </c:manualLayout>
      </c:layout>
      <c:lineChart>
        <c:grouping val="standard"/>
        <c:ser>
          <c:idx val="0"/>
          <c:order val="0"/>
          <c:tx>
            <c:strRef>
              <c:f>'Brazil Gross Inflows'!$M$28</c:f>
              <c:strCache>
                <c:ptCount val="1"/>
                <c:pt idx="0">
                  <c:v>DeltaC</c:v>
                </c:pt>
              </c:strCache>
            </c:strRef>
          </c:tx>
          <c:marker>
            <c:symbol val="none"/>
          </c:marker>
          <c:cat>
            <c:strRef>
              <c:f>'Brazil Gross Inflows'!$N$27:$BG$27</c:f>
              <c:strCache>
                <c:ptCount val="46"/>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strCache>
            </c:strRef>
          </c:cat>
          <c:val>
            <c:numRef>
              <c:f>'Brazil Gross Inflows'!$N$28:$BG$28</c:f>
              <c:numCache>
                <c:formatCode>General</c:formatCode>
                <c:ptCount val="46"/>
                <c:pt idx="0">
                  <c:v>-4186.5999999999995</c:v>
                </c:pt>
                <c:pt idx="1">
                  <c:v>-5209.7</c:v>
                </c:pt>
                <c:pt idx="2">
                  <c:v>-4658.2000000000007</c:v>
                </c:pt>
                <c:pt idx="3">
                  <c:v>-1352.5650000000003</c:v>
                </c:pt>
                <c:pt idx="4">
                  <c:v>449.35100000000023</c:v>
                </c:pt>
                <c:pt idx="5">
                  <c:v>1350.0510000000013</c:v>
                </c:pt>
                <c:pt idx="6">
                  <c:v>2005.4510000000009</c:v>
                </c:pt>
                <c:pt idx="7">
                  <c:v>2265.3810000000012</c:v>
                </c:pt>
                <c:pt idx="8">
                  <c:v>3526.8490000000011</c:v>
                </c:pt>
                <c:pt idx="9">
                  <c:v>4111.9489999999978</c:v>
                </c:pt>
                <c:pt idx="10">
                  <c:v>2101.5489999999982</c:v>
                </c:pt>
                <c:pt idx="11">
                  <c:v>-2018.2160000000024</c:v>
                </c:pt>
                <c:pt idx="12">
                  <c:v>-6886.7000000000025</c:v>
                </c:pt>
                <c:pt idx="13">
                  <c:v>-9814.4999999999982</c:v>
                </c:pt>
                <c:pt idx="14">
                  <c:v>-8057.7999999999993</c:v>
                </c:pt>
                <c:pt idx="15">
                  <c:v>-3899.7999999999984</c:v>
                </c:pt>
                <c:pt idx="16">
                  <c:v>2842.6000000000113</c:v>
                </c:pt>
                <c:pt idx="17">
                  <c:v>7594.7000000000098</c:v>
                </c:pt>
                <c:pt idx="18">
                  <c:v>9509.8090000000084</c:v>
                </c:pt>
                <c:pt idx="19">
                  <c:v>10552.222000000009</c:v>
                </c:pt>
                <c:pt idx="20">
                  <c:v>5583.5559999999896</c:v>
                </c:pt>
                <c:pt idx="21">
                  <c:v>5343.8069999999898</c:v>
                </c:pt>
                <c:pt idx="22">
                  <c:v>2803.093999999991</c:v>
                </c:pt>
                <c:pt idx="23">
                  <c:v>-1608.1920000000082</c:v>
                </c:pt>
                <c:pt idx="24">
                  <c:v>96.621000000001004</c:v>
                </c:pt>
                <c:pt idx="25">
                  <c:v>-3101.7790000000005</c:v>
                </c:pt>
                <c:pt idx="26">
                  <c:v>1261.1129999999994</c:v>
                </c:pt>
                <c:pt idx="27">
                  <c:v>6515.9619999999977</c:v>
                </c:pt>
                <c:pt idx="28">
                  <c:v>6200.1769999999979</c:v>
                </c:pt>
                <c:pt idx="29">
                  <c:v>5407.5709999999999</c:v>
                </c:pt>
                <c:pt idx="30">
                  <c:v>-5415.4579999999996</c:v>
                </c:pt>
                <c:pt idx="31">
                  <c:v>-9731.8979999999974</c:v>
                </c:pt>
                <c:pt idx="32">
                  <c:v>-7469.4779999999973</c:v>
                </c:pt>
                <c:pt idx="33">
                  <c:v>1964.4670000000006</c:v>
                </c:pt>
                <c:pt idx="34">
                  <c:v>15513.114000000001</c:v>
                </c:pt>
                <c:pt idx="35">
                  <c:v>22950.8678</c:v>
                </c:pt>
                <c:pt idx="36">
                  <c:v>17152.769899999999</c:v>
                </c:pt>
                <c:pt idx="37">
                  <c:v>3971.9246000000021</c:v>
                </c:pt>
                <c:pt idx="38">
                  <c:v>-8734.2093999999997</c:v>
                </c:pt>
                <c:pt idx="39">
                  <c:v>-17193.571800000002</c:v>
                </c:pt>
                <c:pt idx="40">
                  <c:v>4839.8456000000006</c:v>
                </c:pt>
                <c:pt idx="41">
                  <c:v>16538.306199999999</c:v>
                </c:pt>
                <c:pt idx="42">
                  <c:v>27659.103790799996</c:v>
                </c:pt>
                <c:pt idx="43">
                  <c:v>35608.825466199996</c:v>
                </c:pt>
                <c:pt idx="44">
                  <c:v>3735.0951341999971</c:v>
                </c:pt>
                <c:pt idx="45">
                  <c:v>3750.973146999997</c:v>
                </c:pt>
              </c:numCache>
            </c:numRef>
          </c:val>
        </c:ser>
        <c:ser>
          <c:idx val="1"/>
          <c:order val="1"/>
          <c:tx>
            <c:strRef>
              <c:f>'Brazil Gross Inflows'!$M$29</c:f>
              <c:strCache>
                <c:ptCount val="1"/>
                <c:pt idx="0">
                  <c:v>1+ Std Dev Band</c:v>
                </c:pt>
              </c:strCache>
            </c:strRef>
          </c:tx>
          <c:marker>
            <c:symbol val="none"/>
          </c:marker>
          <c:cat>
            <c:strRef>
              <c:f>'Brazil Gross Inflows'!$N$27:$BG$27</c:f>
              <c:strCache>
                <c:ptCount val="46"/>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strCache>
            </c:strRef>
          </c:cat>
          <c:val>
            <c:numRef>
              <c:f>'Brazil Gross Inflows'!$N$29:$BG$29</c:f>
              <c:numCache>
                <c:formatCode>General</c:formatCode>
                <c:ptCount val="46"/>
                <c:pt idx="0">
                  <c:v>2544.0132309527239</c:v>
                </c:pt>
                <c:pt idx="1">
                  <c:v>2187.2306624942757</c:v>
                </c:pt>
                <c:pt idx="2">
                  <c:v>1919.5523521510479</c:v>
                </c:pt>
                <c:pt idx="3">
                  <c:v>1597.804051249032</c:v>
                </c:pt>
                <c:pt idx="4">
                  <c:v>1430.7170227650226</c:v>
                </c:pt>
                <c:pt idx="5">
                  <c:v>1132.6345430353831</c:v>
                </c:pt>
                <c:pt idx="6">
                  <c:v>914.11246622826366</c:v>
                </c:pt>
                <c:pt idx="7">
                  <c:v>755.36347537667007</c:v>
                </c:pt>
                <c:pt idx="8">
                  <c:v>921.40458891685512</c:v>
                </c:pt>
                <c:pt idx="9">
                  <c:v>1529.8697088101685</c:v>
                </c:pt>
                <c:pt idx="10">
                  <c:v>1935.6012426376024</c:v>
                </c:pt>
                <c:pt idx="11">
                  <c:v>1959.8222184247111</c:v>
                </c:pt>
                <c:pt idx="12">
                  <c:v>1894.7884028933611</c:v>
                </c:pt>
                <c:pt idx="13">
                  <c:v>2043.5919657998372</c:v>
                </c:pt>
                <c:pt idx="14">
                  <c:v>2096.8360355982863</c:v>
                </c:pt>
                <c:pt idx="15">
                  <c:v>2061.3351900174989</c:v>
                </c:pt>
                <c:pt idx="16">
                  <c:v>2435.8676417637971</c:v>
                </c:pt>
                <c:pt idx="17">
                  <c:v>3345.1193762738317</c:v>
                </c:pt>
                <c:pt idx="18">
                  <c:v>4447.7706566046336</c:v>
                </c:pt>
                <c:pt idx="19">
                  <c:v>5671.1337529927832</c:v>
                </c:pt>
                <c:pt idx="20">
                  <c:v>6199.741647559923</c:v>
                </c:pt>
                <c:pt idx="21">
                  <c:v>6659.1272736720648</c:v>
                </c:pt>
                <c:pt idx="22">
                  <c:v>6880.8250494749827</c:v>
                </c:pt>
                <c:pt idx="23">
                  <c:v>6875.0961005481477</c:v>
                </c:pt>
                <c:pt idx="24">
                  <c:v>6861.1999835598945</c:v>
                </c:pt>
                <c:pt idx="25">
                  <c:v>6728.9534540548484</c:v>
                </c:pt>
                <c:pt idx="26">
                  <c:v>6688.1953545480519</c:v>
                </c:pt>
                <c:pt idx="27">
                  <c:v>7026.6087933550452</c:v>
                </c:pt>
                <c:pt idx="28">
                  <c:v>7245.3341709420256</c:v>
                </c:pt>
                <c:pt idx="29">
                  <c:v>7348.5176537640336</c:v>
                </c:pt>
                <c:pt idx="30">
                  <c:v>7172.2724407165615</c:v>
                </c:pt>
                <c:pt idx="31">
                  <c:v>7230.1913904941021</c:v>
                </c:pt>
                <c:pt idx="32">
                  <c:v>7238.5036844452325</c:v>
                </c:pt>
                <c:pt idx="33">
                  <c:v>7337.4549537217008</c:v>
                </c:pt>
                <c:pt idx="34">
                  <c:v>8879.941240613427</c:v>
                </c:pt>
                <c:pt idx="35">
                  <c:v>11501.761072806519</c:v>
                </c:pt>
                <c:pt idx="36">
                  <c:v>12767.630786498472</c:v>
                </c:pt>
                <c:pt idx="37">
                  <c:v>12555.836820378019</c:v>
                </c:pt>
                <c:pt idx="38">
                  <c:v>12048.096575577078</c:v>
                </c:pt>
                <c:pt idx="39">
                  <c:v>11640.728370640902</c:v>
                </c:pt>
                <c:pt idx="40">
                  <c:v>11590.624201054294</c:v>
                </c:pt>
                <c:pt idx="41">
                  <c:v>12668.170823353867</c:v>
                </c:pt>
                <c:pt idx="42">
                  <c:v>15366.251992904126</c:v>
                </c:pt>
                <c:pt idx="43">
                  <c:v>19145.775675295466</c:v>
                </c:pt>
                <c:pt idx="44">
                  <c:v>19272.363703484712</c:v>
                </c:pt>
                <c:pt idx="45">
                  <c:v>19459.734169665182</c:v>
                </c:pt>
              </c:numCache>
            </c:numRef>
          </c:val>
        </c:ser>
        <c:ser>
          <c:idx val="2"/>
          <c:order val="2"/>
          <c:tx>
            <c:strRef>
              <c:f>'Brazil Gross Inflows'!$M$30</c:f>
              <c:strCache>
                <c:ptCount val="1"/>
                <c:pt idx="0">
                  <c:v>2+ Std Dev Band</c:v>
                </c:pt>
              </c:strCache>
            </c:strRef>
          </c:tx>
          <c:marker>
            <c:symbol val="none"/>
          </c:marker>
          <c:cat>
            <c:strRef>
              <c:f>'Brazil Gross Inflows'!$N$27:$BG$27</c:f>
              <c:strCache>
                <c:ptCount val="46"/>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strCache>
            </c:strRef>
          </c:cat>
          <c:val>
            <c:numRef>
              <c:f>'Brazil Gross Inflows'!$N$30:$BG$30</c:f>
              <c:numCache>
                <c:formatCode>General</c:formatCode>
                <c:ptCount val="46"/>
                <c:pt idx="0">
                  <c:v>6467.0814619054472</c:v>
                </c:pt>
                <c:pt idx="1">
                  <c:v>6114.3513249885509</c:v>
                </c:pt>
                <c:pt idx="2">
                  <c:v>5851.1197043020957</c:v>
                </c:pt>
                <c:pt idx="3">
                  <c:v>5395.1313524980633</c:v>
                </c:pt>
                <c:pt idx="4">
                  <c:v>5144.939745530045</c:v>
                </c:pt>
                <c:pt idx="5">
                  <c:v>4671.5072360707663</c:v>
                </c:pt>
                <c:pt idx="6">
                  <c:v>4318.3555324565268</c:v>
                </c:pt>
                <c:pt idx="7">
                  <c:v>4059.9385007533397</c:v>
                </c:pt>
                <c:pt idx="8">
                  <c:v>4330.5932778337101</c:v>
                </c:pt>
                <c:pt idx="9">
                  <c:v>5245.0760676203372</c:v>
                </c:pt>
                <c:pt idx="10">
                  <c:v>5727.7816852752048</c:v>
                </c:pt>
                <c:pt idx="11">
                  <c:v>5488.3044368494229</c:v>
                </c:pt>
                <c:pt idx="12">
                  <c:v>5282.6468057867223</c:v>
                </c:pt>
                <c:pt idx="13">
                  <c:v>5725.6789315996748</c:v>
                </c:pt>
                <c:pt idx="14">
                  <c:v>5966.4220711965727</c:v>
                </c:pt>
                <c:pt idx="15">
                  <c:v>5955.2353800349974</c:v>
                </c:pt>
                <c:pt idx="16">
                  <c:v>6467.4402835275941</c:v>
                </c:pt>
                <c:pt idx="17">
                  <c:v>7870.2387525476624</c:v>
                </c:pt>
                <c:pt idx="18">
                  <c:v>9566.8158632092654</c:v>
                </c:pt>
                <c:pt idx="19">
                  <c:v>11330.975955985565</c:v>
                </c:pt>
                <c:pt idx="20">
                  <c:v>11899.683945119845</c:v>
                </c:pt>
                <c:pt idx="21">
                  <c:v>12290.779847344129</c:v>
                </c:pt>
                <c:pt idx="22">
                  <c:v>12361.110698949964</c:v>
                </c:pt>
                <c:pt idx="23">
                  <c:v>12362.434151096295</c:v>
                </c:pt>
                <c:pt idx="24">
                  <c:v>12352.278417119789</c:v>
                </c:pt>
                <c:pt idx="25">
                  <c:v>12310.376858109697</c:v>
                </c:pt>
                <c:pt idx="26">
                  <c:v>12266.077559096104</c:v>
                </c:pt>
                <c:pt idx="27">
                  <c:v>12730.375386710091</c:v>
                </c:pt>
                <c:pt idx="28">
                  <c:v>13034.159741884052</c:v>
                </c:pt>
                <c:pt idx="29">
                  <c:v>13175.745607528068</c:v>
                </c:pt>
                <c:pt idx="30">
                  <c:v>13199.105531433124</c:v>
                </c:pt>
                <c:pt idx="31">
                  <c:v>13700.627530988204</c:v>
                </c:pt>
                <c:pt idx="32">
                  <c:v>13746.391018890465</c:v>
                </c:pt>
                <c:pt idx="33">
                  <c:v>13355.345207443403</c:v>
                </c:pt>
                <c:pt idx="34">
                  <c:v>15261.772081226856</c:v>
                </c:pt>
                <c:pt idx="35">
                  <c:v>19162.878355613037</c:v>
                </c:pt>
                <c:pt idx="36">
                  <c:v>20979.109287996944</c:v>
                </c:pt>
                <c:pt idx="37">
                  <c:v>20736.66012575604</c:v>
                </c:pt>
                <c:pt idx="38">
                  <c:v>20633.380556154156</c:v>
                </c:pt>
                <c:pt idx="39">
                  <c:v>21205.933836281805</c:v>
                </c:pt>
                <c:pt idx="40">
                  <c:v>21142.911017108589</c:v>
                </c:pt>
                <c:pt idx="41">
                  <c:v>22738.279301707731</c:v>
                </c:pt>
                <c:pt idx="42">
                  <c:v>26891.641151268253</c:v>
                </c:pt>
                <c:pt idx="43">
                  <c:v>32589.837642740931</c:v>
                </c:pt>
                <c:pt idx="44">
                  <c:v>32661.089992409426</c:v>
                </c:pt>
                <c:pt idx="45">
                  <c:v>32693.193317420366</c:v>
                </c:pt>
              </c:numCache>
            </c:numRef>
          </c:val>
        </c:ser>
        <c:ser>
          <c:idx val="3"/>
          <c:order val="3"/>
          <c:tx>
            <c:strRef>
              <c:f>'Brazil Gross Inflows'!$M$31</c:f>
              <c:strCache>
                <c:ptCount val="1"/>
                <c:pt idx="0">
                  <c:v>1- Std Dev Band</c:v>
                </c:pt>
              </c:strCache>
            </c:strRef>
          </c:tx>
          <c:marker>
            <c:symbol val="none"/>
          </c:marker>
          <c:cat>
            <c:strRef>
              <c:f>'Brazil Gross Inflows'!$N$27:$BG$27</c:f>
              <c:strCache>
                <c:ptCount val="46"/>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strCache>
            </c:strRef>
          </c:cat>
          <c:val>
            <c:numRef>
              <c:f>'Brazil Gross Inflows'!$N$31:$BG$31</c:f>
              <c:numCache>
                <c:formatCode>General</c:formatCode>
                <c:ptCount val="46"/>
                <c:pt idx="0">
                  <c:v>-5302.123230952724</c:v>
                </c:pt>
                <c:pt idx="1">
                  <c:v>-5667.0106624942755</c:v>
                </c:pt>
                <c:pt idx="2">
                  <c:v>-5943.5823521510483</c:v>
                </c:pt>
                <c:pt idx="3">
                  <c:v>-5996.8505512490319</c:v>
                </c:pt>
                <c:pt idx="4">
                  <c:v>-5997.7284227650216</c:v>
                </c:pt>
                <c:pt idx="5">
                  <c:v>-5945.1108430353834</c:v>
                </c:pt>
                <c:pt idx="6">
                  <c:v>-5894.3736662282627</c:v>
                </c:pt>
                <c:pt idx="7">
                  <c:v>-5853.7865753766691</c:v>
                </c:pt>
                <c:pt idx="8">
                  <c:v>-5896.9727889168553</c:v>
                </c:pt>
                <c:pt idx="9">
                  <c:v>-5900.5430088101675</c:v>
                </c:pt>
                <c:pt idx="10">
                  <c:v>-5648.7596426376022</c:v>
                </c:pt>
                <c:pt idx="11">
                  <c:v>-5097.1422184247112</c:v>
                </c:pt>
                <c:pt idx="12">
                  <c:v>-4880.9284028933616</c:v>
                </c:pt>
                <c:pt idx="13">
                  <c:v>-5320.5819657998372</c:v>
                </c:pt>
                <c:pt idx="14">
                  <c:v>-5642.3360355982859</c:v>
                </c:pt>
                <c:pt idx="15">
                  <c:v>-5726.4651900174995</c:v>
                </c:pt>
                <c:pt idx="16">
                  <c:v>-5627.2776417637961</c:v>
                </c:pt>
                <c:pt idx="17">
                  <c:v>-5705.1193762738294</c:v>
                </c:pt>
                <c:pt idx="18">
                  <c:v>-5790.3197566046301</c:v>
                </c:pt>
                <c:pt idx="19">
                  <c:v>-5648.5506529927798</c:v>
                </c:pt>
                <c:pt idx="20">
                  <c:v>-5200.1429475599207</c:v>
                </c:pt>
                <c:pt idx="21">
                  <c:v>-4604.1778736720635</c:v>
                </c:pt>
                <c:pt idx="22">
                  <c:v>-4079.7462494749816</c:v>
                </c:pt>
                <c:pt idx="23">
                  <c:v>-4099.5800005481469</c:v>
                </c:pt>
                <c:pt idx="24">
                  <c:v>-4120.9568835598948</c:v>
                </c:pt>
                <c:pt idx="25">
                  <c:v>-4433.8933540548496</c:v>
                </c:pt>
                <c:pt idx="26">
                  <c:v>-4467.569054548052</c:v>
                </c:pt>
                <c:pt idx="27">
                  <c:v>-4380.924393355047</c:v>
                </c:pt>
                <c:pt idx="28">
                  <c:v>-4332.3169709420272</c:v>
                </c:pt>
                <c:pt idx="29">
                  <c:v>-4305.9382537640349</c:v>
                </c:pt>
                <c:pt idx="30">
                  <c:v>-4881.3937407165622</c:v>
                </c:pt>
                <c:pt idx="31">
                  <c:v>-5710.6808904941017</c:v>
                </c:pt>
                <c:pt idx="32">
                  <c:v>-5777.270984445232</c:v>
                </c:pt>
                <c:pt idx="33">
                  <c:v>-4698.325553721701</c:v>
                </c:pt>
                <c:pt idx="34">
                  <c:v>-3883.7204406134292</c:v>
                </c:pt>
                <c:pt idx="35">
                  <c:v>-3820.47349280652</c:v>
                </c:pt>
                <c:pt idx="36">
                  <c:v>-3655.3262164984753</c:v>
                </c:pt>
                <c:pt idx="37">
                  <c:v>-3805.8097903780235</c:v>
                </c:pt>
                <c:pt idx="38">
                  <c:v>-5122.4713855770797</c:v>
                </c:pt>
                <c:pt idx="39">
                  <c:v>-7489.6825606409056</c:v>
                </c:pt>
                <c:pt idx="40">
                  <c:v>-7513.9494310542959</c:v>
                </c:pt>
                <c:pt idx="41">
                  <c:v>-7472.0461333538669</c:v>
                </c:pt>
                <c:pt idx="42">
                  <c:v>-7684.5263238241278</c:v>
                </c:pt>
                <c:pt idx="43">
                  <c:v>-7742.3482595954665</c:v>
                </c:pt>
                <c:pt idx="44">
                  <c:v>-7505.088874364712</c:v>
                </c:pt>
                <c:pt idx="45">
                  <c:v>-7007.1841258451823</c:v>
                </c:pt>
              </c:numCache>
            </c:numRef>
          </c:val>
        </c:ser>
        <c:ser>
          <c:idx val="4"/>
          <c:order val="4"/>
          <c:tx>
            <c:strRef>
              <c:f>'Brazil Gross Inflows'!$M$32</c:f>
              <c:strCache>
                <c:ptCount val="1"/>
                <c:pt idx="0">
                  <c:v>2- Std Dev Band</c:v>
                </c:pt>
              </c:strCache>
            </c:strRef>
          </c:tx>
          <c:marker>
            <c:symbol val="none"/>
          </c:marker>
          <c:cat>
            <c:strRef>
              <c:f>'Brazil Gross Inflows'!$N$27:$BG$27</c:f>
              <c:strCache>
                <c:ptCount val="46"/>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strCache>
            </c:strRef>
          </c:cat>
          <c:val>
            <c:numRef>
              <c:f>'Brazil Gross Inflows'!$N$32:$BG$32</c:f>
              <c:numCache>
                <c:formatCode>General</c:formatCode>
                <c:ptCount val="46"/>
                <c:pt idx="0">
                  <c:v>-9225.1914619054478</c:v>
                </c:pt>
                <c:pt idx="1">
                  <c:v>-9594.1313249885516</c:v>
                </c:pt>
                <c:pt idx="2">
                  <c:v>-9875.1497043020954</c:v>
                </c:pt>
                <c:pt idx="3">
                  <c:v>-9794.1778524980637</c:v>
                </c:pt>
                <c:pt idx="4">
                  <c:v>-9711.9511455300453</c:v>
                </c:pt>
                <c:pt idx="5">
                  <c:v>-9483.9835360707657</c:v>
                </c:pt>
                <c:pt idx="6">
                  <c:v>-9298.6167324565249</c:v>
                </c:pt>
                <c:pt idx="7">
                  <c:v>-9158.3616007533383</c:v>
                </c:pt>
                <c:pt idx="8">
                  <c:v>-9306.1614778337098</c:v>
                </c:pt>
                <c:pt idx="9">
                  <c:v>-9615.7493676203358</c:v>
                </c:pt>
                <c:pt idx="10">
                  <c:v>-9440.9400852752042</c:v>
                </c:pt>
                <c:pt idx="11">
                  <c:v>-8625.6244368494226</c:v>
                </c:pt>
                <c:pt idx="12">
                  <c:v>-8268.7868057867236</c:v>
                </c:pt>
                <c:pt idx="13">
                  <c:v>-9002.6689315996755</c:v>
                </c:pt>
                <c:pt idx="14">
                  <c:v>-9511.9220711965718</c:v>
                </c:pt>
                <c:pt idx="15">
                  <c:v>-9620.3653800349985</c:v>
                </c:pt>
                <c:pt idx="16">
                  <c:v>-9658.8502835275922</c:v>
                </c:pt>
                <c:pt idx="17">
                  <c:v>-10230.238752547659</c:v>
                </c:pt>
                <c:pt idx="18">
                  <c:v>-10909.364963209262</c:v>
                </c:pt>
                <c:pt idx="19">
                  <c:v>-11308.392855985561</c:v>
                </c:pt>
                <c:pt idx="20">
                  <c:v>-10900.085245119843</c:v>
                </c:pt>
                <c:pt idx="21">
                  <c:v>-10235.830447344128</c:v>
                </c:pt>
                <c:pt idx="22">
                  <c:v>-9560.0318989499647</c:v>
                </c:pt>
                <c:pt idx="23">
                  <c:v>-9586.9180510962942</c:v>
                </c:pt>
                <c:pt idx="24">
                  <c:v>-9612.0353171197894</c:v>
                </c:pt>
                <c:pt idx="25">
                  <c:v>-10015.316758109699</c:v>
                </c:pt>
                <c:pt idx="26">
                  <c:v>-10045.451259096104</c:v>
                </c:pt>
                <c:pt idx="27">
                  <c:v>-10084.690986710093</c:v>
                </c:pt>
                <c:pt idx="28">
                  <c:v>-10121.142541884054</c:v>
                </c:pt>
                <c:pt idx="29">
                  <c:v>-10133.166207528069</c:v>
                </c:pt>
                <c:pt idx="30">
                  <c:v>-10908.226831433123</c:v>
                </c:pt>
                <c:pt idx="31">
                  <c:v>-12181.117030988204</c:v>
                </c:pt>
                <c:pt idx="32">
                  <c:v>-12285.158318890464</c:v>
                </c:pt>
                <c:pt idx="33">
                  <c:v>-10716.215807443401</c:v>
                </c:pt>
                <c:pt idx="34">
                  <c:v>-10265.551281226857</c:v>
                </c:pt>
                <c:pt idx="35">
                  <c:v>-11481.59077561304</c:v>
                </c:pt>
                <c:pt idx="36">
                  <c:v>-11866.804717996949</c:v>
                </c:pt>
                <c:pt idx="37">
                  <c:v>-11986.633095756046</c:v>
                </c:pt>
                <c:pt idx="38">
                  <c:v>-13707.755366154157</c:v>
                </c:pt>
                <c:pt idx="39">
                  <c:v>-17054.888026281809</c:v>
                </c:pt>
                <c:pt idx="40">
                  <c:v>-17066.236247108591</c:v>
                </c:pt>
                <c:pt idx="41">
                  <c:v>-17542.154611707734</c:v>
                </c:pt>
                <c:pt idx="42">
                  <c:v>-19209.915482188255</c:v>
                </c:pt>
                <c:pt idx="43">
                  <c:v>-21186.410227040935</c:v>
                </c:pt>
                <c:pt idx="44">
                  <c:v>-20893.815163289422</c:v>
                </c:pt>
                <c:pt idx="45">
                  <c:v>-20240.643273600363</c:v>
                </c:pt>
              </c:numCache>
            </c:numRef>
          </c:val>
        </c:ser>
        <c:marker val="1"/>
        <c:axId val="96810112"/>
        <c:axId val="96811648"/>
      </c:lineChart>
      <c:catAx>
        <c:axId val="96810112"/>
        <c:scaling>
          <c:orientation val="minMax"/>
        </c:scaling>
        <c:axPos val="b"/>
        <c:tickLblPos val="nextTo"/>
        <c:crossAx val="96811648"/>
        <c:crosses val="autoZero"/>
        <c:auto val="1"/>
        <c:lblAlgn val="ctr"/>
        <c:lblOffset val="100"/>
      </c:catAx>
      <c:valAx>
        <c:axId val="96811648"/>
        <c:scaling>
          <c:orientation val="minMax"/>
        </c:scaling>
        <c:axPos val="l"/>
        <c:majorGridlines/>
        <c:numFmt formatCode="General" sourceLinked="1"/>
        <c:tickLblPos val="nextTo"/>
        <c:crossAx val="96810112"/>
        <c:crosses val="autoZero"/>
        <c:crossBetween val="between"/>
      </c:valAx>
    </c:plotArea>
    <c:legend>
      <c:legendPos val="r"/>
      <c:layout/>
    </c:legend>
    <c:plotVisOnly val="1"/>
  </c:chart>
  <c:printSettings>
    <c:headerFooter/>
    <c:pageMargins b="0.750000000000002" l="0.70000000000000062" r="0.70000000000000062" t="0.750000000000002"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Flight and</a:t>
            </a:r>
            <a:r>
              <a:rPr lang="en-US" baseline="0"/>
              <a:t> Retrenchment episodes Brazil</a:t>
            </a:r>
            <a:endParaRPr lang="en-US"/>
          </a:p>
        </c:rich>
      </c:tx>
    </c:title>
    <c:plotArea>
      <c:layout/>
      <c:lineChart>
        <c:grouping val="standard"/>
        <c:ser>
          <c:idx val="0"/>
          <c:order val="0"/>
          <c:tx>
            <c:strRef>
              <c:f>'Brazil Gross Outflows'!$M$2</c:f>
              <c:strCache>
                <c:ptCount val="1"/>
                <c:pt idx="0">
                  <c:v>DeltaC</c:v>
                </c:pt>
              </c:strCache>
            </c:strRef>
          </c:tx>
          <c:marker>
            <c:symbol val="none"/>
          </c:marker>
          <c:cat>
            <c:strRef>
              <c:f>'Brazil Gross Outflows'!$N$1:$EE$1</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Outflows'!$N$2:$EE$2</c:f>
              <c:numCache>
                <c:formatCode>General</c:formatCode>
                <c:ptCount val="122"/>
                <c:pt idx="0">
                  <c:v>553.3000000000003</c:v>
                </c:pt>
                <c:pt idx="1">
                  <c:v>738.1</c:v>
                </c:pt>
                <c:pt idx="2">
                  <c:v>208.69999999999996</c:v>
                </c:pt>
                <c:pt idx="3">
                  <c:v>-13.100000000000136</c:v>
                </c:pt>
                <c:pt idx="4">
                  <c:v>205.0999999999998</c:v>
                </c:pt>
                <c:pt idx="5">
                  <c:v>435.1</c:v>
                </c:pt>
                <c:pt idx="6">
                  <c:v>1291.1999999999998</c:v>
                </c:pt>
                <c:pt idx="7">
                  <c:v>308.39999999999986</c:v>
                </c:pt>
                <c:pt idx="8">
                  <c:v>-430.44200000000001</c:v>
                </c:pt>
                <c:pt idx="9">
                  <c:v>-1749.942</c:v>
                </c:pt>
                <c:pt idx="10">
                  <c:v>-1727.1419999999998</c:v>
                </c:pt>
                <c:pt idx="11">
                  <c:v>451.9580000000002</c:v>
                </c:pt>
                <c:pt idx="12">
                  <c:v>1537.3420000000003</c:v>
                </c:pt>
                <c:pt idx="13">
                  <c:v>3769.8420000000001</c:v>
                </c:pt>
                <c:pt idx="14">
                  <c:v>2995.0420000000004</c:v>
                </c:pt>
                <c:pt idx="15">
                  <c:v>-922.55799999999999</c:v>
                </c:pt>
                <c:pt idx="16">
                  <c:v>-1873.1000000000004</c:v>
                </c:pt>
                <c:pt idx="17">
                  <c:v>-4466</c:v>
                </c:pt>
                <c:pt idx="18">
                  <c:v>-5596</c:v>
                </c:pt>
                <c:pt idx="19">
                  <c:v>-2424.2000000000003</c:v>
                </c:pt>
                <c:pt idx="20">
                  <c:v>-2253.1</c:v>
                </c:pt>
                <c:pt idx="21">
                  <c:v>-1496</c:v>
                </c:pt>
                <c:pt idx="22">
                  <c:v>-1588.3000000000002</c:v>
                </c:pt>
                <c:pt idx="23">
                  <c:v>-1574.4999999999995</c:v>
                </c:pt>
                <c:pt idx="24">
                  <c:v>-3560.2999999999993</c:v>
                </c:pt>
                <c:pt idx="25">
                  <c:v>-1477.599999999999</c:v>
                </c:pt>
                <c:pt idx="26">
                  <c:v>3131.6000000000004</c:v>
                </c:pt>
                <c:pt idx="27">
                  <c:v>1922.1409999999998</c:v>
                </c:pt>
                <c:pt idx="28">
                  <c:v>6316.2409999999991</c:v>
                </c:pt>
                <c:pt idx="29">
                  <c:v>4156.2409999999991</c:v>
                </c:pt>
                <c:pt idx="30">
                  <c:v>-70.259000000000242</c:v>
                </c:pt>
                <c:pt idx="31">
                  <c:v>125.65899999999988</c:v>
                </c:pt>
                <c:pt idx="32">
                  <c:v>-2160.9409999999998</c:v>
                </c:pt>
                <c:pt idx="33">
                  <c:v>-3687.4410000000003</c:v>
                </c:pt>
                <c:pt idx="34">
                  <c:v>-2544.241</c:v>
                </c:pt>
                <c:pt idx="35">
                  <c:v>-5756.5</c:v>
                </c:pt>
                <c:pt idx="36">
                  <c:v>-6225.5</c:v>
                </c:pt>
                <c:pt idx="37">
                  <c:v>-4664</c:v>
                </c:pt>
                <c:pt idx="38">
                  <c:v>-3686</c:v>
                </c:pt>
                <c:pt idx="39">
                  <c:v>2860</c:v>
                </c:pt>
                <c:pt idx="40">
                  <c:v>2767</c:v>
                </c:pt>
                <c:pt idx="41">
                  <c:v>4354</c:v>
                </c:pt>
                <c:pt idx="42">
                  <c:v>6984</c:v>
                </c:pt>
                <c:pt idx="43">
                  <c:v>919</c:v>
                </c:pt>
                <c:pt idx="44">
                  <c:v>2932</c:v>
                </c:pt>
                <c:pt idx="45">
                  <c:v>986</c:v>
                </c:pt>
                <c:pt idx="46">
                  <c:v>-7180</c:v>
                </c:pt>
                <c:pt idx="47">
                  <c:v>231</c:v>
                </c:pt>
                <c:pt idx="48">
                  <c:v>-948</c:v>
                </c:pt>
                <c:pt idx="49">
                  <c:v>3991</c:v>
                </c:pt>
                <c:pt idx="50">
                  <c:v>9628</c:v>
                </c:pt>
                <c:pt idx="51">
                  <c:v>5432</c:v>
                </c:pt>
                <c:pt idx="52">
                  <c:v>-4349</c:v>
                </c:pt>
                <c:pt idx="53">
                  <c:v>-10181</c:v>
                </c:pt>
                <c:pt idx="54">
                  <c:v>-11956</c:v>
                </c:pt>
                <c:pt idx="55">
                  <c:v>-12609</c:v>
                </c:pt>
                <c:pt idx="56">
                  <c:v>5879</c:v>
                </c:pt>
                <c:pt idx="57">
                  <c:v>4118</c:v>
                </c:pt>
                <c:pt idx="58">
                  <c:v>5990.3181871309362</c:v>
                </c:pt>
                <c:pt idx="59">
                  <c:v>4566.9677159714174</c:v>
                </c:pt>
                <c:pt idx="60">
                  <c:v>-5994.6907019177306</c:v>
                </c:pt>
                <c:pt idx="61">
                  <c:v>-1392.1460473911702</c:v>
                </c:pt>
                <c:pt idx="62">
                  <c:v>-2708.9351809816053</c:v>
                </c:pt>
                <c:pt idx="63">
                  <c:v>835.47168103055265</c:v>
                </c:pt>
                <c:pt idx="64">
                  <c:v>641.86849671942855</c:v>
                </c:pt>
                <c:pt idx="65">
                  <c:v>2024.757271822501</c:v>
                </c:pt>
                <c:pt idx="66">
                  <c:v>2274.0638890072523</c:v>
                </c:pt>
                <c:pt idx="67">
                  <c:v>-1420.3939526426366</c:v>
                </c:pt>
                <c:pt idx="68">
                  <c:v>2528.5451210878109</c:v>
                </c:pt>
                <c:pt idx="69">
                  <c:v>-525.15539080289727</c:v>
                </c:pt>
                <c:pt idx="70">
                  <c:v>-1703.4484126210227</c:v>
                </c:pt>
                <c:pt idx="71">
                  <c:v>1414.6164799350508</c:v>
                </c:pt>
                <c:pt idx="72">
                  <c:v>420.65255718093931</c:v>
                </c:pt>
                <c:pt idx="73">
                  <c:v>-4058.8856759135651</c:v>
                </c:pt>
                <c:pt idx="74">
                  <c:v>-2776.8972985489181</c:v>
                </c:pt>
                <c:pt idx="75">
                  <c:v>-1976.9686859507556</c:v>
                </c:pt>
                <c:pt idx="76">
                  <c:v>-10578.939341982776</c:v>
                </c:pt>
                <c:pt idx="77">
                  <c:v>-3038.9913731456763</c:v>
                </c:pt>
                <c:pt idx="78">
                  <c:v>-3072.3955597800814</c:v>
                </c:pt>
                <c:pt idx="79">
                  <c:v>-7107.1011290295774</c:v>
                </c:pt>
                <c:pt idx="80">
                  <c:v>1177.1735353775239</c:v>
                </c:pt>
                <c:pt idx="81">
                  <c:v>3365.0417777894963</c:v>
                </c:pt>
                <c:pt idx="82">
                  <c:v>-4136.5827239477312</c:v>
                </c:pt>
                <c:pt idx="83">
                  <c:v>391.23947609376773</c:v>
                </c:pt>
                <c:pt idx="84">
                  <c:v>670.15736885843398</c:v>
                </c:pt>
                <c:pt idx="85">
                  <c:v>-26976.538531949154</c:v>
                </c:pt>
                <c:pt idx="86">
                  <c:v>-14413.611056480935</c:v>
                </c:pt>
                <c:pt idx="87">
                  <c:v>-30827.435495861238</c:v>
                </c:pt>
                <c:pt idx="88">
                  <c:v>-29876.329997868794</c:v>
                </c:pt>
                <c:pt idx="89">
                  <c:v>10547.199689144309</c:v>
                </c:pt>
                <c:pt idx="90">
                  <c:v>4267.0041682044539</c:v>
                </c:pt>
                <c:pt idx="91">
                  <c:v>25028.415675659358</c:v>
                </c:pt>
                <c:pt idx="92">
                  <c:v>15187.438992302596</c:v>
                </c:pt>
                <c:pt idx="93">
                  <c:v>1716.0486440882523</c:v>
                </c:pt>
                <c:pt idx="94">
                  <c:v>7625.8204817497826</c:v>
                </c:pt>
                <c:pt idx="95">
                  <c:v>-4894.6031057342479</c:v>
                </c:pt>
                <c:pt idx="96">
                  <c:v>7320.5065172266877</c:v>
                </c:pt>
                <c:pt idx="97">
                  <c:v>7682.531936357911</c:v>
                </c:pt>
                <c:pt idx="98">
                  <c:v>-6253.6562357121293</c:v>
                </c:pt>
                <c:pt idx="99">
                  <c:v>-1434.8793656216876</c:v>
                </c:pt>
                <c:pt idx="100">
                  <c:v>-10365.64502011412</c:v>
                </c:pt>
                <c:pt idx="101">
                  <c:v>-42960.204107720012</c:v>
                </c:pt>
                <c:pt idx="102">
                  <c:v>-16091.061066199989</c:v>
                </c:pt>
                <c:pt idx="103">
                  <c:v>-16840.133503739991</c:v>
                </c:pt>
                <c:pt idx="104">
                  <c:v>-10142.842668529989</c:v>
                </c:pt>
                <c:pt idx="105">
                  <c:v>37939.438393740013</c:v>
                </c:pt>
                <c:pt idx="106">
                  <c:v>11531.672637219988</c:v>
                </c:pt>
                <c:pt idx="107">
                  <c:v>22767.720268119989</c:v>
                </c:pt>
                <c:pt idx="108">
                  <c:v>18411.890788949986</c:v>
                </c:pt>
                <c:pt idx="109">
                  <c:v>-8477.0081455900108</c:v>
                </c:pt>
                <c:pt idx="110">
                  <c:v>-4613.9329290600035</c:v>
                </c:pt>
                <c:pt idx="111">
                  <c:v>-16453.342167500003</c:v>
                </c:pt>
                <c:pt idx="112">
                  <c:v>-19866.949988039993</c:v>
                </c:pt>
                <c:pt idx="113">
                  <c:v>-15628.553465769994</c:v>
                </c:pt>
                <c:pt idx="114">
                  <c:v>-15316.140465309996</c:v>
                </c:pt>
                <c:pt idx="115">
                  <c:v>-22707.026430990001</c:v>
                </c:pt>
                <c:pt idx="116">
                  <c:v>-11055.048441880012</c:v>
                </c:pt>
                <c:pt idx="117">
                  <c:v>2639.3845627749906</c:v>
                </c:pt>
                <c:pt idx="118">
                  <c:v>8887.6511729049962</c:v>
                </c:pt>
                <c:pt idx="119">
                  <c:v>25041.357367709999</c:v>
                </c:pt>
                <c:pt idx="120">
                  <c:v>27708.805068325</c:v>
                </c:pt>
                <c:pt idx="121">
                  <c:v>8901.3360368849972</c:v>
                </c:pt>
              </c:numCache>
            </c:numRef>
          </c:val>
        </c:ser>
        <c:ser>
          <c:idx val="1"/>
          <c:order val="1"/>
          <c:tx>
            <c:strRef>
              <c:f>'Brazil Gross Outflows'!$M$3</c:f>
              <c:strCache>
                <c:ptCount val="1"/>
                <c:pt idx="0">
                  <c:v>1+ Std Dev Band</c:v>
                </c:pt>
              </c:strCache>
            </c:strRef>
          </c:tx>
          <c:spPr>
            <a:ln>
              <a:solidFill>
                <a:srgbClr val="92D050"/>
              </a:solidFill>
              <a:prstDash val="dashDot"/>
            </a:ln>
          </c:spPr>
          <c:marker>
            <c:symbol val="none"/>
          </c:marker>
          <c:cat>
            <c:strRef>
              <c:f>'Brazil Gross Outflows'!$N$1:$EE$1</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Outflows'!$N$3:$EE$3</c:f>
              <c:numCache>
                <c:formatCode>General</c:formatCode>
                <c:ptCount val="122"/>
                <c:pt idx="0">
                  <c:v>973.48704352577988</c:v>
                </c:pt>
                <c:pt idx="1">
                  <c:v>1014.3589475052913</c:v>
                </c:pt>
                <c:pt idx="2">
                  <c:v>954.64458870231419</c:v>
                </c:pt>
                <c:pt idx="3">
                  <c:v>951.24907289904729</c:v>
                </c:pt>
                <c:pt idx="4">
                  <c:v>961.07781052588882</c:v>
                </c:pt>
                <c:pt idx="5">
                  <c:v>972.71645163193966</c:v>
                </c:pt>
                <c:pt idx="6">
                  <c:v>1034.1640596490925</c:v>
                </c:pt>
                <c:pt idx="7">
                  <c:v>1038.176177382129</c:v>
                </c:pt>
                <c:pt idx="8">
                  <c:v>1035.2223816994622</c:v>
                </c:pt>
                <c:pt idx="9">
                  <c:v>1085.3969857038383</c:v>
                </c:pt>
                <c:pt idx="10">
                  <c:v>1098.6252684090618</c:v>
                </c:pt>
                <c:pt idx="11">
                  <c:v>1104.6664855215972</c:v>
                </c:pt>
                <c:pt idx="12">
                  <c:v>1163.9856925326487</c:v>
                </c:pt>
                <c:pt idx="13">
                  <c:v>1612.8166977940421</c:v>
                </c:pt>
                <c:pt idx="14">
                  <c:v>1758.9540546251728</c:v>
                </c:pt>
                <c:pt idx="15">
                  <c:v>1734.5624565584785</c:v>
                </c:pt>
                <c:pt idx="16">
                  <c:v>1726.5155286866425</c:v>
                </c:pt>
                <c:pt idx="17">
                  <c:v>1848.4865138078128</c:v>
                </c:pt>
                <c:pt idx="18">
                  <c:v>2009.1348187708836</c:v>
                </c:pt>
                <c:pt idx="19">
                  <c:v>1890.210807773643</c:v>
                </c:pt>
                <c:pt idx="20">
                  <c:v>1779.1855636414673</c:v>
                </c:pt>
                <c:pt idx="21">
                  <c:v>1659.5068468034121</c:v>
                </c:pt>
                <c:pt idx="22">
                  <c:v>1572.0728978210745</c:v>
                </c:pt>
                <c:pt idx="23">
                  <c:v>1496.8314270136968</c:v>
                </c:pt>
                <c:pt idx="24">
                  <c:v>1380.2868400120176</c:v>
                </c:pt>
                <c:pt idx="25">
                  <c:v>1264.1933993152229</c:v>
                </c:pt>
                <c:pt idx="26">
                  <c:v>1487.2459657273484</c:v>
                </c:pt>
                <c:pt idx="27">
                  <c:v>1637.4883077078705</c:v>
                </c:pt>
                <c:pt idx="28">
                  <c:v>2446.6546676650505</c:v>
                </c:pt>
                <c:pt idx="29">
                  <c:v>2903.1348056613051</c:v>
                </c:pt>
                <c:pt idx="30">
                  <c:v>2966.28599615039</c:v>
                </c:pt>
                <c:pt idx="31">
                  <c:v>2947.5017952042422</c:v>
                </c:pt>
                <c:pt idx="32">
                  <c:v>2765.8323817092519</c:v>
                </c:pt>
                <c:pt idx="33">
                  <c:v>2319.0948393289327</c:v>
                </c:pt>
                <c:pt idx="34">
                  <c:v>1935.9845445692777</c:v>
                </c:pt>
                <c:pt idx="35">
                  <c:v>1880.3328170174009</c:v>
                </c:pt>
                <c:pt idx="36">
                  <c:v>1854.5507523763345</c:v>
                </c:pt>
                <c:pt idx="37">
                  <c:v>1854.3743327024022</c:v>
                </c:pt>
                <c:pt idx="38">
                  <c:v>1851.1572203648284</c:v>
                </c:pt>
                <c:pt idx="39">
                  <c:v>2238.9701991275056</c:v>
                </c:pt>
                <c:pt idx="40">
                  <c:v>2586.6067085101531</c:v>
                </c:pt>
                <c:pt idx="41">
                  <c:v>3065.5063303936086</c:v>
                </c:pt>
                <c:pt idx="42">
                  <c:v>3855.1041975108706</c:v>
                </c:pt>
                <c:pt idx="43">
                  <c:v>3971.538712648714</c:v>
                </c:pt>
                <c:pt idx="44">
                  <c:v>4256.3874278704725</c:v>
                </c:pt>
                <c:pt idx="45">
                  <c:v>4359.238742937574</c:v>
                </c:pt>
                <c:pt idx="46">
                  <c:v>4136.7299147728554</c:v>
                </c:pt>
                <c:pt idx="47">
                  <c:v>4026.751074420034</c:v>
                </c:pt>
                <c:pt idx="48">
                  <c:v>3377.2828926360553</c:v>
                </c:pt>
                <c:pt idx="49">
                  <c:v>3358.7514986347087</c:v>
                </c:pt>
                <c:pt idx="50">
                  <c:v>4459.6556310713386</c:v>
                </c:pt>
                <c:pt idx="51">
                  <c:v>4889.0560990429958</c:v>
                </c:pt>
                <c:pt idx="52">
                  <c:v>4862.9125103548895</c:v>
                </c:pt>
                <c:pt idx="53">
                  <c:v>5008.4862572478969</c:v>
                </c:pt>
                <c:pt idx="54">
                  <c:v>5145.7840692108457</c:v>
                </c:pt>
                <c:pt idx="55">
                  <c:v>5296.1558702158363</c:v>
                </c:pt>
                <c:pt idx="56">
                  <c:v>5957.4627878492975</c:v>
                </c:pt>
                <c:pt idx="57">
                  <c:v>6392.0714891375192</c:v>
                </c:pt>
                <c:pt idx="58">
                  <c:v>6947.4212435600712</c:v>
                </c:pt>
                <c:pt idx="59">
                  <c:v>7076.8557882901996</c:v>
                </c:pt>
                <c:pt idx="60">
                  <c:v>6777.258840789651</c:v>
                </c:pt>
                <c:pt idx="61">
                  <c:v>6421.9464665731575</c:v>
                </c:pt>
                <c:pt idx="62">
                  <c:v>5738.0073841512267</c:v>
                </c:pt>
                <c:pt idx="63">
                  <c:v>5732.7877059924167</c:v>
                </c:pt>
                <c:pt idx="64">
                  <c:v>5571.1625557903171</c:v>
                </c:pt>
                <c:pt idx="65">
                  <c:v>5642.358505444935</c:v>
                </c:pt>
                <c:pt idx="66">
                  <c:v>5956.9189818796203</c:v>
                </c:pt>
                <c:pt idx="67">
                  <c:v>5878.9454431091754</c:v>
                </c:pt>
                <c:pt idx="68">
                  <c:v>6082.6330403522106</c:v>
                </c:pt>
                <c:pt idx="69">
                  <c:v>5780.6323754046689</c:v>
                </c:pt>
                <c:pt idx="70">
                  <c:v>4749.1387485388732</c:v>
                </c:pt>
                <c:pt idx="71">
                  <c:v>4379.9772337339728</c:v>
                </c:pt>
                <c:pt idx="72">
                  <c:v>4574.7585006507761</c:v>
                </c:pt>
                <c:pt idx="73">
                  <c:v>4490.5439170186801</c:v>
                </c:pt>
                <c:pt idx="74">
                  <c:v>4231.0140904363452</c:v>
                </c:pt>
                <c:pt idx="75">
                  <c:v>3670.7212486932954</c:v>
                </c:pt>
                <c:pt idx="76">
                  <c:v>3420.0934867078217</c:v>
                </c:pt>
                <c:pt idx="77">
                  <c:v>2949.1787142427834</c:v>
                </c:pt>
                <c:pt idx="78">
                  <c:v>2166.3536205964147</c:v>
                </c:pt>
                <c:pt idx="79">
                  <c:v>1537.292678337878</c:v>
                </c:pt>
                <c:pt idx="80">
                  <c:v>1807.0724351826036</c:v>
                </c:pt>
                <c:pt idx="81">
                  <c:v>2218.5101276160658</c:v>
                </c:pt>
                <c:pt idx="82">
                  <c:v>2194.3617356682689</c:v>
                </c:pt>
                <c:pt idx="83">
                  <c:v>2159.2931050197567</c:v>
                </c:pt>
                <c:pt idx="84">
                  <c:v>2161.5504874675376</c:v>
                </c:pt>
                <c:pt idx="85">
                  <c:v>3870.0335197531622</c:v>
                </c:pt>
                <c:pt idx="86">
                  <c:v>3408.9801704747047</c:v>
                </c:pt>
                <c:pt idx="87">
                  <c:v>4186.3470666004687</c:v>
                </c:pt>
                <c:pt idx="88">
                  <c:v>3907.7742757583492</c:v>
                </c:pt>
                <c:pt idx="89">
                  <c:v>5072.0226045819163</c:v>
                </c:pt>
                <c:pt idx="90">
                  <c:v>5572.4300012762997</c:v>
                </c:pt>
                <c:pt idx="91">
                  <c:v>8613.5866114841847</c:v>
                </c:pt>
                <c:pt idx="92">
                  <c:v>10042.092074507043</c:v>
                </c:pt>
                <c:pt idx="93">
                  <c:v>10387.245358445722</c:v>
                </c:pt>
                <c:pt idx="94">
                  <c:v>11131.720574196024</c:v>
                </c:pt>
                <c:pt idx="95">
                  <c:v>10988.65853422974</c:v>
                </c:pt>
                <c:pt idx="96">
                  <c:v>11960.889423120176</c:v>
                </c:pt>
                <c:pt idx="97">
                  <c:v>12669.631951993069</c:v>
                </c:pt>
                <c:pt idx="98">
                  <c:v>12542.518122039926</c:v>
                </c:pt>
                <c:pt idx="99">
                  <c:v>12775.920340851344</c:v>
                </c:pt>
                <c:pt idx="100">
                  <c:v>12308.127821934111</c:v>
                </c:pt>
                <c:pt idx="101">
                  <c:v>12512.15318081769</c:v>
                </c:pt>
                <c:pt idx="102">
                  <c:v>12105.815499341703</c:v>
                </c:pt>
                <c:pt idx="103">
                  <c:v>11380.662674128502</c:v>
                </c:pt>
                <c:pt idx="104">
                  <c:v>10788.384528515095</c:v>
                </c:pt>
                <c:pt idx="105">
                  <c:v>15979.139459489112</c:v>
                </c:pt>
                <c:pt idx="106">
                  <c:v>17364.538663962783</c:v>
                </c:pt>
                <c:pt idx="107">
                  <c:v>19554.423359105516</c:v>
                </c:pt>
                <c:pt idx="108">
                  <c:v>20921.860886722319</c:v>
                </c:pt>
                <c:pt idx="109">
                  <c:v>20056.812088206603</c:v>
                </c:pt>
                <c:pt idx="110">
                  <c:v>19666.111979885653</c:v>
                </c:pt>
                <c:pt idx="111">
                  <c:v>17141.761445249926</c:v>
                </c:pt>
                <c:pt idx="112">
                  <c:v>15498.625349818278</c:v>
                </c:pt>
                <c:pt idx="113">
                  <c:v>14854.871357333497</c:v>
                </c:pt>
                <c:pt idx="114">
                  <c:v>13723.588504238509</c:v>
                </c:pt>
                <c:pt idx="115">
                  <c:v>13306.822999812874</c:v>
                </c:pt>
                <c:pt idx="116">
                  <c:v>12194.086582702215</c:v>
                </c:pt>
                <c:pt idx="117">
                  <c:v>11776.548795345685</c:v>
                </c:pt>
                <c:pt idx="118">
                  <c:v>12848.536417649637</c:v>
                </c:pt>
                <c:pt idx="119">
                  <c:v>15395.318839743828</c:v>
                </c:pt>
                <c:pt idx="120">
                  <c:v>18480.901419033577</c:v>
                </c:pt>
                <c:pt idx="121">
                  <c:v>18839.593761806678</c:v>
                </c:pt>
              </c:numCache>
            </c:numRef>
          </c:val>
        </c:ser>
        <c:ser>
          <c:idx val="2"/>
          <c:order val="2"/>
          <c:tx>
            <c:strRef>
              <c:f>'Brazil Gross Outflows'!$M$4</c:f>
              <c:strCache>
                <c:ptCount val="1"/>
                <c:pt idx="0">
                  <c:v>2+ Std Dev Band</c:v>
                </c:pt>
              </c:strCache>
            </c:strRef>
          </c:tx>
          <c:spPr>
            <a:ln>
              <a:solidFill>
                <a:srgbClr val="00B050"/>
              </a:solidFill>
              <a:prstDash val="sysDot"/>
            </a:ln>
          </c:spPr>
          <c:marker>
            <c:symbol val="none"/>
          </c:marker>
          <c:cat>
            <c:strRef>
              <c:f>'Brazil Gross Outflows'!$N$1:$EE$1</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Outflows'!$N$4:$EE$4</c:f>
              <c:numCache>
                <c:formatCode>General</c:formatCode>
                <c:ptCount val="122"/>
                <c:pt idx="0">
                  <c:v>1650.3490870515598</c:v>
                </c:pt>
                <c:pt idx="1">
                  <c:v>1693.2478950105824</c:v>
                </c:pt>
                <c:pt idx="2">
                  <c:v>1614.4141774046284</c:v>
                </c:pt>
                <c:pt idx="3">
                  <c:v>1613.2489957980947</c:v>
                </c:pt>
                <c:pt idx="4">
                  <c:v>1599.3073210517778</c:v>
                </c:pt>
                <c:pt idx="5">
                  <c:v>1567.9882032638793</c:v>
                </c:pt>
                <c:pt idx="6">
                  <c:v>1581.1120192981848</c:v>
                </c:pt>
                <c:pt idx="7">
                  <c:v>1580.9081547642577</c:v>
                </c:pt>
                <c:pt idx="8">
                  <c:v>1616.0145633989243</c:v>
                </c:pt>
                <c:pt idx="9">
                  <c:v>1841.5872714076763</c:v>
                </c:pt>
                <c:pt idx="10">
                  <c:v>1981.0823368181238</c:v>
                </c:pt>
                <c:pt idx="11">
                  <c:v>1988.2091210431945</c:v>
                </c:pt>
                <c:pt idx="12">
                  <c:v>2080.0076850652977</c:v>
                </c:pt>
                <c:pt idx="13">
                  <c:v>2820.4575955880841</c:v>
                </c:pt>
                <c:pt idx="14">
                  <c:v>3058.5452092503456</c:v>
                </c:pt>
                <c:pt idx="15">
                  <c:v>3070.2399131169573</c:v>
                </c:pt>
                <c:pt idx="16">
                  <c:v>3155.4010573732849</c:v>
                </c:pt>
                <c:pt idx="17">
                  <c:v>3631.3430276156255</c:v>
                </c:pt>
                <c:pt idx="18">
                  <c:v>4192.0596375417672</c:v>
                </c:pt>
                <c:pt idx="19">
                  <c:v>4115.841615547286</c:v>
                </c:pt>
                <c:pt idx="20">
                  <c:v>4034.1111272829344</c:v>
                </c:pt>
                <c:pt idx="21">
                  <c:v>3906.4586936068245</c:v>
                </c:pt>
                <c:pt idx="22">
                  <c:v>3821.4407956421492</c:v>
                </c:pt>
                <c:pt idx="23">
                  <c:v>3749.0278540273939</c:v>
                </c:pt>
                <c:pt idx="24">
                  <c:v>3704.2086800240349</c:v>
                </c:pt>
                <c:pt idx="25">
                  <c:v>3567.6567986304458</c:v>
                </c:pt>
                <c:pt idx="26">
                  <c:v>3921.7419314546969</c:v>
                </c:pt>
                <c:pt idx="27">
                  <c:v>4141.539565415741</c:v>
                </c:pt>
                <c:pt idx="28">
                  <c:v>5422.5381353301009</c:v>
                </c:pt>
                <c:pt idx="29">
                  <c:v>6040.18926132261</c:v>
                </c:pt>
                <c:pt idx="30">
                  <c:v>6083.64749230078</c:v>
                </c:pt>
                <c:pt idx="31">
                  <c:v>6062.3940404084842</c:v>
                </c:pt>
                <c:pt idx="32">
                  <c:v>5883.9693634185032</c:v>
                </c:pt>
                <c:pt idx="33">
                  <c:v>5363.3584286578662</c:v>
                </c:pt>
                <c:pt idx="34">
                  <c:v>4874.1019891385549</c:v>
                </c:pt>
                <c:pt idx="35">
                  <c:v>5004.4956340348017</c:v>
                </c:pt>
                <c:pt idx="36">
                  <c:v>5170.5515047526696</c:v>
                </c:pt>
                <c:pt idx="37">
                  <c:v>5180.0986654048047</c:v>
                </c:pt>
                <c:pt idx="38">
                  <c:v>5078.1644407296571</c:v>
                </c:pt>
                <c:pt idx="39">
                  <c:v>5589.5803982550115</c:v>
                </c:pt>
                <c:pt idx="40">
                  <c:v>6033.8484170203055</c:v>
                </c:pt>
                <c:pt idx="41">
                  <c:v>6699.1476607872164</c:v>
                </c:pt>
                <c:pt idx="42">
                  <c:v>7849.7283950217407</c:v>
                </c:pt>
                <c:pt idx="43">
                  <c:v>7957.9224252974282</c:v>
                </c:pt>
                <c:pt idx="44">
                  <c:v>8203.0048557409445</c:v>
                </c:pt>
                <c:pt idx="45">
                  <c:v>8285.5274858751472</c:v>
                </c:pt>
                <c:pt idx="46">
                  <c:v>8356.0898295457118</c:v>
                </c:pt>
                <c:pt idx="47">
                  <c:v>8220.6891988400675</c:v>
                </c:pt>
                <c:pt idx="48">
                  <c:v>7284.9648852721102</c:v>
                </c:pt>
                <c:pt idx="49">
                  <c:v>7256.1641472694173</c:v>
                </c:pt>
                <c:pt idx="50">
                  <c:v>8973.0594621426771</c:v>
                </c:pt>
                <c:pt idx="51">
                  <c:v>9566.543348085992</c:v>
                </c:pt>
                <c:pt idx="52">
                  <c:v>9623.659120709779</c:v>
                </c:pt>
                <c:pt idx="53">
                  <c:v>10239.484564495795</c:v>
                </c:pt>
                <c:pt idx="54">
                  <c:v>10984.668138421692</c:v>
                </c:pt>
                <c:pt idx="55">
                  <c:v>11628.036740431673</c:v>
                </c:pt>
                <c:pt idx="56">
                  <c:v>12345.425575698595</c:v>
                </c:pt>
                <c:pt idx="57">
                  <c:v>12775.542978275038</c:v>
                </c:pt>
                <c:pt idx="58">
                  <c:v>13402.426577763596</c:v>
                </c:pt>
                <c:pt idx="59">
                  <c:v>13575.94728142528</c:v>
                </c:pt>
                <c:pt idx="60">
                  <c:v>13414.837921520071</c:v>
                </c:pt>
                <c:pt idx="61">
                  <c:v>12991.520475456642</c:v>
                </c:pt>
                <c:pt idx="62">
                  <c:v>12108.28906966186</c:v>
                </c:pt>
                <c:pt idx="63">
                  <c:v>12102.026129292713</c:v>
                </c:pt>
                <c:pt idx="64">
                  <c:v>11893.282404052543</c:v>
                </c:pt>
                <c:pt idx="65">
                  <c:v>11983.736439770653</c:v>
                </c:pt>
                <c:pt idx="66">
                  <c:v>12140.154198189663</c:v>
                </c:pt>
                <c:pt idx="67">
                  <c:v>12066.776818280903</c:v>
                </c:pt>
                <c:pt idx="68">
                  <c:v>12300.324756712584</c:v>
                </c:pt>
                <c:pt idx="69">
                  <c:v>11922.131196357645</c:v>
                </c:pt>
                <c:pt idx="70">
                  <c:v>10425.716363257105</c:v>
                </c:pt>
                <c:pt idx="71">
                  <c:v>9888.2625096505526</c:v>
                </c:pt>
                <c:pt idx="72">
                  <c:v>10039.342415625111</c:v>
                </c:pt>
                <c:pt idx="73">
                  <c:v>9564.8075321565975</c:v>
                </c:pt>
                <c:pt idx="74">
                  <c:v>8586.7927439193736</c:v>
                </c:pt>
                <c:pt idx="75">
                  <c:v>6934.6054947308112</c:v>
                </c:pt>
                <c:pt idx="76">
                  <c:v>7256.2469378590031</c:v>
                </c:pt>
                <c:pt idx="77">
                  <c:v>6672.2669615862105</c:v>
                </c:pt>
                <c:pt idx="78">
                  <c:v>5559.7524616390237</c:v>
                </c:pt>
                <c:pt idx="79">
                  <c:v>4885.3340193719996</c:v>
                </c:pt>
                <c:pt idx="80">
                  <c:v>5066.3003211966889</c:v>
                </c:pt>
                <c:pt idx="81">
                  <c:v>5651.3163148045787</c:v>
                </c:pt>
                <c:pt idx="82">
                  <c:v>5674.4019080572925</c:v>
                </c:pt>
                <c:pt idx="83">
                  <c:v>5626.4762570071071</c:v>
                </c:pt>
                <c:pt idx="84">
                  <c:v>5629.5765782957187</c:v>
                </c:pt>
                <c:pt idx="85">
                  <c:v>10496.607433055549</c:v>
                </c:pt>
                <c:pt idx="86">
                  <c:v>10408.884481773044</c:v>
                </c:pt>
                <c:pt idx="87">
                  <c:v>13433.970351185502</c:v>
                </c:pt>
                <c:pt idx="88">
                  <c:v>14497.068525449095</c:v>
                </c:pt>
                <c:pt idx="89">
                  <c:v>16271.947429098867</c:v>
                </c:pt>
                <c:pt idx="90">
                  <c:v>16974.23959344636</c:v>
                </c:pt>
                <c:pt idx="91">
                  <c:v>21875.862854075916</c:v>
                </c:pt>
                <c:pt idx="92">
                  <c:v>23994.53445836555</c:v>
                </c:pt>
                <c:pt idx="93">
                  <c:v>24396.094310242814</c:v>
                </c:pt>
                <c:pt idx="94">
                  <c:v>25364.908852728484</c:v>
                </c:pt>
                <c:pt idx="95">
                  <c:v>25224.666493785091</c:v>
                </c:pt>
                <c:pt idx="96">
                  <c:v>26274.15597860549</c:v>
                </c:pt>
                <c:pt idx="97">
                  <c:v>27155.5648708761</c:v>
                </c:pt>
                <c:pt idx="98">
                  <c:v>27060.400244766413</c:v>
                </c:pt>
                <c:pt idx="99">
                  <c:v>27243.593594218855</c:v>
                </c:pt>
                <c:pt idx="100">
                  <c:v>26885.149484158974</c:v>
                </c:pt>
                <c:pt idx="101">
                  <c:v>29609.462496201602</c:v>
                </c:pt>
                <c:pt idx="102">
                  <c:v>29394.511050362242</c:v>
                </c:pt>
                <c:pt idx="103">
                  <c:v>28805.774048927531</c:v>
                </c:pt>
                <c:pt idx="104">
                  <c:v>28161.867759570137</c:v>
                </c:pt>
                <c:pt idx="105">
                  <c:v>35297.578775233713</c:v>
                </c:pt>
                <c:pt idx="106">
                  <c:v>36771.112999496014</c:v>
                </c:pt>
                <c:pt idx="107">
                  <c:v>38471.124601582414</c:v>
                </c:pt>
                <c:pt idx="108">
                  <c:v>38791.588617475085</c:v>
                </c:pt>
                <c:pt idx="109">
                  <c:v>38012.701412180366</c:v>
                </c:pt>
                <c:pt idx="110">
                  <c:v>37675.348050401684</c:v>
                </c:pt>
                <c:pt idx="111">
                  <c:v>34700.734873288195</c:v>
                </c:pt>
                <c:pt idx="112">
                  <c:v>33167.182131442038</c:v>
                </c:pt>
                <c:pt idx="113">
                  <c:v>32746.904251965385</c:v>
                </c:pt>
                <c:pt idx="114">
                  <c:v>31631.436593128397</c:v>
                </c:pt>
                <c:pt idx="115">
                  <c:v>31688.526750539913</c:v>
                </c:pt>
                <c:pt idx="116">
                  <c:v>30381.83166427393</c:v>
                </c:pt>
                <c:pt idx="117">
                  <c:v>29798.913458240015</c:v>
                </c:pt>
                <c:pt idx="118">
                  <c:v>31185.823332417065</c:v>
                </c:pt>
                <c:pt idx="119">
                  <c:v>34955.576339938867</c:v>
                </c:pt>
                <c:pt idx="120">
                  <c:v>39223.018994096397</c:v>
                </c:pt>
                <c:pt idx="121">
                  <c:v>37347.326672412353</c:v>
                </c:pt>
              </c:numCache>
            </c:numRef>
          </c:val>
        </c:ser>
        <c:ser>
          <c:idx val="3"/>
          <c:order val="3"/>
          <c:tx>
            <c:strRef>
              <c:f>'Brazil Gross Outflows'!$M$5</c:f>
              <c:strCache>
                <c:ptCount val="1"/>
                <c:pt idx="0">
                  <c:v>1- Std Dev Band</c:v>
                </c:pt>
              </c:strCache>
            </c:strRef>
          </c:tx>
          <c:spPr>
            <a:ln>
              <a:solidFill>
                <a:srgbClr val="C00000"/>
              </a:solidFill>
              <a:prstDash val="dashDot"/>
            </a:ln>
          </c:spPr>
          <c:marker>
            <c:symbol val="none"/>
          </c:marker>
          <c:cat>
            <c:strRef>
              <c:f>'Brazil Gross Outflows'!$N$1:$EE$1</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Outflows'!$N$5:$EE$5</c:f>
              <c:numCache>
                <c:formatCode>General</c:formatCode>
                <c:ptCount val="122"/>
                <c:pt idx="0">
                  <c:v>-380.23704352577965</c:v>
                </c:pt>
                <c:pt idx="1">
                  <c:v>-343.41894750529104</c:v>
                </c:pt>
                <c:pt idx="2">
                  <c:v>-364.89458870231414</c:v>
                </c:pt>
                <c:pt idx="3">
                  <c:v>-372.75077289904732</c:v>
                </c:pt>
                <c:pt idx="4">
                  <c:v>-315.38121052588883</c:v>
                </c:pt>
                <c:pt idx="5">
                  <c:v>-217.82705163193958</c:v>
                </c:pt>
                <c:pt idx="6">
                  <c:v>-59.731859649092371</c:v>
                </c:pt>
                <c:pt idx="7">
                  <c:v>-47.287777382128866</c:v>
                </c:pt>
                <c:pt idx="8">
                  <c:v>-126.36198169946221</c:v>
                </c:pt>
                <c:pt idx="9">
                  <c:v>-426.98358570383812</c:v>
                </c:pt>
                <c:pt idx="10">
                  <c:v>-666.28886840906193</c:v>
                </c:pt>
                <c:pt idx="11">
                  <c:v>-662.41878552159733</c:v>
                </c:pt>
                <c:pt idx="12">
                  <c:v>-668.05829253264892</c:v>
                </c:pt>
                <c:pt idx="13">
                  <c:v>-802.46509779404209</c:v>
                </c:pt>
                <c:pt idx="14">
                  <c:v>-840.22825462517267</c:v>
                </c:pt>
                <c:pt idx="15">
                  <c:v>-936.79245655847842</c:v>
                </c:pt>
                <c:pt idx="16">
                  <c:v>-1131.2555286866423</c:v>
                </c:pt>
                <c:pt idx="17">
                  <c:v>-1717.2265138078126</c:v>
                </c:pt>
                <c:pt idx="18">
                  <c:v>-2356.7148187708835</c:v>
                </c:pt>
                <c:pt idx="19">
                  <c:v>-2561.0508077736431</c:v>
                </c:pt>
                <c:pt idx="20">
                  <c:v>-2730.6655636414675</c:v>
                </c:pt>
                <c:pt idx="21">
                  <c:v>-2834.3968468034118</c:v>
                </c:pt>
                <c:pt idx="22">
                  <c:v>-2926.6628978210747</c:v>
                </c:pt>
                <c:pt idx="23">
                  <c:v>-3007.5614270136966</c:v>
                </c:pt>
                <c:pt idx="24">
                  <c:v>-3267.5568400120173</c:v>
                </c:pt>
                <c:pt idx="25">
                  <c:v>-3342.7333993152229</c:v>
                </c:pt>
                <c:pt idx="26">
                  <c:v>-3381.7459657273484</c:v>
                </c:pt>
                <c:pt idx="27">
                  <c:v>-3370.6142077078703</c:v>
                </c:pt>
                <c:pt idx="28">
                  <c:v>-3505.1122676650502</c:v>
                </c:pt>
                <c:pt idx="29">
                  <c:v>-3370.9741056613047</c:v>
                </c:pt>
                <c:pt idx="30">
                  <c:v>-3268.4369961503899</c:v>
                </c:pt>
                <c:pt idx="31">
                  <c:v>-3282.2826952042419</c:v>
                </c:pt>
                <c:pt idx="32">
                  <c:v>-3470.4415817092517</c:v>
                </c:pt>
                <c:pt idx="33">
                  <c:v>-3769.4323393289333</c:v>
                </c:pt>
                <c:pt idx="34">
                  <c:v>-3940.2503445692778</c:v>
                </c:pt>
                <c:pt idx="35">
                  <c:v>-4367.9928170174016</c:v>
                </c:pt>
                <c:pt idx="36">
                  <c:v>-4777.450752376335</c:v>
                </c:pt>
                <c:pt idx="37">
                  <c:v>-4797.0743327024029</c:v>
                </c:pt>
                <c:pt idx="38">
                  <c:v>-4602.8572203648282</c:v>
                </c:pt>
                <c:pt idx="39">
                  <c:v>-4462.2501991275058</c:v>
                </c:pt>
                <c:pt idx="40">
                  <c:v>-4307.8767085101526</c:v>
                </c:pt>
                <c:pt idx="41">
                  <c:v>-4201.7763303936081</c:v>
                </c:pt>
                <c:pt idx="42">
                  <c:v>-4134.144197510871</c:v>
                </c:pt>
                <c:pt idx="43">
                  <c:v>-4001.2287126487145</c:v>
                </c:pt>
                <c:pt idx="44">
                  <c:v>-3636.8474278704725</c:v>
                </c:pt>
                <c:pt idx="45">
                  <c:v>-3493.3387429375744</c:v>
                </c:pt>
                <c:pt idx="46">
                  <c:v>-4301.9899147728556</c:v>
                </c:pt>
                <c:pt idx="47">
                  <c:v>-4361.1251744200345</c:v>
                </c:pt>
                <c:pt idx="48">
                  <c:v>-4438.0810926360555</c:v>
                </c:pt>
                <c:pt idx="49">
                  <c:v>-4436.0737986347085</c:v>
                </c:pt>
                <c:pt idx="50">
                  <c:v>-4567.1520310713386</c:v>
                </c:pt>
                <c:pt idx="51">
                  <c:v>-4465.9183990429965</c:v>
                </c:pt>
                <c:pt idx="52">
                  <c:v>-4658.5807103548896</c:v>
                </c:pt>
                <c:pt idx="53">
                  <c:v>-5453.5103572478974</c:v>
                </c:pt>
                <c:pt idx="54">
                  <c:v>-6531.9840692108464</c:v>
                </c:pt>
                <c:pt idx="55">
                  <c:v>-7367.6058702158371</c:v>
                </c:pt>
                <c:pt idx="56">
                  <c:v>-6818.4627878492975</c:v>
                </c:pt>
                <c:pt idx="57">
                  <c:v>-6374.8714891375184</c:v>
                </c:pt>
                <c:pt idx="58">
                  <c:v>-5962.5894248469776</c:v>
                </c:pt>
                <c:pt idx="59">
                  <c:v>-5921.3271979799638</c:v>
                </c:pt>
                <c:pt idx="60">
                  <c:v>-6497.8993206711893</c:v>
                </c:pt>
                <c:pt idx="61">
                  <c:v>-6717.2015511938116</c:v>
                </c:pt>
                <c:pt idx="62">
                  <c:v>-7002.5559868700411</c:v>
                </c:pt>
                <c:pt idx="63">
                  <c:v>-7005.6891406081768</c:v>
                </c:pt>
                <c:pt idx="64">
                  <c:v>-7073.0771407341344</c:v>
                </c:pt>
                <c:pt idx="65">
                  <c:v>-7040.3973632065017</c:v>
                </c:pt>
                <c:pt idx="66">
                  <c:v>-6409.5514507404623</c:v>
                </c:pt>
                <c:pt idx="67">
                  <c:v>-6496.7173072342803</c:v>
                </c:pt>
                <c:pt idx="68">
                  <c:v>-6352.7503923685354</c:v>
                </c:pt>
                <c:pt idx="69">
                  <c:v>-6502.3652665012823</c:v>
                </c:pt>
                <c:pt idx="70">
                  <c:v>-6604.0164808975896</c:v>
                </c:pt>
                <c:pt idx="71">
                  <c:v>-6636.5933180991851</c:v>
                </c:pt>
                <c:pt idx="72">
                  <c:v>-6354.4093292978941</c:v>
                </c:pt>
                <c:pt idx="73">
                  <c:v>-5657.9833132571548</c:v>
                </c:pt>
                <c:pt idx="74">
                  <c:v>-4480.5432165297116</c:v>
                </c:pt>
                <c:pt idx="75">
                  <c:v>-2857.0472433817363</c:v>
                </c:pt>
                <c:pt idx="76">
                  <c:v>-4252.2134155945405</c:v>
                </c:pt>
                <c:pt idx="77">
                  <c:v>-4496.9977804440696</c:v>
                </c:pt>
                <c:pt idx="78">
                  <c:v>-4620.4440614888026</c:v>
                </c:pt>
                <c:pt idx="79">
                  <c:v>-5158.7900037303652</c:v>
                </c:pt>
                <c:pt idx="80">
                  <c:v>-4711.3833368455662</c:v>
                </c:pt>
                <c:pt idx="81">
                  <c:v>-4647.102246760961</c:v>
                </c:pt>
                <c:pt idx="82">
                  <c:v>-4765.7186091097774</c:v>
                </c:pt>
                <c:pt idx="83">
                  <c:v>-4775.0731989549431</c:v>
                </c:pt>
                <c:pt idx="84">
                  <c:v>-4774.5016941888243</c:v>
                </c:pt>
                <c:pt idx="85">
                  <c:v>-9383.1143068516139</c:v>
                </c:pt>
                <c:pt idx="86">
                  <c:v>-10590.828452121976</c:v>
                </c:pt>
                <c:pt idx="87">
                  <c:v>-14308.899502569599</c:v>
                </c:pt>
                <c:pt idx="88">
                  <c:v>-17270.814223623143</c:v>
                </c:pt>
                <c:pt idx="89">
                  <c:v>-17327.827044451988</c:v>
                </c:pt>
                <c:pt idx="90">
                  <c:v>-17231.18918306382</c:v>
                </c:pt>
                <c:pt idx="91">
                  <c:v>-17910.965873699279</c:v>
                </c:pt>
                <c:pt idx="92">
                  <c:v>-17862.792693209969</c:v>
                </c:pt>
                <c:pt idx="93">
                  <c:v>-17630.452545148466</c:v>
                </c:pt>
                <c:pt idx="94">
                  <c:v>-17334.655982868899</c:v>
                </c:pt>
                <c:pt idx="95">
                  <c:v>-17483.357384880965</c:v>
                </c:pt>
                <c:pt idx="96">
                  <c:v>-16665.643687850454</c:v>
                </c:pt>
                <c:pt idx="97">
                  <c:v>-16302.233885772988</c:v>
                </c:pt>
                <c:pt idx="98">
                  <c:v>-16493.24612341305</c:v>
                </c:pt>
                <c:pt idx="99">
                  <c:v>-16159.426165883679</c:v>
                </c:pt>
                <c:pt idx="100">
                  <c:v>-16845.915502515611</c:v>
                </c:pt>
                <c:pt idx="101">
                  <c:v>-21682.465449950141</c:v>
                </c:pt>
                <c:pt idx="102">
                  <c:v>-22471.575602699377</c:v>
                </c:pt>
                <c:pt idx="103">
                  <c:v>-23469.560075469555</c:v>
                </c:pt>
                <c:pt idx="104">
                  <c:v>-23958.581933594985</c:v>
                </c:pt>
                <c:pt idx="105">
                  <c:v>-22657.739172000089</c:v>
                </c:pt>
                <c:pt idx="106">
                  <c:v>-21448.610007103671</c:v>
                </c:pt>
                <c:pt idx="107">
                  <c:v>-18278.97912584828</c:v>
                </c:pt>
                <c:pt idx="108">
                  <c:v>-14817.594574783205</c:v>
                </c:pt>
                <c:pt idx="109">
                  <c:v>-15854.96655974092</c:v>
                </c:pt>
                <c:pt idx="110">
                  <c:v>-16352.360161146413</c:v>
                </c:pt>
                <c:pt idx="111">
                  <c:v>-17976.18541082662</c:v>
                </c:pt>
                <c:pt idx="112">
                  <c:v>-19838.488213429235</c:v>
                </c:pt>
                <c:pt idx="113">
                  <c:v>-20929.194431930278</c:v>
                </c:pt>
                <c:pt idx="114">
                  <c:v>-22092.107673541268</c:v>
                </c:pt>
                <c:pt idx="115">
                  <c:v>-23456.584501641206</c:v>
                </c:pt>
                <c:pt idx="116">
                  <c:v>-24181.40358044122</c:v>
                </c:pt>
                <c:pt idx="117">
                  <c:v>-24268.18053044298</c:v>
                </c:pt>
                <c:pt idx="118">
                  <c:v>-23826.03741188522</c:v>
                </c:pt>
                <c:pt idx="119">
                  <c:v>-23725.196160646243</c:v>
                </c:pt>
                <c:pt idx="120">
                  <c:v>-23003.333731092072</c:v>
                </c:pt>
                <c:pt idx="121">
                  <c:v>-18175.872059404679</c:v>
                </c:pt>
              </c:numCache>
            </c:numRef>
          </c:val>
        </c:ser>
        <c:ser>
          <c:idx val="4"/>
          <c:order val="4"/>
          <c:tx>
            <c:strRef>
              <c:f>'Brazil Gross Outflows'!$M$6</c:f>
              <c:strCache>
                <c:ptCount val="1"/>
                <c:pt idx="0">
                  <c:v>2- Std Dev Band</c:v>
                </c:pt>
              </c:strCache>
            </c:strRef>
          </c:tx>
          <c:spPr>
            <a:ln>
              <a:solidFill>
                <a:srgbClr val="FF0000"/>
              </a:solidFill>
              <a:prstDash val="sysDot"/>
            </a:ln>
          </c:spPr>
          <c:marker>
            <c:symbol val="none"/>
          </c:marker>
          <c:cat>
            <c:strRef>
              <c:f>'Brazil Gross Outflows'!$N$1:$EE$1</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Outflows'!$N$6:$EE$6</c:f>
              <c:numCache>
                <c:formatCode>General</c:formatCode>
                <c:ptCount val="122"/>
                <c:pt idx="0">
                  <c:v>-1057.0990870515593</c:v>
                </c:pt>
                <c:pt idx="1">
                  <c:v>-1022.3078950105822</c:v>
                </c:pt>
                <c:pt idx="2">
                  <c:v>-1024.6641774046284</c:v>
                </c:pt>
                <c:pt idx="3">
                  <c:v>-1034.7506957980945</c:v>
                </c:pt>
                <c:pt idx="4">
                  <c:v>-953.61072105177766</c:v>
                </c:pt>
                <c:pt idx="5">
                  <c:v>-813.09880326387929</c:v>
                </c:pt>
                <c:pt idx="6">
                  <c:v>-606.67981929818473</c:v>
                </c:pt>
                <c:pt idx="7">
                  <c:v>-590.01975476425775</c:v>
                </c:pt>
                <c:pt idx="8">
                  <c:v>-707.15416339892431</c:v>
                </c:pt>
                <c:pt idx="9">
                  <c:v>-1183.1738714076764</c:v>
                </c:pt>
                <c:pt idx="10">
                  <c:v>-1548.7459368181237</c:v>
                </c:pt>
                <c:pt idx="11">
                  <c:v>-1545.9614210431946</c:v>
                </c:pt>
                <c:pt idx="12">
                  <c:v>-1584.0802850652976</c:v>
                </c:pt>
                <c:pt idx="13">
                  <c:v>-2010.1059955880842</c:v>
                </c:pt>
                <c:pt idx="14">
                  <c:v>-2139.8194092503454</c:v>
                </c:pt>
                <c:pt idx="15">
                  <c:v>-2272.4699131169568</c:v>
                </c:pt>
                <c:pt idx="16">
                  <c:v>-2560.1410573732846</c:v>
                </c:pt>
                <c:pt idx="17">
                  <c:v>-3500.0830276156253</c:v>
                </c:pt>
                <c:pt idx="18">
                  <c:v>-4539.6396375417671</c:v>
                </c:pt>
                <c:pt idx="19">
                  <c:v>-4786.6816155472861</c:v>
                </c:pt>
                <c:pt idx="20">
                  <c:v>-4985.5911272829344</c:v>
                </c:pt>
                <c:pt idx="21">
                  <c:v>-5081.3486936068239</c:v>
                </c:pt>
                <c:pt idx="22">
                  <c:v>-5176.0307956421493</c:v>
                </c:pt>
                <c:pt idx="23">
                  <c:v>-5259.7578540273935</c:v>
                </c:pt>
                <c:pt idx="24">
                  <c:v>-5591.4786800240354</c:v>
                </c:pt>
                <c:pt idx="25">
                  <c:v>-5646.1967986304462</c:v>
                </c:pt>
                <c:pt idx="26">
                  <c:v>-5816.2419314546969</c:v>
                </c:pt>
                <c:pt idx="27">
                  <c:v>-5874.6654654157401</c:v>
                </c:pt>
                <c:pt idx="28">
                  <c:v>-6480.9957353301006</c:v>
                </c:pt>
                <c:pt idx="29">
                  <c:v>-6508.0285613226097</c:v>
                </c:pt>
                <c:pt idx="30">
                  <c:v>-6385.7984923007798</c:v>
                </c:pt>
                <c:pt idx="31">
                  <c:v>-6397.174940408484</c:v>
                </c:pt>
                <c:pt idx="32">
                  <c:v>-6588.578563418504</c:v>
                </c:pt>
                <c:pt idx="33">
                  <c:v>-6813.6959286578658</c:v>
                </c:pt>
                <c:pt idx="34">
                  <c:v>-6878.367789138556</c:v>
                </c:pt>
                <c:pt idx="35">
                  <c:v>-7492.1556340348034</c:v>
                </c:pt>
                <c:pt idx="36">
                  <c:v>-8093.4515047526693</c:v>
                </c:pt>
                <c:pt idx="37">
                  <c:v>-8122.7986654048054</c:v>
                </c:pt>
                <c:pt idx="38">
                  <c:v>-7829.8644407296561</c:v>
                </c:pt>
                <c:pt idx="39">
                  <c:v>-7812.8603982550103</c:v>
                </c:pt>
                <c:pt idx="40">
                  <c:v>-7755.118417020306</c:v>
                </c:pt>
                <c:pt idx="41">
                  <c:v>-7835.4176607872168</c:v>
                </c:pt>
                <c:pt idx="42">
                  <c:v>-8128.7683950217415</c:v>
                </c:pt>
                <c:pt idx="43">
                  <c:v>-7987.6124252974287</c:v>
                </c:pt>
                <c:pt idx="44">
                  <c:v>-7583.4648557409455</c:v>
                </c:pt>
                <c:pt idx="45">
                  <c:v>-7419.6274858751485</c:v>
                </c:pt>
                <c:pt idx="46">
                  <c:v>-8521.3498295457102</c:v>
                </c:pt>
                <c:pt idx="47">
                  <c:v>-8555.0632988400685</c:v>
                </c:pt>
                <c:pt idx="48">
                  <c:v>-8345.7630852721104</c:v>
                </c:pt>
                <c:pt idx="49">
                  <c:v>-8333.4864472694171</c:v>
                </c:pt>
                <c:pt idx="50">
                  <c:v>-9080.5558621426771</c:v>
                </c:pt>
                <c:pt idx="51">
                  <c:v>-9143.4056480859927</c:v>
                </c:pt>
                <c:pt idx="52">
                  <c:v>-9419.3273207097791</c:v>
                </c:pt>
                <c:pt idx="53">
                  <c:v>-10684.508664495794</c:v>
                </c:pt>
                <c:pt idx="54">
                  <c:v>-12370.868138421692</c:v>
                </c:pt>
                <c:pt idx="55">
                  <c:v>-13699.486740431674</c:v>
                </c:pt>
                <c:pt idx="56">
                  <c:v>-13206.425575698595</c:v>
                </c:pt>
                <c:pt idx="57">
                  <c:v>-12758.342978275037</c:v>
                </c:pt>
                <c:pt idx="58">
                  <c:v>-12417.594759050502</c:v>
                </c:pt>
                <c:pt idx="59">
                  <c:v>-12420.418691115046</c:v>
                </c:pt>
                <c:pt idx="60">
                  <c:v>-13135.47840140161</c:v>
                </c:pt>
                <c:pt idx="61">
                  <c:v>-13286.775560077296</c:v>
                </c:pt>
                <c:pt idx="62">
                  <c:v>-13372.837672380676</c:v>
                </c:pt>
                <c:pt idx="63">
                  <c:v>-13374.927563908474</c:v>
                </c:pt>
                <c:pt idx="64">
                  <c:v>-13395.19698899636</c:v>
                </c:pt>
                <c:pt idx="65">
                  <c:v>-13381.77529753222</c:v>
                </c:pt>
                <c:pt idx="66">
                  <c:v>-12592.786667050503</c:v>
                </c:pt>
                <c:pt idx="67">
                  <c:v>-12684.548682406008</c:v>
                </c:pt>
                <c:pt idx="68">
                  <c:v>-12570.442108728908</c:v>
                </c:pt>
                <c:pt idx="69">
                  <c:v>-12643.864087454258</c:v>
                </c:pt>
                <c:pt idx="70">
                  <c:v>-12280.594095615821</c:v>
                </c:pt>
                <c:pt idx="71">
                  <c:v>-12144.878594015763</c:v>
                </c:pt>
                <c:pt idx="72">
                  <c:v>-11818.993244272229</c:v>
                </c:pt>
                <c:pt idx="73">
                  <c:v>-10732.246928395072</c:v>
                </c:pt>
                <c:pt idx="74">
                  <c:v>-8836.32187001274</c:v>
                </c:pt>
                <c:pt idx="75">
                  <c:v>-6120.9314894192521</c:v>
                </c:pt>
                <c:pt idx="76">
                  <c:v>-8088.3668667457223</c:v>
                </c:pt>
                <c:pt idx="77">
                  <c:v>-8220.0860277874963</c:v>
                </c:pt>
                <c:pt idx="78">
                  <c:v>-8013.8429025314108</c:v>
                </c:pt>
                <c:pt idx="79">
                  <c:v>-8506.8313447644869</c:v>
                </c:pt>
                <c:pt idx="80">
                  <c:v>-7970.6112228596512</c:v>
                </c:pt>
                <c:pt idx="81">
                  <c:v>-8079.9084339494748</c:v>
                </c:pt>
                <c:pt idx="82">
                  <c:v>-8245.7587814988001</c:v>
                </c:pt>
                <c:pt idx="83">
                  <c:v>-8242.2563509422926</c:v>
                </c:pt>
                <c:pt idx="84">
                  <c:v>-8242.5277850170041</c:v>
                </c:pt>
                <c:pt idx="85">
                  <c:v>-16009.688220154003</c:v>
                </c:pt>
                <c:pt idx="86">
                  <c:v>-17590.732763420314</c:v>
                </c:pt>
                <c:pt idx="87">
                  <c:v>-23556.52278715463</c:v>
                </c:pt>
                <c:pt idx="88">
                  <c:v>-27860.108473313885</c:v>
                </c:pt>
                <c:pt idx="89">
                  <c:v>-28527.751868968939</c:v>
                </c:pt>
                <c:pt idx="90">
                  <c:v>-28632.998775233882</c:v>
                </c:pt>
                <c:pt idx="91">
                  <c:v>-31173.24211629101</c:v>
                </c:pt>
                <c:pt idx="92">
                  <c:v>-31815.235077068475</c:v>
                </c:pt>
                <c:pt idx="93">
                  <c:v>-31639.301496945562</c:v>
                </c:pt>
                <c:pt idx="94">
                  <c:v>-31567.844261401362</c:v>
                </c:pt>
                <c:pt idx="95">
                  <c:v>-31719.365344436319</c:v>
                </c:pt>
                <c:pt idx="96">
                  <c:v>-30978.910243335766</c:v>
                </c:pt>
                <c:pt idx="97">
                  <c:v>-30788.166804656015</c:v>
                </c:pt>
                <c:pt idx="98">
                  <c:v>-31011.128246139535</c:v>
                </c:pt>
                <c:pt idx="99">
                  <c:v>-30627.09941925119</c:v>
                </c:pt>
                <c:pt idx="100">
                  <c:v>-31422.93716474047</c:v>
                </c:pt>
                <c:pt idx="101">
                  <c:v>-38779.774765334056</c:v>
                </c:pt>
                <c:pt idx="102">
                  <c:v>-39760.271153719921</c:v>
                </c:pt>
                <c:pt idx="103">
                  <c:v>-40894.671450268579</c:v>
                </c:pt>
                <c:pt idx="104">
                  <c:v>-41332.065164650026</c:v>
                </c:pt>
                <c:pt idx="105">
                  <c:v>-41976.178487744684</c:v>
                </c:pt>
                <c:pt idx="106">
                  <c:v>-40855.184342636894</c:v>
                </c:pt>
                <c:pt idx="107">
                  <c:v>-37195.680368325178</c:v>
                </c:pt>
                <c:pt idx="108">
                  <c:v>-32687.322305535967</c:v>
                </c:pt>
                <c:pt idx="109">
                  <c:v>-33810.855883714685</c:v>
                </c:pt>
                <c:pt idx="110">
                  <c:v>-34361.596231662443</c:v>
                </c:pt>
                <c:pt idx="111">
                  <c:v>-35535.158838864896</c:v>
                </c:pt>
                <c:pt idx="112">
                  <c:v>-37507.044995052987</c:v>
                </c:pt>
                <c:pt idx="113">
                  <c:v>-38821.227326562162</c:v>
                </c:pt>
                <c:pt idx="114">
                  <c:v>-39999.955762431156</c:v>
                </c:pt>
                <c:pt idx="115">
                  <c:v>-41838.288252368249</c:v>
                </c:pt>
                <c:pt idx="116">
                  <c:v>-42369.148662012936</c:v>
                </c:pt>
                <c:pt idx="117">
                  <c:v>-42290.545193337312</c:v>
                </c:pt>
                <c:pt idx="118">
                  <c:v>-42163.324326652648</c:v>
                </c:pt>
                <c:pt idx="119">
                  <c:v>-43285.453660841275</c:v>
                </c:pt>
                <c:pt idx="120">
                  <c:v>-43745.451306154901</c:v>
                </c:pt>
                <c:pt idx="121">
                  <c:v>-36683.604970010361</c:v>
                </c:pt>
              </c:numCache>
            </c:numRef>
          </c:val>
        </c:ser>
        <c:marker val="1"/>
        <c:axId val="101140352"/>
        <c:axId val="101141888"/>
      </c:lineChart>
      <c:catAx>
        <c:axId val="101140352"/>
        <c:scaling>
          <c:orientation val="minMax"/>
        </c:scaling>
        <c:axPos val="b"/>
        <c:majorTickMark val="none"/>
        <c:tickLblPos val="nextTo"/>
        <c:crossAx val="101141888"/>
        <c:crosses val="autoZero"/>
        <c:auto val="1"/>
        <c:lblAlgn val="ctr"/>
        <c:lblOffset val="100"/>
      </c:catAx>
      <c:valAx>
        <c:axId val="101141888"/>
        <c:scaling>
          <c:orientation val="minMax"/>
        </c:scaling>
        <c:axPos val="l"/>
        <c:majorGridlines/>
        <c:numFmt formatCode="General" sourceLinked="1"/>
        <c:majorTickMark val="none"/>
        <c:tickLblPos val="nextTo"/>
        <c:spPr>
          <a:ln w="9525">
            <a:noFill/>
          </a:ln>
        </c:spPr>
        <c:crossAx val="101140352"/>
        <c:crosses val="autoZero"/>
        <c:crossBetween val="between"/>
      </c:valAx>
    </c:plotArea>
    <c:legend>
      <c:legendPos val="b"/>
    </c:legend>
    <c:plotVisOnly val="1"/>
  </c:chart>
  <c:printSettings>
    <c:headerFooter/>
    <c:pageMargins b="0.75000000000000289" l="0.70000000000000062" r="0.70000000000000062" t="0.75000000000000289"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1800" b="1" i="0" baseline="0"/>
              <a:t>Flight and Retrenchment episodes FDI Brazil</a:t>
            </a: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endParaRPr lang="en-US"/>
          </a:p>
        </c:rich>
      </c:tx>
    </c:title>
    <c:plotArea>
      <c:layout/>
      <c:lineChart>
        <c:grouping val="standard"/>
        <c:ser>
          <c:idx val="0"/>
          <c:order val="0"/>
          <c:tx>
            <c:strRef>
              <c:f>'Brazil Gross Outflows'!$L$154</c:f>
              <c:strCache>
                <c:ptCount val="1"/>
                <c:pt idx="0">
                  <c:v>DeltaC</c:v>
                </c:pt>
              </c:strCache>
            </c:strRef>
          </c:tx>
          <c:marker>
            <c:symbol val="none"/>
          </c:marker>
          <c:cat>
            <c:strRef>
              <c:f>'Brazil Gross Outflows'!$M$153:$ED$153</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Outflows'!$M$154:$ED$154</c:f>
              <c:numCache>
                <c:formatCode>General</c:formatCode>
                <c:ptCount val="122"/>
                <c:pt idx="0">
                  <c:v>-45.400000000000006</c:v>
                </c:pt>
                <c:pt idx="1">
                  <c:v>-39.099999999999994</c:v>
                </c:pt>
                <c:pt idx="2">
                  <c:v>-58.900000000000006</c:v>
                </c:pt>
                <c:pt idx="3">
                  <c:v>-96.7</c:v>
                </c:pt>
                <c:pt idx="4">
                  <c:v>-115.8</c:v>
                </c:pt>
                <c:pt idx="5">
                  <c:v>-62.5</c:v>
                </c:pt>
                <c:pt idx="6">
                  <c:v>43.400000000000006</c:v>
                </c:pt>
                <c:pt idx="7">
                  <c:v>66.5</c:v>
                </c:pt>
                <c:pt idx="8">
                  <c:v>55.858000000000004</c:v>
                </c:pt>
                <c:pt idx="9">
                  <c:v>5.2579999999999814</c:v>
                </c:pt>
                <c:pt idx="10">
                  <c:v>-112.24199999999999</c:v>
                </c:pt>
                <c:pt idx="11">
                  <c:v>-60.242000000000019</c:v>
                </c:pt>
                <c:pt idx="12">
                  <c:v>-30.558000000000021</c:v>
                </c:pt>
                <c:pt idx="13">
                  <c:v>-37.157999999999987</c:v>
                </c:pt>
                <c:pt idx="14">
                  <c:v>76.641999999999982</c:v>
                </c:pt>
                <c:pt idx="15">
                  <c:v>-197.35799999999998</c:v>
                </c:pt>
                <c:pt idx="16">
                  <c:v>-243.69999999999996</c:v>
                </c:pt>
                <c:pt idx="17">
                  <c:v>-347.6</c:v>
                </c:pt>
                <c:pt idx="18">
                  <c:v>-448.8</c:v>
                </c:pt>
                <c:pt idx="19">
                  <c:v>-173.2</c:v>
                </c:pt>
                <c:pt idx="20">
                  <c:v>-215.80000000000007</c:v>
                </c:pt>
                <c:pt idx="21">
                  <c:v>-101.5</c:v>
                </c:pt>
                <c:pt idx="22">
                  <c:v>-90.900000000000091</c:v>
                </c:pt>
                <c:pt idx="23">
                  <c:v>-92.100000000000023</c:v>
                </c:pt>
                <c:pt idx="24">
                  <c:v>-201</c:v>
                </c:pt>
                <c:pt idx="25">
                  <c:v>-390.4</c:v>
                </c:pt>
                <c:pt idx="26">
                  <c:v>-296.29999999999995</c:v>
                </c:pt>
                <c:pt idx="27">
                  <c:v>-201.40000000000009</c:v>
                </c:pt>
                <c:pt idx="28">
                  <c:v>307</c:v>
                </c:pt>
                <c:pt idx="29">
                  <c:v>878.3</c:v>
                </c:pt>
                <c:pt idx="30">
                  <c:v>629.70000000000005</c:v>
                </c:pt>
                <c:pt idx="31">
                  <c:v>405.00000000000011</c:v>
                </c:pt>
                <c:pt idx="32">
                  <c:v>106.60000000000002</c:v>
                </c:pt>
                <c:pt idx="33">
                  <c:v>-354.3</c:v>
                </c:pt>
                <c:pt idx="34">
                  <c:v>4.5</c:v>
                </c:pt>
                <c:pt idx="35">
                  <c:v>-81.600000000000023</c:v>
                </c:pt>
                <c:pt idx="36">
                  <c:v>-325.39999999999998</c:v>
                </c:pt>
                <c:pt idx="37">
                  <c:v>-546</c:v>
                </c:pt>
                <c:pt idx="38">
                  <c:v>-995</c:v>
                </c:pt>
                <c:pt idx="39">
                  <c:v>-843</c:v>
                </c:pt>
                <c:pt idx="40">
                  <c:v>-1108</c:v>
                </c:pt>
                <c:pt idx="41">
                  <c:v>-347</c:v>
                </c:pt>
                <c:pt idx="42">
                  <c:v>1629</c:v>
                </c:pt>
                <c:pt idx="43">
                  <c:v>1814</c:v>
                </c:pt>
                <c:pt idx="44">
                  <c:v>2689</c:v>
                </c:pt>
                <c:pt idx="45">
                  <c:v>1851</c:v>
                </c:pt>
                <c:pt idx="46">
                  <c:v>-1316</c:v>
                </c:pt>
                <c:pt idx="47">
                  <c:v>-1753</c:v>
                </c:pt>
                <c:pt idx="48">
                  <c:v>-2066</c:v>
                </c:pt>
                <c:pt idx="49">
                  <c:v>-1509</c:v>
                </c:pt>
                <c:pt idx="50">
                  <c:v>-93</c:v>
                </c:pt>
                <c:pt idx="51">
                  <c:v>272</c:v>
                </c:pt>
                <c:pt idx="52">
                  <c:v>-954</c:v>
                </c:pt>
                <c:pt idx="53">
                  <c:v>-1679</c:v>
                </c:pt>
                <c:pt idx="54">
                  <c:v>-2043</c:v>
                </c:pt>
                <c:pt idx="55">
                  <c:v>-2227</c:v>
                </c:pt>
                <c:pt idx="56">
                  <c:v>110</c:v>
                </c:pt>
                <c:pt idx="57">
                  <c:v>1031</c:v>
                </c:pt>
                <c:pt idx="58">
                  <c:v>1725.402</c:v>
                </c:pt>
                <c:pt idx="59">
                  <c:v>1790.5309999999999</c:v>
                </c:pt>
                <c:pt idx="60">
                  <c:v>-158.2489999999998</c:v>
                </c:pt>
                <c:pt idx="61">
                  <c:v>-591.58699999999999</c:v>
                </c:pt>
                <c:pt idx="62">
                  <c:v>-664.48599999999988</c:v>
                </c:pt>
                <c:pt idx="63">
                  <c:v>2068.9269999999997</c:v>
                </c:pt>
                <c:pt idx="64">
                  <c:v>3510.5659999999998</c:v>
                </c:pt>
                <c:pt idx="65">
                  <c:v>4539.1729999999998</c:v>
                </c:pt>
                <c:pt idx="66">
                  <c:v>3931.4519999999993</c:v>
                </c:pt>
                <c:pt idx="67">
                  <c:v>-1586.4739999999999</c:v>
                </c:pt>
                <c:pt idx="68">
                  <c:v>-3214.3739999999998</c:v>
                </c:pt>
                <c:pt idx="69">
                  <c:v>-4739.6939999999995</c:v>
                </c:pt>
                <c:pt idx="70">
                  <c:v>-4503.0379999999996</c:v>
                </c:pt>
                <c:pt idx="71">
                  <c:v>-1147.4269999999997</c:v>
                </c:pt>
                <c:pt idx="72">
                  <c:v>1500.81</c:v>
                </c:pt>
                <c:pt idx="73">
                  <c:v>2232.808</c:v>
                </c:pt>
                <c:pt idx="74">
                  <c:v>2766.3090000000002</c:v>
                </c:pt>
                <c:pt idx="75">
                  <c:v>1692.4349999999997</c:v>
                </c:pt>
                <c:pt idx="76">
                  <c:v>-8553.4</c:v>
                </c:pt>
                <c:pt idx="77">
                  <c:v>-9557.6870000000017</c:v>
                </c:pt>
                <c:pt idx="78">
                  <c:v>-10486.551000000001</c:v>
                </c:pt>
                <c:pt idx="79">
                  <c:v>-10355.512000000001</c:v>
                </c:pt>
                <c:pt idx="80">
                  <c:v>5697.378999999999</c:v>
                </c:pt>
                <c:pt idx="81">
                  <c:v>7290.286000000001</c:v>
                </c:pt>
                <c:pt idx="82">
                  <c:v>5621.0660000000025</c:v>
                </c:pt>
                <c:pt idx="83">
                  <c:v>5531.3270000000002</c:v>
                </c:pt>
                <c:pt idx="84">
                  <c:v>-4664.8189999999995</c:v>
                </c:pt>
                <c:pt idx="85">
                  <c:v>-25685.789999999997</c:v>
                </c:pt>
                <c:pt idx="86">
                  <c:v>-18384.404609863283</c:v>
                </c:pt>
                <c:pt idx="87">
                  <c:v>-15037.363551269529</c:v>
                </c:pt>
                <c:pt idx="88">
                  <c:v>-9169.2382816623031</c:v>
                </c:pt>
                <c:pt idx="89">
                  <c:v>21135.831248122897</c:v>
                </c:pt>
                <c:pt idx="90">
                  <c:v>9679.1469197537481</c:v>
                </c:pt>
                <c:pt idx="91">
                  <c:v>1203.4564229275784</c:v>
                </c:pt>
                <c:pt idx="92">
                  <c:v>-8674.6777498268748</c:v>
                </c:pt>
                <c:pt idx="93">
                  <c:v>-13390.406278277278</c:v>
                </c:pt>
                <c:pt idx="94">
                  <c:v>-2155.2914919491359</c:v>
                </c:pt>
                <c:pt idx="95">
                  <c:v>8990.712525921952</c:v>
                </c:pt>
                <c:pt idx="96">
                  <c:v>25891.695562609177</c:v>
                </c:pt>
                <c:pt idx="97">
                  <c:v>30541.292030154378</c:v>
                </c:pt>
                <c:pt idx="98">
                  <c:v>19204.602509448669</c:v>
                </c:pt>
                <c:pt idx="99">
                  <c:v>9485.4526545999979</c:v>
                </c:pt>
                <c:pt idx="100">
                  <c:v>-1151.6208612699993</c:v>
                </c:pt>
                <c:pt idx="101">
                  <c:v>-21671.791638119998</c:v>
                </c:pt>
                <c:pt idx="102">
                  <c:v>-5892.0992397599894</c:v>
                </c:pt>
                <c:pt idx="103">
                  <c:v>372.42529776001038</c:v>
                </c:pt>
                <c:pt idx="104">
                  <c:v>-2135.7022624499909</c:v>
                </c:pt>
                <c:pt idx="105">
                  <c:v>12616.566891760009</c:v>
                </c:pt>
                <c:pt idx="106">
                  <c:v>5542.5153016599888</c:v>
                </c:pt>
                <c:pt idx="107">
                  <c:v>3768.8115969399901</c:v>
                </c:pt>
                <c:pt idx="108">
                  <c:v>3341.6917970399904</c:v>
                </c:pt>
                <c:pt idx="109">
                  <c:v>1792.4010413999906</c:v>
                </c:pt>
                <c:pt idx="110">
                  <c:v>-8911.6924795699997</c:v>
                </c:pt>
                <c:pt idx="111">
                  <c:v>1486.6281466200016</c:v>
                </c:pt>
                <c:pt idx="112">
                  <c:v>3694.4992341900006</c:v>
                </c:pt>
                <c:pt idx="113">
                  <c:v>673.7113006400009</c:v>
                </c:pt>
                <c:pt idx="114">
                  <c:v>13168.209146409999</c:v>
                </c:pt>
                <c:pt idx="115">
                  <c:v>-11349.453512230002</c:v>
                </c:pt>
                <c:pt idx="116">
                  <c:v>-2529.5747987700011</c:v>
                </c:pt>
                <c:pt idx="117">
                  <c:v>44.95334068999864</c:v>
                </c:pt>
                <c:pt idx="118">
                  <c:v>-12936.174592559999</c:v>
                </c:pt>
                <c:pt idx="119">
                  <c:v>1181.6479803200018</c:v>
                </c:pt>
                <c:pt idx="120">
                  <c:v>-10109.255333979998</c:v>
                </c:pt>
                <c:pt idx="121">
                  <c:v>-17038.420591669998</c:v>
                </c:pt>
              </c:numCache>
            </c:numRef>
          </c:val>
        </c:ser>
        <c:ser>
          <c:idx val="1"/>
          <c:order val="1"/>
          <c:tx>
            <c:strRef>
              <c:f>'Brazil Gross Outflows'!$L$155</c:f>
              <c:strCache>
                <c:ptCount val="1"/>
                <c:pt idx="0">
                  <c:v>1+ Std Dev Band</c:v>
                </c:pt>
              </c:strCache>
            </c:strRef>
          </c:tx>
          <c:spPr>
            <a:ln>
              <a:solidFill>
                <a:srgbClr val="92D050"/>
              </a:solidFill>
              <a:prstDash val="dashDot"/>
            </a:ln>
          </c:spPr>
          <c:marker>
            <c:symbol val="none"/>
          </c:marker>
          <c:cat>
            <c:strRef>
              <c:f>'Brazil Gross Outflows'!$M$153:$ED$153</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Outflows'!$M$155:$ED$155</c:f>
              <c:numCache>
                <c:formatCode>General</c:formatCode>
                <c:ptCount val="122"/>
                <c:pt idx="0">
                  <c:v>197.45831388293618</c:v>
                </c:pt>
                <c:pt idx="1">
                  <c:v>197.91937861260146</c:v>
                </c:pt>
                <c:pt idx="2">
                  <c:v>197.44770960007926</c:v>
                </c:pt>
                <c:pt idx="3">
                  <c:v>197.19854693130446</c:v>
                </c:pt>
                <c:pt idx="4">
                  <c:v>197.27370946405728</c:v>
                </c:pt>
                <c:pt idx="5">
                  <c:v>185.66968630358849</c:v>
                </c:pt>
                <c:pt idx="6">
                  <c:v>187.81899602034449</c:v>
                </c:pt>
                <c:pt idx="7">
                  <c:v>192.27000577350731</c:v>
                </c:pt>
                <c:pt idx="8">
                  <c:v>195.55265828348098</c:v>
                </c:pt>
                <c:pt idx="9">
                  <c:v>195.56823462217289</c:v>
                </c:pt>
                <c:pt idx="10">
                  <c:v>193.10924144610465</c:v>
                </c:pt>
                <c:pt idx="11">
                  <c:v>185.37460316735636</c:v>
                </c:pt>
                <c:pt idx="12">
                  <c:v>172.94070276079813</c:v>
                </c:pt>
                <c:pt idx="13">
                  <c:v>157.5203296690193</c:v>
                </c:pt>
                <c:pt idx="14">
                  <c:v>118.28013667964653</c:v>
                </c:pt>
                <c:pt idx="15">
                  <c:v>79.381211457150698</c:v>
                </c:pt>
                <c:pt idx="16">
                  <c:v>49.658057769516702</c:v>
                </c:pt>
                <c:pt idx="17">
                  <c:v>36.997616908300202</c:v>
                </c:pt>
                <c:pt idx="18">
                  <c:v>49.34867782227991</c:v>
                </c:pt>
                <c:pt idx="19">
                  <c:v>45.083482335331766</c:v>
                </c:pt>
                <c:pt idx="20">
                  <c:v>38.866410996731588</c:v>
                </c:pt>
                <c:pt idx="21">
                  <c:v>35.012514318992885</c:v>
                </c:pt>
                <c:pt idx="22">
                  <c:v>33.062099598547647</c:v>
                </c:pt>
                <c:pt idx="23">
                  <c:v>33.309377634383026</c:v>
                </c:pt>
                <c:pt idx="24">
                  <c:v>30.74191631738384</c:v>
                </c:pt>
                <c:pt idx="25">
                  <c:v>27.373153872158468</c:v>
                </c:pt>
                <c:pt idx="26">
                  <c:v>9.5882937616841843</c:v>
                </c:pt>
                <c:pt idx="27">
                  <c:v>-11.550418242129808</c:v>
                </c:pt>
                <c:pt idx="28">
                  <c:v>28.735405056111944</c:v>
                </c:pt>
                <c:pt idx="29">
                  <c:v>185.759479461317</c:v>
                </c:pt>
                <c:pt idx="30">
                  <c:v>266.08852210198739</c:v>
                </c:pt>
                <c:pt idx="31">
                  <c:v>305.56963805079067</c:v>
                </c:pt>
                <c:pt idx="32">
                  <c:v>313.95859389688252</c:v>
                </c:pt>
                <c:pt idx="33">
                  <c:v>305.55914878514676</c:v>
                </c:pt>
                <c:pt idx="34">
                  <c:v>300.98372492204788</c:v>
                </c:pt>
                <c:pt idx="35">
                  <c:v>305.19003845108477</c:v>
                </c:pt>
                <c:pt idx="36">
                  <c:v>304.00171742384003</c:v>
                </c:pt>
                <c:pt idx="37">
                  <c:v>305.48947283998194</c:v>
                </c:pt>
                <c:pt idx="38">
                  <c:v>326.14901781636263</c:v>
                </c:pt>
                <c:pt idx="39">
                  <c:v>325.87724626707768</c:v>
                </c:pt>
                <c:pt idx="40">
                  <c:v>332.95324378824279</c:v>
                </c:pt>
                <c:pt idx="41">
                  <c:v>322.060537710441</c:v>
                </c:pt>
                <c:pt idx="42">
                  <c:v>551.29173290034714</c:v>
                </c:pt>
                <c:pt idx="43">
                  <c:v>775.00266604880085</c:v>
                </c:pt>
                <c:pt idx="44">
                  <c:v>1123.0312319838329</c:v>
                </c:pt>
                <c:pt idx="45">
                  <c:v>1296.7804033226241</c:v>
                </c:pt>
                <c:pt idx="46">
                  <c:v>1298.411903428703</c:v>
                </c:pt>
                <c:pt idx="47">
                  <c:v>1303.8066894332023</c:v>
                </c:pt>
                <c:pt idx="48">
                  <c:v>1282.6336357227519</c:v>
                </c:pt>
                <c:pt idx="49">
                  <c:v>1189.6534009445231</c:v>
                </c:pt>
                <c:pt idx="50">
                  <c:v>1141.9510569601941</c:v>
                </c:pt>
                <c:pt idx="51">
                  <c:v>1132.6608722850824</c:v>
                </c:pt>
                <c:pt idx="52">
                  <c:v>1090.4177174692109</c:v>
                </c:pt>
                <c:pt idx="53">
                  <c:v>1065.7115200828723</c:v>
                </c:pt>
                <c:pt idx="54">
                  <c:v>1018.7705752633381</c:v>
                </c:pt>
                <c:pt idx="55">
                  <c:v>969.66555801215736</c:v>
                </c:pt>
                <c:pt idx="56">
                  <c:v>997.10748534473214</c:v>
                </c:pt>
                <c:pt idx="57">
                  <c:v>1113.1185364039352</c:v>
                </c:pt>
                <c:pt idx="58">
                  <c:v>1312.5610130626017</c:v>
                </c:pt>
                <c:pt idx="59">
                  <c:v>1501.0850639793603</c:v>
                </c:pt>
                <c:pt idx="60">
                  <c:v>1531.4790814377243</c:v>
                </c:pt>
                <c:pt idx="61">
                  <c:v>1522.4907581039492</c:v>
                </c:pt>
                <c:pt idx="62">
                  <c:v>1360.7335026526291</c:v>
                </c:pt>
                <c:pt idx="63">
                  <c:v>1391.763203739938</c:v>
                </c:pt>
                <c:pt idx="64">
                  <c:v>1520.1953999289276</c:v>
                </c:pt>
                <c:pt idx="65">
                  <c:v>1913.3091139428698</c:v>
                </c:pt>
                <c:pt idx="66">
                  <c:v>2338.5964190185605</c:v>
                </c:pt>
                <c:pt idx="67">
                  <c:v>2338.7355815701603</c:v>
                </c:pt>
                <c:pt idx="68">
                  <c:v>2363.8804239665242</c:v>
                </c:pt>
                <c:pt idx="69">
                  <c:v>2445.9830574640955</c:v>
                </c:pt>
                <c:pt idx="70">
                  <c:v>2433.4911502018526</c:v>
                </c:pt>
                <c:pt idx="71">
                  <c:v>2369.2033234349401</c:v>
                </c:pt>
                <c:pt idx="72">
                  <c:v>2514.2347335674881</c:v>
                </c:pt>
                <c:pt idx="73">
                  <c:v>2732.9157298540031</c:v>
                </c:pt>
                <c:pt idx="74">
                  <c:v>2988.8927167748034</c:v>
                </c:pt>
                <c:pt idx="75">
                  <c:v>3131.4877580901421</c:v>
                </c:pt>
                <c:pt idx="76">
                  <c:v>3393.5344774797049</c:v>
                </c:pt>
                <c:pt idx="77">
                  <c:v>3491.2732627622618</c:v>
                </c:pt>
                <c:pt idx="78">
                  <c:v>3433.713794525218</c:v>
                </c:pt>
                <c:pt idx="79">
                  <c:v>3224.3648577578228</c:v>
                </c:pt>
                <c:pt idx="80">
                  <c:v>3780.3646030098398</c:v>
                </c:pt>
                <c:pt idx="81">
                  <c:v>4526.6981340687335</c:v>
                </c:pt>
                <c:pt idx="82">
                  <c:v>5035.8208928357544</c:v>
                </c:pt>
                <c:pt idx="83">
                  <c:v>5347.2255999992822</c:v>
                </c:pt>
                <c:pt idx="84">
                  <c:v>4929.6959567850326</c:v>
                </c:pt>
                <c:pt idx="85">
                  <c:v>5485.2996967770414</c:v>
                </c:pt>
                <c:pt idx="86">
                  <c:v>4979.1357039064324</c:v>
                </c:pt>
                <c:pt idx="87">
                  <c:v>4669.0735381538725</c:v>
                </c:pt>
                <c:pt idx="88">
                  <c:v>4436.2232809350126</c:v>
                </c:pt>
                <c:pt idx="89">
                  <c:v>7408.9478972347151</c:v>
                </c:pt>
                <c:pt idx="90">
                  <c:v>8493.8300836004237</c:v>
                </c:pt>
                <c:pt idx="91">
                  <c:v>8639.0836269920346</c:v>
                </c:pt>
                <c:pt idx="92">
                  <c:v>8176.6557592806957</c:v>
                </c:pt>
                <c:pt idx="93">
                  <c:v>7565.3155675079706</c:v>
                </c:pt>
                <c:pt idx="94">
                  <c:v>7224.3845419176969</c:v>
                </c:pt>
                <c:pt idx="95">
                  <c:v>7897.9143530571228</c:v>
                </c:pt>
                <c:pt idx="96">
                  <c:v>11296.133077153434</c:v>
                </c:pt>
                <c:pt idx="97">
                  <c:v>15009.720657439191</c:v>
                </c:pt>
                <c:pt idx="98">
                  <c:v>16852.197531031838</c:v>
                </c:pt>
                <c:pt idx="99">
                  <c:v>17664.806544946925</c:v>
                </c:pt>
                <c:pt idx="100">
                  <c:v>17327.433034249363</c:v>
                </c:pt>
                <c:pt idx="101">
                  <c:v>16745.690964785194</c:v>
                </c:pt>
                <c:pt idx="102">
                  <c:v>16197.201687688486</c:v>
                </c:pt>
                <c:pt idx="103">
                  <c:v>15891.537998439851</c:v>
                </c:pt>
                <c:pt idx="104">
                  <c:v>15988.635119126882</c:v>
                </c:pt>
                <c:pt idx="105">
                  <c:v>16897.624029542236</c:v>
                </c:pt>
                <c:pt idx="106">
                  <c:v>17300.38836200305</c:v>
                </c:pt>
                <c:pt idx="107">
                  <c:v>17563.084368642361</c:v>
                </c:pt>
                <c:pt idx="108">
                  <c:v>17816.772704413626</c:v>
                </c:pt>
                <c:pt idx="109">
                  <c:v>16279.275125537799</c:v>
                </c:pt>
                <c:pt idx="110">
                  <c:v>15585.536975097519</c:v>
                </c:pt>
                <c:pt idx="111">
                  <c:v>15597.80939379438</c:v>
                </c:pt>
                <c:pt idx="112">
                  <c:v>15916.594949154938</c:v>
                </c:pt>
                <c:pt idx="113">
                  <c:v>15987.162686493746</c:v>
                </c:pt>
                <c:pt idx="114">
                  <c:v>16811.659916361554</c:v>
                </c:pt>
                <c:pt idx="115">
                  <c:v>16303.083485345313</c:v>
                </c:pt>
                <c:pt idx="116">
                  <c:v>13816.40827508978</c:v>
                </c:pt>
                <c:pt idx="117">
                  <c:v>10164.254279649784</c:v>
                </c:pt>
                <c:pt idx="118">
                  <c:v>8008.1604346663344</c:v>
                </c:pt>
                <c:pt idx="119">
                  <c:v>7276.3428190817349</c:v>
                </c:pt>
                <c:pt idx="120">
                  <c:v>7080.470254578202</c:v>
                </c:pt>
                <c:pt idx="121">
                  <c:v>6774.7895341365565</c:v>
                </c:pt>
              </c:numCache>
            </c:numRef>
          </c:val>
        </c:ser>
        <c:ser>
          <c:idx val="2"/>
          <c:order val="2"/>
          <c:tx>
            <c:strRef>
              <c:f>'Brazil Gross Outflows'!$L$156</c:f>
              <c:strCache>
                <c:ptCount val="1"/>
                <c:pt idx="0">
                  <c:v>2+ Std Dev Band</c:v>
                </c:pt>
              </c:strCache>
            </c:strRef>
          </c:tx>
          <c:spPr>
            <a:ln>
              <a:solidFill>
                <a:srgbClr val="00B050"/>
              </a:solidFill>
              <a:prstDash val="sysDot"/>
            </a:ln>
          </c:spPr>
          <c:marker>
            <c:symbol val="none"/>
          </c:marker>
          <c:cat>
            <c:strRef>
              <c:f>'Brazil Gross Outflows'!$M$153:$ED$153</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Outflows'!$M$156:$ED$156</c:f>
              <c:numCache>
                <c:formatCode>General</c:formatCode>
                <c:ptCount val="122"/>
                <c:pt idx="0">
                  <c:v>360.7316277658723</c:v>
                </c:pt>
                <c:pt idx="1">
                  <c:v>355.16375722520291</c:v>
                </c:pt>
                <c:pt idx="2">
                  <c:v>348.58541920015853</c:v>
                </c:pt>
                <c:pt idx="3">
                  <c:v>346.26709386260893</c:v>
                </c:pt>
                <c:pt idx="4">
                  <c:v>347.19241892811459</c:v>
                </c:pt>
                <c:pt idx="5">
                  <c:v>335.07437260717694</c:v>
                </c:pt>
                <c:pt idx="6">
                  <c:v>336.89299204068897</c:v>
                </c:pt>
                <c:pt idx="7">
                  <c:v>339.95001154701458</c:v>
                </c:pt>
                <c:pt idx="8">
                  <c:v>342.15741656696201</c:v>
                </c:pt>
                <c:pt idx="9">
                  <c:v>333.50066924434583</c:v>
                </c:pt>
                <c:pt idx="10">
                  <c:v>336.1697828922093</c:v>
                </c:pt>
                <c:pt idx="11">
                  <c:v>329.55760633471272</c:v>
                </c:pt>
                <c:pt idx="12">
                  <c:v>314.68270552159629</c:v>
                </c:pt>
                <c:pt idx="13">
                  <c:v>295.06985933803861</c:v>
                </c:pt>
                <c:pt idx="14">
                  <c:v>230.90237335929308</c:v>
                </c:pt>
                <c:pt idx="15">
                  <c:v>177.8824229143014</c:v>
                </c:pt>
                <c:pt idx="16">
                  <c:v>142.05611553903339</c:v>
                </c:pt>
                <c:pt idx="17">
                  <c:v>141.43023381660041</c:v>
                </c:pt>
                <c:pt idx="18">
                  <c:v>184.24235564455981</c:v>
                </c:pt>
                <c:pt idx="19">
                  <c:v>181.24696467066354</c:v>
                </c:pt>
                <c:pt idx="20">
                  <c:v>177.33282199346317</c:v>
                </c:pt>
                <c:pt idx="21">
                  <c:v>172.74502863798577</c:v>
                </c:pt>
                <c:pt idx="22">
                  <c:v>170.44419919709532</c:v>
                </c:pt>
                <c:pt idx="23">
                  <c:v>170.70875526876605</c:v>
                </c:pt>
                <c:pt idx="24">
                  <c:v>169.83383263476767</c:v>
                </c:pt>
                <c:pt idx="25">
                  <c:v>179.49130774431694</c:v>
                </c:pt>
                <c:pt idx="26">
                  <c:v>160.90658752336839</c:v>
                </c:pt>
                <c:pt idx="27">
                  <c:v>132.02416351574041</c:v>
                </c:pt>
                <c:pt idx="28">
                  <c:v>200.03871011222392</c:v>
                </c:pt>
                <c:pt idx="29">
                  <c:v>470.43475892263405</c:v>
                </c:pt>
                <c:pt idx="30">
                  <c:v>593.99574420397482</c:v>
                </c:pt>
                <c:pt idx="31">
                  <c:v>649.69587610158135</c:v>
                </c:pt>
                <c:pt idx="32">
                  <c:v>659.61588779376495</c:v>
                </c:pt>
                <c:pt idx="33">
                  <c:v>658.67409757029361</c:v>
                </c:pt>
                <c:pt idx="34">
                  <c:v>653.1303498440958</c:v>
                </c:pt>
                <c:pt idx="35">
                  <c:v>655.75507690216955</c:v>
                </c:pt>
                <c:pt idx="36">
                  <c:v>657.46343484768011</c:v>
                </c:pt>
                <c:pt idx="37">
                  <c:v>670.35894567996388</c:v>
                </c:pt>
                <c:pt idx="38">
                  <c:v>738.98803563272531</c:v>
                </c:pt>
                <c:pt idx="39">
                  <c:v>771.93449253415531</c:v>
                </c:pt>
                <c:pt idx="40">
                  <c:v>830.69648757648565</c:v>
                </c:pt>
                <c:pt idx="41">
                  <c:v>821.18607542088193</c:v>
                </c:pt>
                <c:pt idx="42">
                  <c:v>1193.6534658006942</c:v>
                </c:pt>
                <c:pt idx="43">
                  <c:v>1545.7703320976016</c:v>
                </c:pt>
                <c:pt idx="44">
                  <c:v>2097.3274639676661</c:v>
                </c:pt>
                <c:pt idx="45">
                  <c:v>2332.755806645248</c:v>
                </c:pt>
                <c:pt idx="46">
                  <c:v>2387.0038068574063</c:v>
                </c:pt>
                <c:pt idx="47">
                  <c:v>2475.3733788664044</c:v>
                </c:pt>
                <c:pt idx="48">
                  <c:v>2551.6772714455042</c:v>
                </c:pt>
                <c:pt idx="49">
                  <c:v>2485.0818018890463</c:v>
                </c:pt>
                <c:pt idx="50">
                  <c:v>2425.8121139203886</c:v>
                </c:pt>
                <c:pt idx="51">
                  <c:v>2413.8817445701648</c:v>
                </c:pt>
                <c:pt idx="52">
                  <c:v>2382.4254349384214</c:v>
                </c:pt>
                <c:pt idx="53">
                  <c:v>2399.2480401657449</c:v>
                </c:pt>
                <c:pt idx="54">
                  <c:v>2407.7411505266764</c:v>
                </c:pt>
                <c:pt idx="55">
                  <c:v>2416.801116024315</c:v>
                </c:pt>
                <c:pt idx="56">
                  <c:v>2449.9149706894646</c:v>
                </c:pt>
                <c:pt idx="57">
                  <c:v>2603.0870728078703</c:v>
                </c:pt>
                <c:pt idx="58">
                  <c:v>2865.951926125203</c:v>
                </c:pt>
                <c:pt idx="59">
                  <c:v>3111.3234779587206</c:v>
                </c:pt>
                <c:pt idx="60">
                  <c:v>3124.6239628754483</c:v>
                </c:pt>
                <c:pt idx="61">
                  <c:v>3118.8766662078988</c:v>
                </c:pt>
                <c:pt idx="62">
                  <c:v>2910.0364553052582</c:v>
                </c:pt>
                <c:pt idx="63">
                  <c:v>2959.3495074798761</c:v>
                </c:pt>
                <c:pt idx="64">
                  <c:v>3175.1355998578551</c:v>
                </c:pt>
                <c:pt idx="65">
                  <c:v>3826.9543778857396</c:v>
                </c:pt>
                <c:pt idx="66">
                  <c:v>4415.1563880371205</c:v>
                </c:pt>
                <c:pt idx="67">
                  <c:v>4407.1084131403213</c:v>
                </c:pt>
                <c:pt idx="68">
                  <c:v>4514.8167979330483</c:v>
                </c:pt>
                <c:pt idx="69">
                  <c:v>4840.5567649281911</c:v>
                </c:pt>
                <c:pt idx="70">
                  <c:v>5036.0748504037047</c:v>
                </c:pt>
                <c:pt idx="71">
                  <c:v>4978.4705468698803</c:v>
                </c:pt>
                <c:pt idx="72">
                  <c:v>5145.7928671349755</c:v>
                </c:pt>
                <c:pt idx="73">
                  <c:v>5387.5644597080063</c:v>
                </c:pt>
                <c:pt idx="74">
                  <c:v>5659.0529835496072</c:v>
                </c:pt>
                <c:pt idx="75">
                  <c:v>5748.271316180284</c:v>
                </c:pt>
                <c:pt idx="76">
                  <c:v>6705.5347549594098</c:v>
                </c:pt>
                <c:pt idx="77">
                  <c:v>7430.446675524523</c:v>
                </c:pt>
                <c:pt idx="78">
                  <c:v>7925.925389050436</c:v>
                </c:pt>
                <c:pt idx="79">
                  <c:v>8114.5296655156453</c:v>
                </c:pt>
                <c:pt idx="80">
                  <c:v>8933.7477560196785</c:v>
                </c:pt>
                <c:pt idx="81">
                  <c:v>10032.321168137467</c:v>
                </c:pt>
                <c:pt idx="82">
                  <c:v>10736.289085671508</c:v>
                </c:pt>
                <c:pt idx="83">
                  <c:v>11185.978499998564</c:v>
                </c:pt>
                <c:pt idx="84">
                  <c:v>10759.688463570066</c:v>
                </c:pt>
                <c:pt idx="85">
                  <c:v>13382.144093554081</c:v>
                </c:pt>
                <c:pt idx="86">
                  <c:v>13485.608938306028</c:v>
                </c:pt>
                <c:pt idx="87">
                  <c:v>13538.029084364385</c:v>
                </c:pt>
                <c:pt idx="88">
                  <c:v>13370.071784009782</c:v>
                </c:pt>
                <c:pt idx="89">
                  <c:v>18021.744754203039</c:v>
                </c:pt>
                <c:pt idx="90">
                  <c:v>19482.39988094677</c:v>
                </c:pt>
                <c:pt idx="91">
                  <c:v>19655.362796583613</c:v>
                </c:pt>
                <c:pt idx="92">
                  <c:v>19239.28144865228</c:v>
                </c:pt>
                <c:pt idx="93">
                  <c:v>18797.761779020693</c:v>
                </c:pt>
                <c:pt idx="94">
                  <c:v>18361.979752437601</c:v>
                </c:pt>
                <c:pt idx="95">
                  <c:v>19344.125498420355</c:v>
                </c:pt>
                <c:pt idx="96">
                  <c:v>24418.308168482519</c:v>
                </c:pt>
                <c:pt idx="97">
                  <c:v>29840.534377546315</c:v>
                </c:pt>
                <c:pt idx="98">
                  <c:v>32040.930449259173</c:v>
                </c:pt>
                <c:pt idx="99">
                  <c:v>32674.10024435935</c:v>
                </c:pt>
                <c:pt idx="100">
                  <c:v>32341.803216027725</c:v>
                </c:pt>
                <c:pt idx="101">
                  <c:v>32626.422959005384</c:v>
                </c:pt>
                <c:pt idx="102">
                  <c:v>32105.102666799972</c:v>
                </c:pt>
                <c:pt idx="103">
                  <c:v>31751.720373414704</c:v>
                </c:pt>
                <c:pt idx="104">
                  <c:v>31819.458777911263</c:v>
                </c:pt>
                <c:pt idx="105">
                  <c:v>31722.31875415397</c:v>
                </c:pt>
                <c:pt idx="106">
                  <c:v>31331.501423499438</c:v>
                </c:pt>
                <c:pt idx="107">
                  <c:v>30916.584679367577</c:v>
                </c:pt>
                <c:pt idx="108">
                  <c:v>30798.414846975</c:v>
                </c:pt>
                <c:pt idx="109">
                  <c:v>28690.591199559483</c:v>
                </c:pt>
                <c:pt idx="110">
                  <c:v>28232.656868645114</c:v>
                </c:pt>
                <c:pt idx="111">
                  <c:v>28243.043119854217</c:v>
                </c:pt>
                <c:pt idx="112">
                  <c:v>28262.155381374487</c:v>
                </c:pt>
                <c:pt idx="113">
                  <c:v>27700.084977106239</c:v>
                </c:pt>
                <c:pt idx="114">
                  <c:v>28582.904404923895</c:v>
                </c:pt>
                <c:pt idx="115">
                  <c:v>28582.759844799009</c:v>
                </c:pt>
                <c:pt idx="116">
                  <c:v>25030.472942356908</c:v>
                </c:pt>
                <c:pt idx="117">
                  <c:v>19250.981885950132</c:v>
                </c:pt>
                <c:pt idx="118">
                  <c:v>16545.833051083668</c:v>
                </c:pt>
                <c:pt idx="119">
                  <c:v>15497.388053628471</c:v>
                </c:pt>
                <c:pt idx="120">
                  <c:v>15553.524648256904</c:v>
                </c:pt>
                <c:pt idx="121">
                  <c:v>14710.494655051114</c:v>
                </c:pt>
              </c:numCache>
            </c:numRef>
          </c:val>
        </c:ser>
        <c:ser>
          <c:idx val="3"/>
          <c:order val="3"/>
          <c:tx>
            <c:strRef>
              <c:f>'Brazil Gross Outflows'!$L$157</c:f>
              <c:strCache>
                <c:ptCount val="1"/>
                <c:pt idx="0">
                  <c:v>1- Std Dev Band</c:v>
                </c:pt>
              </c:strCache>
            </c:strRef>
          </c:tx>
          <c:spPr>
            <a:ln>
              <a:solidFill>
                <a:srgbClr val="C00000"/>
              </a:solidFill>
              <a:prstDash val="dashDot"/>
            </a:ln>
          </c:spPr>
          <c:marker>
            <c:symbol val="none"/>
          </c:marker>
          <c:cat>
            <c:strRef>
              <c:f>'Brazil Gross Outflows'!$M$153:$ED$153</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Outflows'!$M$157:$ED$157</c:f>
              <c:numCache>
                <c:formatCode>General</c:formatCode>
                <c:ptCount val="122"/>
                <c:pt idx="0">
                  <c:v>-129.08831388293612</c:v>
                </c:pt>
                <c:pt idx="1">
                  <c:v>-116.56937861260144</c:v>
                </c:pt>
                <c:pt idx="2">
                  <c:v>-104.82770960007926</c:v>
                </c:pt>
                <c:pt idx="3">
                  <c:v>-100.93854693130447</c:v>
                </c:pt>
                <c:pt idx="4">
                  <c:v>-102.5637094640573</c:v>
                </c:pt>
                <c:pt idx="5">
                  <c:v>-113.13968630358848</c:v>
                </c:pt>
                <c:pt idx="6">
                  <c:v>-110.32899602034448</c:v>
                </c:pt>
                <c:pt idx="7">
                  <c:v>-103.09000577350731</c:v>
                </c:pt>
                <c:pt idx="8">
                  <c:v>-97.656858283481014</c:v>
                </c:pt>
                <c:pt idx="9">
                  <c:v>-80.296634622172917</c:v>
                </c:pt>
                <c:pt idx="10">
                  <c:v>-93.011841446104654</c:v>
                </c:pt>
                <c:pt idx="11">
                  <c:v>-102.99140316735637</c:v>
                </c:pt>
                <c:pt idx="12">
                  <c:v>-110.54330276079813</c:v>
                </c:pt>
                <c:pt idx="13">
                  <c:v>-117.5787296690193</c:v>
                </c:pt>
                <c:pt idx="14">
                  <c:v>-106.96433667964654</c:v>
                </c:pt>
                <c:pt idx="15">
                  <c:v>-117.62121145715071</c:v>
                </c:pt>
                <c:pt idx="16">
                  <c:v>-135.13805776951671</c:v>
                </c:pt>
                <c:pt idx="17">
                  <c:v>-171.86761690830019</c:v>
                </c:pt>
                <c:pt idx="18">
                  <c:v>-220.43867782227989</c:v>
                </c:pt>
                <c:pt idx="19">
                  <c:v>-227.24348233533175</c:v>
                </c:pt>
                <c:pt idx="20">
                  <c:v>-238.06641099673158</c:v>
                </c:pt>
                <c:pt idx="21">
                  <c:v>-240.45251431899288</c:v>
                </c:pt>
                <c:pt idx="22">
                  <c:v>-241.70209959854765</c:v>
                </c:pt>
                <c:pt idx="23">
                  <c:v>-241.48937763438303</c:v>
                </c:pt>
                <c:pt idx="24">
                  <c:v>-247.44191631738383</c:v>
                </c:pt>
                <c:pt idx="25">
                  <c:v>-276.86315387215848</c:v>
                </c:pt>
                <c:pt idx="26">
                  <c:v>-293.04829376168425</c:v>
                </c:pt>
                <c:pt idx="27">
                  <c:v>-298.69958175787025</c:v>
                </c:pt>
                <c:pt idx="28">
                  <c:v>-313.87120505611199</c:v>
                </c:pt>
                <c:pt idx="29">
                  <c:v>-383.59107946131701</c:v>
                </c:pt>
                <c:pt idx="30">
                  <c:v>-389.72592210198746</c:v>
                </c:pt>
                <c:pt idx="31">
                  <c:v>-382.68283805079068</c:v>
                </c:pt>
                <c:pt idx="32">
                  <c:v>-377.35599389688247</c:v>
                </c:pt>
                <c:pt idx="33">
                  <c:v>-400.67074878514683</c:v>
                </c:pt>
                <c:pt idx="34">
                  <c:v>-403.30952492204796</c:v>
                </c:pt>
                <c:pt idx="35">
                  <c:v>-395.94003845108477</c:v>
                </c:pt>
                <c:pt idx="36">
                  <c:v>-402.92171742384011</c:v>
                </c:pt>
                <c:pt idx="37">
                  <c:v>-424.24947283998193</c:v>
                </c:pt>
                <c:pt idx="38">
                  <c:v>-499.52901781636263</c:v>
                </c:pt>
                <c:pt idx="39">
                  <c:v>-566.23724626707769</c:v>
                </c:pt>
                <c:pt idx="40">
                  <c:v>-662.53324378824277</c:v>
                </c:pt>
                <c:pt idx="41">
                  <c:v>-676.19053771044105</c:v>
                </c:pt>
                <c:pt idx="42">
                  <c:v>-733.43173290034701</c:v>
                </c:pt>
                <c:pt idx="43">
                  <c:v>-766.53266604880082</c:v>
                </c:pt>
                <c:pt idx="44">
                  <c:v>-825.56123198383295</c:v>
                </c:pt>
                <c:pt idx="45">
                  <c:v>-775.170403322624</c:v>
                </c:pt>
                <c:pt idx="46">
                  <c:v>-878.77190342870313</c:v>
                </c:pt>
                <c:pt idx="47">
                  <c:v>-1039.3266894332023</c:v>
                </c:pt>
                <c:pt idx="48">
                  <c:v>-1255.4536357227521</c:v>
                </c:pt>
                <c:pt idx="49">
                  <c:v>-1401.2034009445233</c:v>
                </c:pt>
                <c:pt idx="50">
                  <c:v>-1425.7710569601943</c:v>
                </c:pt>
                <c:pt idx="51">
                  <c:v>-1429.7808722850823</c:v>
                </c:pt>
                <c:pt idx="52">
                  <c:v>-1493.5977174692107</c:v>
                </c:pt>
                <c:pt idx="53">
                  <c:v>-1601.3615200828724</c:v>
                </c:pt>
                <c:pt idx="54">
                  <c:v>-1759.1705752633382</c:v>
                </c:pt>
                <c:pt idx="55">
                  <c:v>-1924.6055580121574</c:v>
                </c:pt>
                <c:pt idx="56">
                  <c:v>-1908.5074853447322</c:v>
                </c:pt>
                <c:pt idx="57">
                  <c:v>-1866.818536403935</c:v>
                </c:pt>
                <c:pt idx="58">
                  <c:v>-1794.2208130626016</c:v>
                </c:pt>
                <c:pt idx="59">
                  <c:v>-1719.3917639793603</c:v>
                </c:pt>
                <c:pt idx="60">
                  <c:v>-1654.8106814377243</c:v>
                </c:pt>
                <c:pt idx="61">
                  <c:v>-1670.2810581039494</c:v>
                </c:pt>
                <c:pt idx="62">
                  <c:v>-1737.872402652629</c:v>
                </c:pt>
                <c:pt idx="63">
                  <c:v>-1743.4094037399382</c:v>
                </c:pt>
                <c:pt idx="64">
                  <c:v>-1789.6849999289275</c:v>
                </c:pt>
                <c:pt idx="65">
                  <c:v>-1913.9814139428699</c:v>
                </c:pt>
                <c:pt idx="66">
                  <c:v>-1814.5235190185604</c:v>
                </c:pt>
                <c:pt idx="67">
                  <c:v>-1798.0100815701608</c:v>
                </c:pt>
                <c:pt idx="68">
                  <c:v>-1937.9923239665241</c:v>
                </c:pt>
                <c:pt idx="69">
                  <c:v>-2343.1643574640957</c:v>
                </c:pt>
                <c:pt idx="70">
                  <c:v>-2771.6762502018523</c:v>
                </c:pt>
                <c:pt idx="71">
                  <c:v>-2849.3311234349403</c:v>
                </c:pt>
                <c:pt idx="72">
                  <c:v>-2748.8815335674876</c:v>
                </c:pt>
                <c:pt idx="73">
                  <c:v>-2576.3817298540034</c:v>
                </c:pt>
                <c:pt idx="74">
                  <c:v>-2351.4278167748034</c:v>
                </c:pt>
                <c:pt idx="75">
                  <c:v>-2102.0793580901418</c:v>
                </c:pt>
                <c:pt idx="76">
                  <c:v>-3230.4660774797048</c:v>
                </c:pt>
                <c:pt idx="77">
                  <c:v>-4387.0735627622616</c:v>
                </c:pt>
                <c:pt idx="78">
                  <c:v>-5550.7093945252182</c:v>
                </c:pt>
                <c:pt idx="79">
                  <c:v>-6555.9647577578235</c:v>
                </c:pt>
                <c:pt idx="80">
                  <c:v>-6526.4017030098394</c:v>
                </c:pt>
                <c:pt idx="81">
                  <c:v>-6484.5479340687334</c:v>
                </c:pt>
                <c:pt idx="82">
                  <c:v>-6365.1154928357537</c:v>
                </c:pt>
                <c:pt idx="83">
                  <c:v>-6330.2801999992816</c:v>
                </c:pt>
                <c:pt idx="84">
                  <c:v>-6730.2890567850327</c:v>
                </c:pt>
                <c:pt idx="85">
                  <c:v>-10308.38909677704</c:v>
                </c:pt>
                <c:pt idx="86">
                  <c:v>-12033.810764892762</c:v>
                </c:pt>
                <c:pt idx="87">
                  <c:v>-13068.837554267153</c:v>
                </c:pt>
                <c:pt idx="88">
                  <c:v>-13431.473725214524</c:v>
                </c:pt>
                <c:pt idx="89">
                  <c:v>-13816.645816701935</c:v>
                </c:pt>
                <c:pt idx="90">
                  <c:v>-13483.30951109227</c:v>
                </c:pt>
                <c:pt idx="91">
                  <c:v>-13393.474712191122</c:v>
                </c:pt>
                <c:pt idx="92">
                  <c:v>-13948.59561946247</c:v>
                </c:pt>
                <c:pt idx="93">
                  <c:v>-14899.576855517475</c:v>
                </c:pt>
                <c:pt idx="94">
                  <c:v>-15050.805879122112</c:v>
                </c:pt>
                <c:pt idx="95">
                  <c:v>-14994.507937669343</c:v>
                </c:pt>
                <c:pt idx="96">
                  <c:v>-14948.217105504737</c:v>
                </c:pt>
                <c:pt idx="97">
                  <c:v>-14651.906782775057</c:v>
                </c:pt>
                <c:pt idx="98">
                  <c:v>-13525.268305422836</c:v>
                </c:pt>
                <c:pt idx="99">
                  <c:v>-12353.780853877925</c:v>
                </c:pt>
                <c:pt idx="100">
                  <c:v>-12701.307329307361</c:v>
                </c:pt>
                <c:pt idx="101">
                  <c:v>-15015.773023655191</c:v>
                </c:pt>
                <c:pt idx="102">
                  <c:v>-15618.600270534485</c:v>
                </c:pt>
                <c:pt idx="103">
                  <c:v>-15828.826751509851</c:v>
                </c:pt>
                <c:pt idx="104">
                  <c:v>-15673.012198441878</c:v>
                </c:pt>
                <c:pt idx="105">
                  <c:v>-12751.765419681233</c:v>
                </c:pt>
                <c:pt idx="106">
                  <c:v>-10761.837760989722</c:v>
                </c:pt>
                <c:pt idx="107">
                  <c:v>-9143.9162528080742</c:v>
                </c:pt>
                <c:pt idx="108">
                  <c:v>-8146.5115807091152</c:v>
                </c:pt>
                <c:pt idx="109">
                  <c:v>-8543.3570225055737</c:v>
                </c:pt>
                <c:pt idx="110">
                  <c:v>-9708.7028119976712</c:v>
                </c:pt>
                <c:pt idx="111">
                  <c:v>-9692.6580583252926</c:v>
                </c:pt>
                <c:pt idx="112">
                  <c:v>-8774.5259152841591</c:v>
                </c:pt>
                <c:pt idx="113">
                  <c:v>-7438.6818947312395</c:v>
                </c:pt>
                <c:pt idx="114">
                  <c:v>-6730.8290607631325</c:v>
                </c:pt>
                <c:pt idx="115">
                  <c:v>-8256.269233562085</c:v>
                </c:pt>
                <c:pt idx="116">
                  <c:v>-8611.7210594444769</c:v>
                </c:pt>
                <c:pt idx="117">
                  <c:v>-8009.2009329509165</c:v>
                </c:pt>
                <c:pt idx="118">
                  <c:v>-9067.184798168335</c:v>
                </c:pt>
                <c:pt idx="119">
                  <c:v>-9165.7476500117336</c:v>
                </c:pt>
                <c:pt idx="120">
                  <c:v>-9865.6385327792013</c:v>
                </c:pt>
                <c:pt idx="121">
                  <c:v>-9096.6207076925566</c:v>
                </c:pt>
              </c:numCache>
            </c:numRef>
          </c:val>
        </c:ser>
        <c:ser>
          <c:idx val="4"/>
          <c:order val="4"/>
          <c:tx>
            <c:strRef>
              <c:f>'Brazil Gross Outflows'!$L$158</c:f>
              <c:strCache>
                <c:ptCount val="1"/>
                <c:pt idx="0">
                  <c:v>2- Std Dev Band</c:v>
                </c:pt>
              </c:strCache>
            </c:strRef>
          </c:tx>
          <c:spPr>
            <a:ln>
              <a:solidFill>
                <a:srgbClr val="FF0000"/>
              </a:solidFill>
              <a:prstDash val="sysDot"/>
            </a:ln>
          </c:spPr>
          <c:marker>
            <c:symbol val="none"/>
          </c:marker>
          <c:cat>
            <c:strRef>
              <c:f>'Brazil Gross Outflows'!$M$153:$ED$153</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Outflows'!$M$158:$ED$158</c:f>
              <c:numCache>
                <c:formatCode>General</c:formatCode>
                <c:ptCount val="122"/>
                <c:pt idx="0">
                  <c:v>-292.3616277658723</c:v>
                </c:pt>
                <c:pt idx="1">
                  <c:v>-273.81375722520289</c:v>
                </c:pt>
                <c:pt idx="2">
                  <c:v>-255.96541920015852</c:v>
                </c:pt>
                <c:pt idx="3">
                  <c:v>-250.00709386260894</c:v>
                </c:pt>
                <c:pt idx="4">
                  <c:v>-252.48241892811458</c:v>
                </c:pt>
                <c:pt idx="5">
                  <c:v>-262.54437260717697</c:v>
                </c:pt>
                <c:pt idx="6">
                  <c:v>-259.40299204068896</c:v>
                </c:pt>
                <c:pt idx="7">
                  <c:v>-250.77001154701463</c:v>
                </c:pt>
                <c:pt idx="8">
                  <c:v>-244.261616566962</c:v>
                </c:pt>
                <c:pt idx="9">
                  <c:v>-218.22906924434582</c:v>
                </c:pt>
                <c:pt idx="10">
                  <c:v>-236.0723828922093</c:v>
                </c:pt>
                <c:pt idx="11">
                  <c:v>-247.17440633471273</c:v>
                </c:pt>
                <c:pt idx="12">
                  <c:v>-252.28530552159626</c:v>
                </c:pt>
                <c:pt idx="13">
                  <c:v>-255.12825933803862</c:v>
                </c:pt>
                <c:pt idx="14">
                  <c:v>-219.58657335929306</c:v>
                </c:pt>
                <c:pt idx="15">
                  <c:v>-216.12242291430141</c:v>
                </c:pt>
                <c:pt idx="16">
                  <c:v>-227.5361155390334</c:v>
                </c:pt>
                <c:pt idx="17">
                  <c:v>-276.30023381660044</c:v>
                </c:pt>
                <c:pt idx="18">
                  <c:v>-355.33235564455981</c:v>
                </c:pt>
                <c:pt idx="19">
                  <c:v>-363.40696467066351</c:v>
                </c:pt>
                <c:pt idx="20">
                  <c:v>-376.53282199346313</c:v>
                </c:pt>
                <c:pt idx="21">
                  <c:v>-378.18502863798574</c:v>
                </c:pt>
                <c:pt idx="22">
                  <c:v>-379.0841991970953</c:v>
                </c:pt>
                <c:pt idx="23">
                  <c:v>-378.88875526876609</c:v>
                </c:pt>
                <c:pt idx="24">
                  <c:v>-386.53383263476769</c:v>
                </c:pt>
                <c:pt idx="25">
                  <c:v>-428.98130774431695</c:v>
                </c:pt>
                <c:pt idx="26">
                  <c:v>-444.36658752336842</c:v>
                </c:pt>
                <c:pt idx="27">
                  <c:v>-442.2741635157405</c:v>
                </c:pt>
                <c:pt idx="28">
                  <c:v>-485.17451011222397</c:v>
                </c:pt>
                <c:pt idx="29">
                  <c:v>-668.26635892263403</c:v>
                </c:pt>
                <c:pt idx="30">
                  <c:v>-717.63314420397489</c:v>
                </c:pt>
                <c:pt idx="31">
                  <c:v>-726.80907610158135</c:v>
                </c:pt>
                <c:pt idx="32">
                  <c:v>-723.01328779376502</c:v>
                </c:pt>
                <c:pt idx="33">
                  <c:v>-753.78569757029356</c:v>
                </c:pt>
                <c:pt idx="34">
                  <c:v>-755.45614984409588</c:v>
                </c:pt>
                <c:pt idx="35">
                  <c:v>-746.50507690216955</c:v>
                </c:pt>
                <c:pt idx="36">
                  <c:v>-756.38343484768018</c:v>
                </c:pt>
                <c:pt idx="37">
                  <c:v>-789.11894567996387</c:v>
                </c:pt>
                <c:pt idx="38">
                  <c:v>-912.3680356327252</c:v>
                </c:pt>
                <c:pt idx="39">
                  <c:v>-1012.2944925341554</c:v>
                </c:pt>
                <c:pt idx="40">
                  <c:v>-1160.2764875764856</c:v>
                </c:pt>
                <c:pt idx="41">
                  <c:v>-1175.316075420882</c:v>
                </c:pt>
                <c:pt idx="42">
                  <c:v>-1375.7934658006941</c:v>
                </c:pt>
                <c:pt idx="43">
                  <c:v>-1537.3003320976018</c:v>
                </c:pt>
                <c:pt idx="44">
                  <c:v>-1799.857463967666</c:v>
                </c:pt>
                <c:pt idx="45">
                  <c:v>-1811.1458066452481</c:v>
                </c:pt>
                <c:pt idx="46">
                  <c:v>-1967.3638068574062</c:v>
                </c:pt>
                <c:pt idx="47">
                  <c:v>-2210.8933788664049</c:v>
                </c:pt>
                <c:pt idx="48">
                  <c:v>-2524.4972714455039</c:v>
                </c:pt>
                <c:pt idx="49">
                  <c:v>-2696.6318018890465</c:v>
                </c:pt>
                <c:pt idx="50">
                  <c:v>-2709.6321139203883</c:v>
                </c:pt>
                <c:pt idx="51">
                  <c:v>-2711.0017445701646</c:v>
                </c:pt>
                <c:pt idx="52">
                  <c:v>-2785.6054349384217</c:v>
                </c:pt>
                <c:pt idx="53">
                  <c:v>-2934.8980401657445</c:v>
                </c:pt>
                <c:pt idx="54">
                  <c:v>-3148.141150526676</c:v>
                </c:pt>
                <c:pt idx="55">
                  <c:v>-3371.7411160243146</c:v>
                </c:pt>
                <c:pt idx="56">
                  <c:v>-3361.3149706894642</c:v>
                </c:pt>
                <c:pt idx="57">
                  <c:v>-3356.7870728078701</c:v>
                </c:pt>
                <c:pt idx="58">
                  <c:v>-3347.6117261252034</c:v>
                </c:pt>
                <c:pt idx="59">
                  <c:v>-3329.6301779587207</c:v>
                </c:pt>
                <c:pt idx="60">
                  <c:v>-3247.9555628754488</c:v>
                </c:pt>
                <c:pt idx="61">
                  <c:v>-3266.6669662078984</c:v>
                </c:pt>
                <c:pt idx="62">
                  <c:v>-3287.1753553052581</c:v>
                </c:pt>
                <c:pt idx="63">
                  <c:v>-3310.9957074798763</c:v>
                </c:pt>
                <c:pt idx="64">
                  <c:v>-3444.625199857855</c:v>
                </c:pt>
                <c:pt idx="65">
                  <c:v>-3827.6266778857398</c:v>
                </c:pt>
                <c:pt idx="66">
                  <c:v>-3891.0834880371208</c:v>
                </c:pt>
                <c:pt idx="67">
                  <c:v>-3866.3829131403213</c:v>
                </c:pt>
                <c:pt idx="68">
                  <c:v>-4088.9286979330482</c:v>
                </c:pt>
                <c:pt idx="69">
                  <c:v>-4737.7380649281913</c:v>
                </c:pt>
                <c:pt idx="70">
                  <c:v>-5374.2599504037053</c:v>
                </c:pt>
                <c:pt idx="71">
                  <c:v>-5458.5983468698805</c:v>
                </c:pt>
                <c:pt idx="72">
                  <c:v>-5380.4396671349759</c:v>
                </c:pt>
                <c:pt idx="73">
                  <c:v>-5231.0304597080067</c:v>
                </c:pt>
                <c:pt idx="74">
                  <c:v>-5021.5880835496064</c:v>
                </c:pt>
                <c:pt idx="75">
                  <c:v>-4718.8629161802837</c:v>
                </c:pt>
                <c:pt idx="76">
                  <c:v>-6542.4663549594097</c:v>
                </c:pt>
                <c:pt idx="77">
                  <c:v>-8326.2469755245238</c:v>
                </c:pt>
                <c:pt idx="78">
                  <c:v>-10042.920989050435</c:v>
                </c:pt>
                <c:pt idx="79">
                  <c:v>-11446.129565515646</c:v>
                </c:pt>
                <c:pt idx="80">
                  <c:v>-11679.78485601968</c:v>
                </c:pt>
                <c:pt idx="81">
                  <c:v>-11990.170968137467</c:v>
                </c:pt>
                <c:pt idx="82">
                  <c:v>-12065.583685671509</c:v>
                </c:pt>
                <c:pt idx="83">
                  <c:v>-12169.033099998564</c:v>
                </c:pt>
                <c:pt idx="84">
                  <c:v>-12560.281563570064</c:v>
                </c:pt>
                <c:pt idx="85">
                  <c:v>-18205.233493554082</c:v>
                </c:pt>
                <c:pt idx="86">
                  <c:v>-20540.283999292358</c:v>
                </c:pt>
                <c:pt idx="87">
                  <c:v>-21937.793100477666</c:v>
                </c:pt>
                <c:pt idx="88">
                  <c:v>-22365.322228289293</c:v>
                </c:pt>
                <c:pt idx="89">
                  <c:v>-24429.442673670263</c:v>
                </c:pt>
                <c:pt idx="90">
                  <c:v>-24471.879308438616</c:v>
                </c:pt>
                <c:pt idx="91">
                  <c:v>-24409.753881782701</c:v>
                </c:pt>
                <c:pt idx="92">
                  <c:v>-25011.221308834054</c:v>
                </c:pt>
                <c:pt idx="93">
                  <c:v>-26132.023067030197</c:v>
                </c:pt>
                <c:pt idx="94">
                  <c:v>-26188.401089642019</c:v>
                </c:pt>
                <c:pt idx="95">
                  <c:v>-26440.719083032578</c:v>
                </c:pt>
                <c:pt idx="96">
                  <c:v>-28070.392196833822</c:v>
                </c:pt>
                <c:pt idx="97">
                  <c:v>-29482.720502882181</c:v>
                </c:pt>
                <c:pt idx="98">
                  <c:v>-28714.001223650175</c:v>
                </c:pt>
                <c:pt idx="99">
                  <c:v>-27363.074553290349</c:v>
                </c:pt>
                <c:pt idx="100">
                  <c:v>-27715.677511085723</c:v>
                </c:pt>
                <c:pt idx="101">
                  <c:v>-30896.505017875385</c:v>
                </c:pt>
                <c:pt idx="102">
                  <c:v>-31526.501249645971</c:v>
                </c:pt>
                <c:pt idx="103">
                  <c:v>-31689.0091264847</c:v>
                </c:pt>
                <c:pt idx="104">
                  <c:v>-31503.835857226259</c:v>
                </c:pt>
                <c:pt idx="105">
                  <c:v>-27576.460144292967</c:v>
                </c:pt>
                <c:pt idx="106">
                  <c:v>-24792.950822486106</c:v>
                </c:pt>
                <c:pt idx="107">
                  <c:v>-22497.416563533294</c:v>
                </c:pt>
                <c:pt idx="108">
                  <c:v>-21128.153723270487</c:v>
                </c:pt>
                <c:pt idx="109">
                  <c:v>-20954.673096527262</c:v>
                </c:pt>
                <c:pt idx="110">
                  <c:v>-22355.822705545266</c:v>
                </c:pt>
                <c:pt idx="111">
                  <c:v>-22337.891784385127</c:v>
                </c:pt>
                <c:pt idx="112">
                  <c:v>-21120.086347503708</c:v>
                </c:pt>
                <c:pt idx="113">
                  <c:v>-19151.604185343731</c:v>
                </c:pt>
                <c:pt idx="114">
                  <c:v>-18502.073549325476</c:v>
                </c:pt>
                <c:pt idx="115">
                  <c:v>-20535.945593015786</c:v>
                </c:pt>
                <c:pt idx="116">
                  <c:v>-19825.785726711605</c:v>
                </c:pt>
                <c:pt idx="117">
                  <c:v>-17095.928539251268</c:v>
                </c:pt>
                <c:pt idx="118">
                  <c:v>-17604.857414585669</c:v>
                </c:pt>
                <c:pt idx="119">
                  <c:v>-17386.792884558468</c:v>
                </c:pt>
                <c:pt idx="120">
                  <c:v>-18338.692926457901</c:v>
                </c:pt>
                <c:pt idx="121">
                  <c:v>-17032.325828607114</c:v>
                </c:pt>
              </c:numCache>
            </c:numRef>
          </c:val>
        </c:ser>
        <c:marker val="1"/>
        <c:axId val="101206272"/>
        <c:axId val="101220352"/>
      </c:lineChart>
      <c:catAx>
        <c:axId val="101206272"/>
        <c:scaling>
          <c:orientation val="minMax"/>
        </c:scaling>
        <c:axPos val="b"/>
        <c:majorTickMark val="none"/>
        <c:tickLblPos val="nextTo"/>
        <c:crossAx val="101220352"/>
        <c:crosses val="autoZero"/>
        <c:auto val="1"/>
        <c:lblAlgn val="ctr"/>
        <c:lblOffset val="100"/>
      </c:catAx>
      <c:valAx>
        <c:axId val="101220352"/>
        <c:scaling>
          <c:orientation val="minMax"/>
        </c:scaling>
        <c:axPos val="l"/>
        <c:majorGridlines/>
        <c:numFmt formatCode="General" sourceLinked="1"/>
        <c:majorTickMark val="none"/>
        <c:tickLblPos val="nextTo"/>
        <c:spPr>
          <a:ln w="9525">
            <a:noFill/>
          </a:ln>
        </c:spPr>
        <c:crossAx val="101206272"/>
        <c:crosses val="autoZero"/>
        <c:crossBetween val="between"/>
      </c:valAx>
    </c:plotArea>
    <c:legend>
      <c:legendPos val="b"/>
    </c:legend>
    <c:plotVisOnly val="1"/>
  </c:chart>
  <c:printSettings>
    <c:headerFooter/>
    <c:pageMargins b="0.75000000000000278" l="0.70000000000000062" r="0.70000000000000062" t="0.75000000000000278"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u="none" strike="noStrike" baseline="0"/>
              <a:t>Retrenchment episodes Portfolio Investment Brazil</a:t>
            </a:r>
            <a:endParaRPr lang="en-US"/>
          </a:p>
        </c:rich>
      </c:tx>
      <c:layout>
        <c:manualLayout>
          <c:xMode val="edge"/>
          <c:yMode val="edge"/>
          <c:x val="0.17362962962962888"/>
          <c:y val="4.1928721174004167E-2"/>
        </c:manualLayout>
      </c:layout>
    </c:title>
    <c:plotArea>
      <c:layout/>
      <c:lineChart>
        <c:grouping val="standard"/>
        <c:ser>
          <c:idx val="0"/>
          <c:order val="0"/>
          <c:tx>
            <c:strRef>
              <c:f>'Brazil Gross Outflows'!$L$305</c:f>
              <c:strCache>
                <c:ptCount val="1"/>
                <c:pt idx="0">
                  <c:v>DeltaC</c:v>
                </c:pt>
              </c:strCache>
            </c:strRef>
          </c:tx>
          <c:marker>
            <c:symbol val="none"/>
          </c:marker>
          <c:cat>
            <c:strRef>
              <c:f>'Brazil Gross Outflows'!$M$304:$ED$304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Outflows'!$M$305:$ED$305</c:f>
              <c:numCache>
                <c:formatCode>General</c:formatCode>
                <c:ptCount val="122"/>
                <c:pt idx="0">
                  <c:v>2.9999999999999996</c:v>
                </c:pt>
                <c:pt idx="1">
                  <c:v>2.3000000000000012</c:v>
                </c:pt>
                <c:pt idx="2">
                  <c:v>5.7000000000000011</c:v>
                </c:pt>
                <c:pt idx="3">
                  <c:v>7.9</c:v>
                </c:pt>
                <c:pt idx="4">
                  <c:v>3.9</c:v>
                </c:pt>
                <c:pt idx="5">
                  <c:v>3.4999999999999996</c:v>
                </c:pt>
                <c:pt idx="6">
                  <c:v>1.7999999999999998</c:v>
                </c:pt>
                <c:pt idx="7">
                  <c:v>-0.10000000000000009</c:v>
                </c:pt>
                <c:pt idx="8">
                  <c:v>1</c:v>
                </c:pt>
                <c:pt idx="9">
                  <c:v>-1</c:v>
                </c:pt>
                <c:pt idx="10">
                  <c:v>-1.2</c:v>
                </c:pt>
                <c:pt idx="11">
                  <c:v>-1.1000000000000001</c:v>
                </c:pt>
                <c:pt idx="12">
                  <c:v>-1</c:v>
                </c:pt>
                <c:pt idx="13">
                  <c:v>0</c:v>
                </c:pt>
                <c:pt idx="14">
                  <c:v>0.4</c:v>
                </c:pt>
                <c:pt idx="15">
                  <c:v>0.1</c:v>
                </c:pt>
                <c:pt idx="16">
                  <c:v>-29.8</c:v>
                </c:pt>
                <c:pt idx="17">
                  <c:v>-29.8</c:v>
                </c:pt>
                <c:pt idx="18">
                  <c:v>-136.6</c:v>
                </c:pt>
                <c:pt idx="19">
                  <c:v>-136.29999999999998</c:v>
                </c:pt>
                <c:pt idx="20">
                  <c:v>-76.8</c:v>
                </c:pt>
                <c:pt idx="21">
                  <c:v>-76.8</c:v>
                </c:pt>
                <c:pt idx="22">
                  <c:v>136.4</c:v>
                </c:pt>
                <c:pt idx="23">
                  <c:v>136.29999999999998</c:v>
                </c:pt>
                <c:pt idx="24">
                  <c:v>106.6</c:v>
                </c:pt>
                <c:pt idx="25">
                  <c:v>106.69999999999999</c:v>
                </c:pt>
                <c:pt idx="26">
                  <c:v>0.1</c:v>
                </c:pt>
                <c:pt idx="27">
                  <c:v>0.1</c:v>
                </c:pt>
                <c:pt idx="28">
                  <c:v>0</c:v>
                </c:pt>
                <c:pt idx="29">
                  <c:v>-0.2</c:v>
                </c:pt>
                <c:pt idx="30">
                  <c:v>-309.20000000000005</c:v>
                </c:pt>
                <c:pt idx="31">
                  <c:v>-376.20000000000005</c:v>
                </c:pt>
                <c:pt idx="32">
                  <c:v>-509</c:v>
                </c:pt>
                <c:pt idx="33">
                  <c:v>-605.9</c:v>
                </c:pt>
                <c:pt idx="34">
                  <c:v>12.100000000000023</c:v>
                </c:pt>
                <c:pt idx="35">
                  <c:v>-2653.9</c:v>
                </c:pt>
                <c:pt idx="36">
                  <c:v>-2388</c:v>
                </c:pt>
                <c:pt idx="37">
                  <c:v>-2446</c:v>
                </c:pt>
                <c:pt idx="38">
                  <c:v>-2900</c:v>
                </c:pt>
                <c:pt idx="39">
                  <c:v>2407</c:v>
                </c:pt>
                <c:pt idx="40">
                  <c:v>2248</c:v>
                </c:pt>
                <c:pt idx="41">
                  <c:v>2116</c:v>
                </c:pt>
                <c:pt idx="42">
                  <c:v>2353</c:v>
                </c:pt>
                <c:pt idx="43">
                  <c:v>-57</c:v>
                </c:pt>
                <c:pt idx="44">
                  <c:v>-105</c:v>
                </c:pt>
                <c:pt idx="45">
                  <c:v>679</c:v>
                </c:pt>
                <c:pt idx="46">
                  <c:v>582</c:v>
                </c:pt>
                <c:pt idx="47">
                  <c:v>435</c:v>
                </c:pt>
                <c:pt idx="48">
                  <c:v>647</c:v>
                </c:pt>
                <c:pt idx="49">
                  <c:v>-78</c:v>
                </c:pt>
                <c:pt idx="50">
                  <c:v>12</c:v>
                </c:pt>
                <c:pt idx="51">
                  <c:v>19</c:v>
                </c:pt>
                <c:pt idx="52">
                  <c:v>-1505</c:v>
                </c:pt>
                <c:pt idx="53">
                  <c:v>-259</c:v>
                </c:pt>
                <c:pt idx="54">
                  <c:v>-826</c:v>
                </c:pt>
                <c:pt idx="55">
                  <c:v>28</c:v>
                </c:pt>
                <c:pt idx="56">
                  <c:v>2890</c:v>
                </c:pt>
                <c:pt idx="57">
                  <c:v>852</c:v>
                </c:pt>
                <c:pt idx="58">
                  <c:v>1648.1179999999999</c:v>
                </c:pt>
                <c:pt idx="59">
                  <c:v>-203.81400000000002</c:v>
                </c:pt>
                <c:pt idx="60">
                  <c:v>-3388.0050000000001</c:v>
                </c:pt>
                <c:pt idx="61">
                  <c:v>-1953.7223984374991</c:v>
                </c:pt>
                <c:pt idx="62">
                  <c:v>-2524.5063984374992</c:v>
                </c:pt>
                <c:pt idx="63">
                  <c:v>-1356.073398437499</c:v>
                </c:pt>
                <c:pt idx="64">
                  <c:v>1452.254601562501</c:v>
                </c:pt>
                <c:pt idx="65">
                  <c:v>900.59139843749904</c:v>
                </c:pt>
                <c:pt idx="66">
                  <c:v>1341.7633984374991</c:v>
                </c:pt>
                <c:pt idx="67">
                  <c:v>950.98139843749914</c:v>
                </c:pt>
                <c:pt idx="68">
                  <c:v>276.15339843749928</c:v>
                </c:pt>
                <c:pt idx="69">
                  <c:v>473.99000000000018</c:v>
                </c:pt>
                <c:pt idx="70">
                  <c:v>421.65000000000009</c:v>
                </c:pt>
                <c:pt idx="71">
                  <c:v>723.33400000000006</c:v>
                </c:pt>
                <c:pt idx="72">
                  <c:v>445.47399999999988</c:v>
                </c:pt>
                <c:pt idx="73">
                  <c:v>499.9079999999999</c:v>
                </c:pt>
                <c:pt idx="74">
                  <c:v>379.6459999999999</c:v>
                </c:pt>
                <c:pt idx="75">
                  <c:v>-187.19900000000007</c:v>
                </c:pt>
                <c:pt idx="76">
                  <c:v>-446.58499999999998</c:v>
                </c:pt>
                <c:pt idx="77">
                  <c:v>-933.33399999999983</c:v>
                </c:pt>
                <c:pt idx="78">
                  <c:v>-909.18200000000024</c:v>
                </c:pt>
                <c:pt idx="79">
                  <c:v>-983.61200000000031</c:v>
                </c:pt>
                <c:pt idx="80">
                  <c:v>-1304.3540000000003</c:v>
                </c:pt>
                <c:pt idx="81">
                  <c:v>-1016.2250000000005</c:v>
                </c:pt>
                <c:pt idx="82">
                  <c:v>-643.78700000000003</c:v>
                </c:pt>
                <c:pt idx="83">
                  <c:v>1561.3091250000002</c:v>
                </c:pt>
                <c:pt idx="84">
                  <c:v>2048.7221250000002</c:v>
                </c:pt>
                <c:pt idx="85">
                  <c:v>1776.4201250000006</c:v>
                </c:pt>
                <c:pt idx="86">
                  <c:v>1359.6021250000003</c:v>
                </c:pt>
                <c:pt idx="87">
                  <c:v>-1387.0041249999999</c:v>
                </c:pt>
                <c:pt idx="88">
                  <c:v>-1319.1756250000001</c:v>
                </c:pt>
                <c:pt idx="89">
                  <c:v>280.44378320312495</c:v>
                </c:pt>
                <c:pt idx="90">
                  <c:v>-622.77121679687502</c:v>
                </c:pt>
                <c:pt idx="91">
                  <c:v>1427.178908203125</c:v>
                </c:pt>
                <c:pt idx="92">
                  <c:v>1689.4759082031251</c:v>
                </c:pt>
                <c:pt idx="93">
                  <c:v>1613.9750917968749</c:v>
                </c:pt>
                <c:pt idx="94">
                  <c:v>3681.617191796875</c:v>
                </c:pt>
                <c:pt idx="95">
                  <c:v>677.5094917968745</c:v>
                </c:pt>
                <c:pt idx="96">
                  <c:v>-92.473608203125195</c:v>
                </c:pt>
                <c:pt idx="97">
                  <c:v>2224.4560000000006</c:v>
                </c:pt>
                <c:pt idx="98">
                  <c:v>-659.10570980999955</c:v>
                </c:pt>
                <c:pt idx="99">
                  <c:v>3590.3597361300008</c:v>
                </c:pt>
                <c:pt idx="100">
                  <c:v>3940.3066400100006</c:v>
                </c:pt>
                <c:pt idx="101">
                  <c:v>-8908.4268019400006</c:v>
                </c:pt>
                <c:pt idx="102">
                  <c:v>1503.7877811399994</c:v>
                </c:pt>
                <c:pt idx="103">
                  <c:v>3687.8151714400001</c:v>
                </c:pt>
                <c:pt idx="104">
                  <c:v>6211.6701650300001</c:v>
                </c:pt>
                <c:pt idx="105">
                  <c:v>21642.235940769999</c:v>
                </c:pt>
                <c:pt idx="106">
                  <c:v>-199.34264200999996</c:v>
                </c:pt>
                <c:pt idx="107">
                  <c:v>-9298.7002733299996</c:v>
                </c:pt>
                <c:pt idx="108">
                  <c:v>-15421.61667494</c:v>
                </c:pt>
                <c:pt idx="109">
                  <c:v>-24622.092541409998</c:v>
                </c:pt>
                <c:pt idx="110">
                  <c:v>-7213.9706951399994</c:v>
                </c:pt>
                <c:pt idx="111">
                  <c:v>-7141.4996555600001</c:v>
                </c:pt>
                <c:pt idx="112">
                  <c:v>-3935.9417613900005</c:v>
                </c:pt>
                <c:pt idx="113">
                  <c:v>-1211.6221858900008</c:v>
                </c:pt>
                <c:pt idx="114">
                  <c:v>-4966.6833401700005</c:v>
                </c:pt>
                <c:pt idx="115">
                  <c:v>2075.9230157500006</c:v>
                </c:pt>
                <c:pt idx="116">
                  <c:v>3359.4711345600008</c:v>
                </c:pt>
                <c:pt idx="117">
                  <c:v>6155.6891680900007</c:v>
                </c:pt>
                <c:pt idx="118">
                  <c:v>7772.68391987</c:v>
                </c:pt>
                <c:pt idx="119">
                  <c:v>6605.0392599599991</c:v>
                </c:pt>
                <c:pt idx="120">
                  <c:v>7904.7456559099983</c:v>
                </c:pt>
                <c:pt idx="121">
                  <c:v>4988.3896268399967</c:v>
                </c:pt>
              </c:numCache>
            </c:numRef>
          </c:val>
        </c:ser>
        <c:ser>
          <c:idx val="1"/>
          <c:order val="1"/>
          <c:tx>
            <c:strRef>
              <c:f>'Brazil Gross Outflows'!$L$306</c:f>
              <c:strCache>
                <c:ptCount val="1"/>
                <c:pt idx="0">
                  <c:v>1+ Std Dev Band</c:v>
                </c:pt>
              </c:strCache>
            </c:strRef>
          </c:tx>
          <c:spPr>
            <a:ln>
              <a:solidFill>
                <a:srgbClr val="92D050"/>
              </a:solidFill>
              <a:prstDash val="dashDot"/>
            </a:ln>
          </c:spPr>
          <c:marker>
            <c:symbol val="none"/>
          </c:marker>
          <c:cat>
            <c:strRef>
              <c:f>'Brazil Gross Outflows'!$M$304:$ED$304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Outflows'!$M$306:$ED$306</c:f>
              <c:numCache>
                <c:formatCode>General</c:formatCode>
                <c:ptCount val="122"/>
                <c:pt idx="0">
                  <c:v>1.9193083966126654</c:v>
                </c:pt>
                <c:pt idx="1">
                  <c:v>2.2679973901686328</c:v>
                </c:pt>
                <c:pt idx="2">
                  <c:v>2.9853649826714634</c:v>
                </c:pt>
                <c:pt idx="3">
                  <c:v>3.9171408744504941</c:v>
                </c:pt>
                <c:pt idx="4">
                  <c:v>3.94721296423279</c:v>
                </c:pt>
                <c:pt idx="5">
                  <c:v>4.2868187820673214</c:v>
                </c:pt>
                <c:pt idx="6">
                  <c:v>4.4380644725120026</c:v>
                </c:pt>
                <c:pt idx="7">
                  <c:v>4.4996899219208837</c:v>
                </c:pt>
                <c:pt idx="8">
                  <c:v>4.3689791084356289</c:v>
                </c:pt>
                <c:pt idx="9">
                  <c:v>4.3499714646839642</c:v>
                </c:pt>
                <c:pt idx="10">
                  <c:v>4.3543953265501321</c:v>
                </c:pt>
                <c:pt idx="11">
                  <c:v>4.2758666299025609</c:v>
                </c:pt>
                <c:pt idx="12">
                  <c:v>4.1650309129822718</c:v>
                </c:pt>
                <c:pt idx="13">
                  <c:v>4.1098070113364216</c:v>
                </c:pt>
                <c:pt idx="14">
                  <c:v>4.1469348076821007</c:v>
                </c:pt>
                <c:pt idx="15">
                  <c:v>4.0215701736069418</c:v>
                </c:pt>
                <c:pt idx="16">
                  <c:v>7.5107201122924705</c:v>
                </c:pt>
                <c:pt idx="17">
                  <c:v>8.3128595244313406</c:v>
                </c:pt>
                <c:pt idx="18">
                  <c:v>23.283290878159256</c:v>
                </c:pt>
                <c:pt idx="19">
                  <c:v>27.208395139267555</c:v>
                </c:pt>
                <c:pt idx="20">
                  <c:v>25.104306941114253</c:v>
                </c:pt>
                <c:pt idx="21">
                  <c:v>22.615636688707504</c:v>
                </c:pt>
                <c:pt idx="22">
                  <c:v>41.211249504334624</c:v>
                </c:pt>
                <c:pt idx="23">
                  <c:v>56.87769470162641</c:v>
                </c:pt>
                <c:pt idx="24">
                  <c:v>66.902838196189165</c:v>
                </c:pt>
                <c:pt idx="25">
                  <c:v>76.287511592165131</c:v>
                </c:pt>
                <c:pt idx="26">
                  <c:v>76.201278129392307</c:v>
                </c:pt>
                <c:pt idx="27">
                  <c:v>76.211297432023159</c:v>
                </c:pt>
                <c:pt idx="28">
                  <c:v>76.160842440140357</c:v>
                </c:pt>
                <c:pt idx="29">
                  <c:v>76.200602534237618</c:v>
                </c:pt>
                <c:pt idx="30">
                  <c:v>87.440704041105164</c:v>
                </c:pt>
                <c:pt idx="31">
                  <c:v>96.354913094722434</c:v>
                </c:pt>
                <c:pt idx="32">
                  <c:v>108.20840548221204</c:v>
                </c:pt>
                <c:pt idx="33">
                  <c:v>116.7448606309006</c:v>
                </c:pt>
                <c:pt idx="34">
                  <c:v>117.61546474439221</c:v>
                </c:pt>
                <c:pt idx="35">
                  <c:v>386.19837219638077</c:v>
                </c:pt>
                <c:pt idx="36">
                  <c:v>434.80709215465754</c:v>
                </c:pt>
                <c:pt idx="37">
                  <c:v>441.03349830722573</c:v>
                </c:pt>
                <c:pt idx="38">
                  <c:v>450.22035817077062</c:v>
                </c:pt>
                <c:pt idx="39">
                  <c:v>772.41344797551346</c:v>
                </c:pt>
                <c:pt idx="40">
                  <c:v>1028.2620208602514</c:v>
                </c:pt>
                <c:pt idx="41">
                  <c:v>1243.9545950938204</c:v>
                </c:pt>
                <c:pt idx="42">
                  <c:v>1463.2209772609669</c:v>
                </c:pt>
                <c:pt idx="43">
                  <c:v>1452.412342551698</c:v>
                </c:pt>
                <c:pt idx="44">
                  <c:v>1440.7799520969038</c:v>
                </c:pt>
                <c:pt idx="45">
                  <c:v>1479.4388496349879</c:v>
                </c:pt>
                <c:pt idx="46">
                  <c:v>1516.204698691997</c:v>
                </c:pt>
                <c:pt idx="47">
                  <c:v>1542.2603662934521</c:v>
                </c:pt>
                <c:pt idx="48">
                  <c:v>1582.6552117584133</c:v>
                </c:pt>
                <c:pt idx="49">
                  <c:v>1578.7490716359259</c:v>
                </c:pt>
                <c:pt idx="50">
                  <c:v>1593.6737426674408</c:v>
                </c:pt>
                <c:pt idx="51">
                  <c:v>1611.4218943800884</c:v>
                </c:pt>
                <c:pt idx="52">
                  <c:v>1592.668768231893</c:v>
                </c:pt>
                <c:pt idx="53">
                  <c:v>1605.8174783948216</c:v>
                </c:pt>
                <c:pt idx="54">
                  <c:v>1573.028244808761</c:v>
                </c:pt>
                <c:pt idx="55">
                  <c:v>1593.1095179403637</c:v>
                </c:pt>
                <c:pt idx="56">
                  <c:v>1869.7139457686399</c:v>
                </c:pt>
                <c:pt idx="57">
                  <c:v>1895.6499649895659</c:v>
                </c:pt>
                <c:pt idx="58">
                  <c:v>1900.3125653226477</c:v>
                </c:pt>
                <c:pt idx="59">
                  <c:v>1715.3915559155466</c:v>
                </c:pt>
                <c:pt idx="60">
                  <c:v>1669.7441953222637</c:v>
                </c:pt>
                <c:pt idx="61">
                  <c:v>1483.1135325089404</c:v>
                </c:pt>
                <c:pt idx="62">
                  <c:v>1248.8310624413989</c:v>
                </c:pt>
                <c:pt idx="63">
                  <c:v>1208.9081856014723</c:v>
                </c:pt>
                <c:pt idx="64">
                  <c:v>1334.9901126083575</c:v>
                </c:pt>
                <c:pt idx="65">
                  <c:v>1353.367058121338</c:v>
                </c:pt>
                <c:pt idx="66">
                  <c:v>1420.0113257363882</c:v>
                </c:pt>
                <c:pt idx="67">
                  <c:v>1459.6271586153428</c:v>
                </c:pt>
                <c:pt idx="68">
                  <c:v>1434.1876215714901</c:v>
                </c:pt>
                <c:pt idx="69">
                  <c:v>1466.9445998798005</c:v>
                </c:pt>
                <c:pt idx="70">
                  <c:v>1491.16992432193</c:v>
                </c:pt>
                <c:pt idx="71">
                  <c:v>1535.8509807880987</c:v>
                </c:pt>
                <c:pt idx="72">
                  <c:v>1594.4774144188643</c:v>
                </c:pt>
                <c:pt idx="73">
                  <c:v>1632.6044800799009</c:v>
                </c:pt>
                <c:pt idx="74">
                  <c:v>1676.4711084217561</c:v>
                </c:pt>
                <c:pt idx="75">
                  <c:v>1667.7489562592864</c:v>
                </c:pt>
                <c:pt idx="76">
                  <c:v>1361.646462147723</c:v>
                </c:pt>
                <c:pt idx="77">
                  <c:v>1273.1703900139732</c:v>
                </c:pt>
                <c:pt idx="78">
                  <c:v>1093.6219231847429</c:v>
                </c:pt>
                <c:pt idx="79">
                  <c:v>1066.3764854298181</c:v>
                </c:pt>
                <c:pt idx="80">
                  <c:v>974.92342019049556</c:v>
                </c:pt>
                <c:pt idx="81">
                  <c:v>959.13987408805178</c:v>
                </c:pt>
                <c:pt idx="82">
                  <c:v>895.92698887009908</c:v>
                </c:pt>
                <c:pt idx="83">
                  <c:v>1046.1617304660058</c:v>
                </c:pt>
                <c:pt idx="84">
                  <c:v>1129.9097982454955</c:v>
                </c:pt>
                <c:pt idx="85">
                  <c:v>1227.3426177152724</c:v>
                </c:pt>
                <c:pt idx="86">
                  <c:v>1229.2878519590986</c:v>
                </c:pt>
                <c:pt idx="87">
                  <c:v>1158.3941805531549</c:v>
                </c:pt>
                <c:pt idx="88">
                  <c:v>1124.7178373774207</c:v>
                </c:pt>
                <c:pt idx="89">
                  <c:v>1111.7468806975537</c:v>
                </c:pt>
                <c:pt idx="90">
                  <c:v>1064.1787734111647</c:v>
                </c:pt>
                <c:pt idx="91">
                  <c:v>1135.5980102864946</c:v>
                </c:pt>
                <c:pt idx="92">
                  <c:v>1256.0490035054465</c:v>
                </c:pt>
                <c:pt idx="93">
                  <c:v>1358.3194481269043</c:v>
                </c:pt>
                <c:pt idx="94">
                  <c:v>1757.7603646996508</c:v>
                </c:pt>
                <c:pt idx="95">
                  <c:v>1799.1185940804021</c:v>
                </c:pt>
                <c:pt idx="96">
                  <c:v>1809.1306061558666</c:v>
                </c:pt>
                <c:pt idx="97">
                  <c:v>1991.9436268665117</c:v>
                </c:pt>
                <c:pt idx="98">
                  <c:v>1992.9681185545976</c:v>
                </c:pt>
                <c:pt idx="99">
                  <c:v>2327.6014787823688</c:v>
                </c:pt>
                <c:pt idx="100">
                  <c:v>2665.1963138058968</c:v>
                </c:pt>
                <c:pt idx="101">
                  <c:v>3358.9131125479998</c:v>
                </c:pt>
                <c:pt idx="102">
                  <c:v>3456.5795844182858</c:v>
                </c:pt>
                <c:pt idx="103">
                  <c:v>3637.6135282133814</c:v>
                </c:pt>
                <c:pt idx="104">
                  <c:v>4084.9613629248097</c:v>
                </c:pt>
                <c:pt idx="105">
                  <c:v>7558.3646474049237</c:v>
                </c:pt>
                <c:pt idx="106">
                  <c:v>7501.2635935350409</c:v>
                </c:pt>
                <c:pt idx="107">
                  <c:v>7614.4274895732606</c:v>
                </c:pt>
                <c:pt idx="108">
                  <c:v>7985.8375650148746</c:v>
                </c:pt>
                <c:pt idx="109">
                  <c:v>8737.7548959595915</c:v>
                </c:pt>
                <c:pt idx="110">
                  <c:v>8534.8039851804024</c:v>
                </c:pt>
                <c:pt idx="111">
                  <c:v>8199.2401135565087</c:v>
                </c:pt>
                <c:pt idx="112">
                  <c:v>7912.5201557305882</c:v>
                </c:pt>
                <c:pt idx="113">
                  <c:v>7744.0332360305256</c:v>
                </c:pt>
                <c:pt idx="114">
                  <c:v>7255.2461275533306</c:v>
                </c:pt>
                <c:pt idx="115">
                  <c:v>7351.7524498948605</c:v>
                </c:pt>
                <c:pt idx="116">
                  <c:v>7592.2833402966671</c:v>
                </c:pt>
                <c:pt idx="117">
                  <c:v>7917.4833537528366</c:v>
                </c:pt>
                <c:pt idx="118">
                  <c:v>8566.3112440587029</c:v>
                </c:pt>
                <c:pt idx="119">
                  <c:v>8817.3159848348259</c:v>
                </c:pt>
                <c:pt idx="120">
                  <c:v>9159.4941368223699</c:v>
                </c:pt>
                <c:pt idx="121">
                  <c:v>9743.0121111188837</c:v>
                </c:pt>
              </c:numCache>
            </c:numRef>
          </c:val>
        </c:ser>
        <c:ser>
          <c:idx val="2"/>
          <c:order val="2"/>
          <c:tx>
            <c:strRef>
              <c:f>'Brazil Gross Outflows'!$L$307</c:f>
              <c:strCache>
                <c:ptCount val="1"/>
                <c:pt idx="0">
                  <c:v>2+ Std Dev Band</c:v>
                </c:pt>
              </c:strCache>
            </c:strRef>
          </c:tx>
          <c:spPr>
            <a:ln>
              <a:solidFill>
                <a:srgbClr val="00B050"/>
              </a:solidFill>
              <a:prstDash val="sysDot"/>
            </a:ln>
          </c:spPr>
          <c:marker>
            <c:symbol val="none"/>
          </c:marker>
          <c:cat>
            <c:strRef>
              <c:f>'Brazil Gross Outflows'!$M$304:$ED$304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Outflows'!$M$307:$ED$307</c:f>
              <c:numCache>
                <c:formatCode>General</c:formatCode>
                <c:ptCount val="122"/>
                <c:pt idx="0">
                  <c:v>5.243616793225331</c:v>
                </c:pt>
                <c:pt idx="1">
                  <c:v>5.6559947803372665</c:v>
                </c:pt>
                <c:pt idx="2">
                  <c:v>6.5257299653429275</c:v>
                </c:pt>
                <c:pt idx="3">
                  <c:v>7.9192817489009881</c:v>
                </c:pt>
                <c:pt idx="4">
                  <c:v>7.9644259284655803</c:v>
                </c:pt>
                <c:pt idx="5">
                  <c:v>8.3086375641346439</c:v>
                </c:pt>
                <c:pt idx="6">
                  <c:v>8.4561289450240054</c:v>
                </c:pt>
                <c:pt idx="7">
                  <c:v>8.3843798438417672</c:v>
                </c:pt>
                <c:pt idx="8">
                  <c:v>7.6679582168712574</c:v>
                </c:pt>
                <c:pt idx="9">
                  <c:v>7.6699429293679291</c:v>
                </c:pt>
                <c:pt idx="10">
                  <c:v>7.6137906531002635</c:v>
                </c:pt>
                <c:pt idx="11">
                  <c:v>7.5717332598051215</c:v>
                </c:pt>
                <c:pt idx="12">
                  <c:v>7.4850618259645429</c:v>
                </c:pt>
                <c:pt idx="13">
                  <c:v>7.1096140226728437</c:v>
                </c:pt>
                <c:pt idx="14">
                  <c:v>7.0738696153642007</c:v>
                </c:pt>
                <c:pt idx="15">
                  <c:v>6.5631403472138841</c:v>
                </c:pt>
                <c:pt idx="16">
                  <c:v>14.951440224584942</c:v>
                </c:pt>
                <c:pt idx="17">
                  <c:v>18.24071904886268</c:v>
                </c:pt>
                <c:pt idx="18">
                  <c:v>55.031581756318516</c:v>
                </c:pt>
                <c:pt idx="19">
                  <c:v>69.781790278535112</c:v>
                </c:pt>
                <c:pt idx="20">
                  <c:v>69.563613882228509</c:v>
                </c:pt>
                <c:pt idx="21">
                  <c:v>68.54127337741501</c:v>
                </c:pt>
                <c:pt idx="22">
                  <c:v>99.19749900866924</c:v>
                </c:pt>
                <c:pt idx="23">
                  <c:v>124.11038940325282</c:v>
                </c:pt>
                <c:pt idx="24">
                  <c:v>139.02567639237833</c:v>
                </c:pt>
                <c:pt idx="25">
                  <c:v>152.63502318433027</c:v>
                </c:pt>
                <c:pt idx="26">
                  <c:v>152.5475562587846</c:v>
                </c:pt>
                <c:pt idx="27">
                  <c:v>152.55759486404634</c:v>
                </c:pt>
                <c:pt idx="28">
                  <c:v>152.50668488028072</c:v>
                </c:pt>
                <c:pt idx="29">
                  <c:v>152.54620506847522</c:v>
                </c:pt>
                <c:pt idx="30">
                  <c:v>190.42640808221032</c:v>
                </c:pt>
                <c:pt idx="31">
                  <c:v>227.00982618944488</c:v>
                </c:pt>
                <c:pt idx="32">
                  <c:v>276.11681096442413</c:v>
                </c:pt>
                <c:pt idx="33">
                  <c:v>323.48472126180121</c:v>
                </c:pt>
                <c:pt idx="34">
                  <c:v>324.64092948878442</c:v>
                </c:pt>
                <c:pt idx="35">
                  <c:v>994.50674439276156</c:v>
                </c:pt>
                <c:pt idx="36">
                  <c:v>1209.6341843093151</c:v>
                </c:pt>
                <c:pt idx="37">
                  <c:v>1342.8969966144514</c:v>
                </c:pt>
                <c:pt idx="38">
                  <c:v>1499.4407163415412</c:v>
                </c:pt>
                <c:pt idx="39">
                  <c:v>2016.661895951027</c:v>
                </c:pt>
                <c:pt idx="40">
                  <c:v>2412.119041720503</c:v>
                </c:pt>
                <c:pt idx="41">
                  <c:v>2733.8641901876408</c:v>
                </c:pt>
                <c:pt idx="42">
                  <c:v>3061.5669545219339</c:v>
                </c:pt>
                <c:pt idx="43">
                  <c:v>3049.6146851033959</c:v>
                </c:pt>
                <c:pt idx="44">
                  <c:v>3036.9299041938075</c:v>
                </c:pt>
                <c:pt idx="45">
                  <c:v>3085.632699269976</c:v>
                </c:pt>
                <c:pt idx="46">
                  <c:v>3130.0693973839943</c:v>
                </c:pt>
                <c:pt idx="47">
                  <c:v>3160.4357325869041</c:v>
                </c:pt>
                <c:pt idx="48">
                  <c:v>3208.8754235168267</c:v>
                </c:pt>
                <c:pt idx="49">
                  <c:v>3204.9531432718518</c:v>
                </c:pt>
                <c:pt idx="50">
                  <c:v>3218.7424853348816</c:v>
                </c:pt>
                <c:pt idx="51">
                  <c:v>3234.4787887601765</c:v>
                </c:pt>
                <c:pt idx="52">
                  <c:v>3246.7725364637859</c:v>
                </c:pt>
                <c:pt idx="53">
                  <c:v>3255.7249567896429</c:v>
                </c:pt>
                <c:pt idx="54">
                  <c:v>3232.0514896175218</c:v>
                </c:pt>
                <c:pt idx="55">
                  <c:v>3138.1190358807276</c:v>
                </c:pt>
                <c:pt idx="56">
                  <c:v>3427.4278915372797</c:v>
                </c:pt>
                <c:pt idx="57">
                  <c:v>3314.3999299791321</c:v>
                </c:pt>
                <c:pt idx="58">
                  <c:v>3096.3192306452956</c:v>
                </c:pt>
                <c:pt idx="59">
                  <c:v>2857.0179118310934</c:v>
                </c:pt>
                <c:pt idx="60">
                  <c:v>3047.5234406445275</c:v>
                </c:pt>
                <c:pt idx="61">
                  <c:v>2877.748234939756</c:v>
                </c:pt>
                <c:pt idx="62">
                  <c:v>2653.0586147265481</c:v>
                </c:pt>
                <c:pt idx="63">
                  <c:v>2638.1665309685691</c:v>
                </c:pt>
                <c:pt idx="64">
                  <c:v>2812.4676549042151</c:v>
                </c:pt>
                <c:pt idx="65">
                  <c:v>2838.1419760083008</c:v>
                </c:pt>
                <c:pt idx="66">
                  <c:v>2933.4423413165264</c:v>
                </c:pt>
                <c:pt idx="67">
                  <c:v>2986.8749371525605</c:v>
                </c:pt>
                <c:pt idx="68">
                  <c:v>2954.5381931429802</c:v>
                </c:pt>
                <c:pt idx="69">
                  <c:v>2992.4526497596007</c:v>
                </c:pt>
                <c:pt idx="70">
                  <c:v>3020.4207986438601</c:v>
                </c:pt>
                <c:pt idx="71">
                  <c:v>3074.566211576197</c:v>
                </c:pt>
                <c:pt idx="72">
                  <c:v>3094.2953788377285</c:v>
                </c:pt>
                <c:pt idx="73">
                  <c:v>3132.6041101598021</c:v>
                </c:pt>
                <c:pt idx="74">
                  <c:v>3160.0550668435121</c:v>
                </c:pt>
                <c:pt idx="75">
                  <c:v>3153.3707125185729</c:v>
                </c:pt>
                <c:pt idx="76">
                  <c:v>2707.9949742954459</c:v>
                </c:pt>
                <c:pt idx="77">
                  <c:v>2620.3095300279465</c:v>
                </c:pt>
                <c:pt idx="78">
                  <c:v>2389.0775963694859</c:v>
                </c:pt>
                <c:pt idx="79">
                  <c:v>2373.5766208596365</c:v>
                </c:pt>
                <c:pt idx="80">
                  <c:v>2086.4879403809909</c:v>
                </c:pt>
                <c:pt idx="81">
                  <c:v>2008.0459782542287</c:v>
                </c:pt>
                <c:pt idx="82">
                  <c:v>1787.5842378964483</c:v>
                </c:pt>
                <c:pt idx="83">
                  <c:v>1942.1845949163867</c:v>
                </c:pt>
                <c:pt idx="84">
                  <c:v>2079.8573543034913</c:v>
                </c:pt>
                <c:pt idx="85">
                  <c:v>2230.9315569149198</c:v>
                </c:pt>
                <c:pt idx="86">
                  <c:v>2233.9300890744471</c:v>
                </c:pt>
                <c:pt idx="87">
                  <c:v>2209.0420224344348</c:v>
                </c:pt>
                <c:pt idx="88">
                  <c:v>2221.4557872548417</c:v>
                </c:pt>
                <c:pt idx="89">
                  <c:v>2205.1911847349511</c:v>
                </c:pt>
                <c:pt idx="90">
                  <c:v>2162.2760310020167</c:v>
                </c:pt>
                <c:pt idx="91">
                  <c:v>2269.9222593425206</c:v>
                </c:pt>
                <c:pt idx="92">
                  <c:v>2448.6241503702681</c:v>
                </c:pt>
                <c:pt idx="93">
                  <c:v>2597.4616850233401</c:v>
                </c:pt>
                <c:pt idx="94">
                  <c:v>3231.2449585789896</c:v>
                </c:pt>
                <c:pt idx="95">
                  <c:v>3270.7259927506484</c:v>
                </c:pt>
                <c:pt idx="96">
                  <c:v>3273.0444473117332</c:v>
                </c:pt>
                <c:pt idx="97">
                  <c:v>3480.7809887330232</c:v>
                </c:pt>
                <c:pt idx="98">
                  <c:v>3470.3261575996949</c:v>
                </c:pt>
                <c:pt idx="99">
                  <c:v>3910.8942912487373</c:v>
                </c:pt>
                <c:pt idx="100">
                  <c:v>4323.850929295294</c:v>
                </c:pt>
                <c:pt idx="101">
                  <c:v>6105.8946168764996</c:v>
                </c:pt>
                <c:pt idx="102">
                  <c:v>6193.848821560071</c:v>
                </c:pt>
                <c:pt idx="103">
                  <c:v>6449.5914068282627</c:v>
                </c:pt>
                <c:pt idx="104">
                  <c:v>7136.139674249619</c:v>
                </c:pt>
                <c:pt idx="105">
                  <c:v>13089.655452421348</c:v>
                </c:pt>
                <c:pt idx="106">
                  <c:v>13053.400583032082</c:v>
                </c:pt>
                <c:pt idx="107">
                  <c:v>13675.31318252502</c:v>
                </c:pt>
                <c:pt idx="108">
                  <c:v>15123.255385905248</c:v>
                </c:pt>
                <c:pt idx="109">
                  <c:v>17872.216864025337</c:v>
                </c:pt>
                <c:pt idx="110">
                  <c:v>17795.875016384118</c:v>
                </c:pt>
                <c:pt idx="111">
                  <c:v>17553.181201324489</c:v>
                </c:pt>
                <c:pt idx="112">
                  <c:v>17261.012169152302</c:v>
                </c:pt>
                <c:pt idx="113">
                  <c:v>17065.318193636522</c:v>
                </c:pt>
                <c:pt idx="114">
                  <c:v>16520.159003280474</c:v>
                </c:pt>
                <c:pt idx="115">
                  <c:v>16643.250971765876</c:v>
                </c:pt>
                <c:pt idx="116">
                  <c:v>16951.715515431333</c:v>
                </c:pt>
                <c:pt idx="117">
                  <c:v>17405.553883939174</c:v>
                </c:pt>
                <c:pt idx="118">
                  <c:v>18281.620183066909</c:v>
                </c:pt>
                <c:pt idx="119">
                  <c:v>18632.895688427652</c:v>
                </c:pt>
                <c:pt idx="120">
                  <c:v>19119.030041607741</c:v>
                </c:pt>
                <c:pt idx="121">
                  <c:v>19591.225168761768</c:v>
                </c:pt>
              </c:numCache>
            </c:numRef>
          </c:val>
        </c:ser>
        <c:ser>
          <c:idx val="3"/>
          <c:order val="3"/>
          <c:tx>
            <c:strRef>
              <c:f>'Brazil Gross Outflows'!$L$308</c:f>
              <c:strCache>
                <c:ptCount val="1"/>
                <c:pt idx="0">
                  <c:v>1- Std Dev Band</c:v>
                </c:pt>
              </c:strCache>
            </c:strRef>
          </c:tx>
          <c:spPr>
            <a:ln>
              <a:solidFill>
                <a:srgbClr val="C00000"/>
              </a:solidFill>
              <a:prstDash val="dashDot"/>
            </a:ln>
          </c:spPr>
          <c:marker>
            <c:symbol val="none"/>
          </c:marker>
          <c:cat>
            <c:strRef>
              <c:f>'Brazil Gross Outflows'!$M$304:$ED$304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Outflows'!$M$308:$ED$308</c:f>
              <c:numCache>
                <c:formatCode>General</c:formatCode>
                <c:ptCount val="122"/>
                <c:pt idx="0">
                  <c:v>-4.7293083966126659</c:v>
                </c:pt>
                <c:pt idx="1">
                  <c:v>-4.5079973901686339</c:v>
                </c:pt>
                <c:pt idx="2">
                  <c:v>-4.0953649826714642</c:v>
                </c:pt>
                <c:pt idx="3">
                  <c:v>-4.087140874450494</c:v>
                </c:pt>
                <c:pt idx="4">
                  <c:v>-4.0872129642327906</c:v>
                </c:pt>
                <c:pt idx="5">
                  <c:v>-3.756818782067322</c:v>
                </c:pt>
                <c:pt idx="6">
                  <c:v>-3.5980644725120028</c:v>
                </c:pt>
                <c:pt idx="7">
                  <c:v>-3.2696899219208837</c:v>
                </c:pt>
                <c:pt idx="8">
                  <c:v>-2.2289791084356292</c:v>
                </c:pt>
                <c:pt idx="9">
                  <c:v>-2.2899714646839646</c:v>
                </c:pt>
                <c:pt idx="10">
                  <c:v>-2.1643953265501317</c:v>
                </c:pt>
                <c:pt idx="11">
                  <c:v>-2.315866629902561</c:v>
                </c:pt>
                <c:pt idx="12">
                  <c:v>-2.4750309129822714</c:v>
                </c:pt>
                <c:pt idx="13">
                  <c:v>-1.8898070113364223</c:v>
                </c:pt>
                <c:pt idx="14">
                  <c:v>-1.7069348076821005</c:v>
                </c:pt>
                <c:pt idx="15">
                  <c:v>-1.0615701736069427</c:v>
                </c:pt>
                <c:pt idx="16">
                  <c:v>-7.3707201122924717</c:v>
                </c:pt>
                <c:pt idx="17">
                  <c:v>-11.542859524431341</c:v>
                </c:pt>
                <c:pt idx="18">
                  <c:v>-40.213290878159256</c:v>
                </c:pt>
                <c:pt idx="19">
                  <c:v>-57.938395139267556</c:v>
                </c:pt>
                <c:pt idx="20">
                  <c:v>-63.814306941114246</c:v>
                </c:pt>
                <c:pt idx="21">
                  <c:v>-69.235636688707501</c:v>
                </c:pt>
                <c:pt idx="22">
                  <c:v>-74.761249504334614</c:v>
                </c:pt>
                <c:pt idx="23">
                  <c:v>-77.587694701626418</c:v>
                </c:pt>
                <c:pt idx="24">
                  <c:v>-77.342838196189163</c:v>
                </c:pt>
                <c:pt idx="25">
                  <c:v>-76.407511592165136</c:v>
                </c:pt>
                <c:pt idx="26">
                  <c:v>-76.491278129392299</c:v>
                </c:pt>
                <c:pt idx="27">
                  <c:v>-76.481297432023169</c:v>
                </c:pt>
                <c:pt idx="28">
                  <c:v>-76.530842440140361</c:v>
                </c:pt>
                <c:pt idx="29">
                  <c:v>-76.49060253423761</c:v>
                </c:pt>
                <c:pt idx="30">
                  <c:v>-118.53070404110517</c:v>
                </c:pt>
                <c:pt idx="31">
                  <c:v>-164.95491309472246</c:v>
                </c:pt>
                <c:pt idx="32">
                  <c:v>-227.60840548221208</c:v>
                </c:pt>
                <c:pt idx="33">
                  <c:v>-296.73486063090058</c:v>
                </c:pt>
                <c:pt idx="34">
                  <c:v>-296.43546474439222</c:v>
                </c:pt>
                <c:pt idx="35">
                  <c:v>-830.4183721963808</c:v>
                </c:pt>
                <c:pt idx="36">
                  <c:v>-1114.8470921546575</c:v>
                </c:pt>
                <c:pt idx="37">
                  <c:v>-1362.6934983072258</c:v>
                </c:pt>
                <c:pt idx="38">
                  <c:v>-1648.2203581707706</c:v>
                </c:pt>
                <c:pt idx="39">
                  <c:v>-1716.0834479755135</c:v>
                </c:pt>
                <c:pt idx="40">
                  <c:v>-1739.4520208602514</c:v>
                </c:pt>
                <c:pt idx="41">
                  <c:v>-1735.8645950938203</c:v>
                </c:pt>
                <c:pt idx="42">
                  <c:v>-1733.4709772609669</c:v>
                </c:pt>
                <c:pt idx="43">
                  <c:v>-1741.9923425516979</c:v>
                </c:pt>
                <c:pt idx="44">
                  <c:v>-1751.5199520969036</c:v>
                </c:pt>
                <c:pt idx="45">
                  <c:v>-1732.9488496349882</c:v>
                </c:pt>
                <c:pt idx="46">
                  <c:v>-1711.5246986919972</c:v>
                </c:pt>
                <c:pt idx="47">
                  <c:v>-1694.090366293452</c:v>
                </c:pt>
                <c:pt idx="48">
                  <c:v>-1669.7852117584134</c:v>
                </c:pt>
                <c:pt idx="49">
                  <c:v>-1673.6590716359258</c:v>
                </c:pt>
                <c:pt idx="50">
                  <c:v>-1656.4637426674408</c:v>
                </c:pt>
                <c:pt idx="51">
                  <c:v>-1634.6918943800883</c:v>
                </c:pt>
                <c:pt idx="52">
                  <c:v>-1715.5387682318928</c:v>
                </c:pt>
                <c:pt idx="53">
                  <c:v>-1693.9974783948214</c:v>
                </c:pt>
                <c:pt idx="54">
                  <c:v>-1745.0182448087608</c:v>
                </c:pt>
                <c:pt idx="55">
                  <c:v>-1496.9095179403639</c:v>
                </c:pt>
                <c:pt idx="56">
                  <c:v>-1245.7139457686399</c:v>
                </c:pt>
                <c:pt idx="57">
                  <c:v>-941.84996498956605</c:v>
                </c:pt>
                <c:pt idx="58">
                  <c:v>-491.70076532264761</c:v>
                </c:pt>
                <c:pt idx="59">
                  <c:v>-567.86115591554653</c:v>
                </c:pt>
                <c:pt idx="60">
                  <c:v>-1085.8142953222637</c:v>
                </c:pt>
                <c:pt idx="61">
                  <c:v>-1306.1558723526905</c:v>
                </c:pt>
                <c:pt idx="62">
                  <c:v>-1559.624042128899</c:v>
                </c:pt>
                <c:pt idx="63">
                  <c:v>-1649.6085051327218</c:v>
                </c:pt>
                <c:pt idx="64">
                  <c:v>-1619.9649719833571</c:v>
                </c:pt>
                <c:pt idx="65">
                  <c:v>-1616.1827776525877</c:v>
                </c:pt>
                <c:pt idx="66">
                  <c:v>-1606.850705423888</c:v>
                </c:pt>
                <c:pt idx="67">
                  <c:v>-1594.8683984590928</c:v>
                </c:pt>
                <c:pt idx="68">
                  <c:v>-1606.5135215714899</c:v>
                </c:pt>
                <c:pt idx="69">
                  <c:v>-1584.0714998798003</c:v>
                </c:pt>
                <c:pt idx="70">
                  <c:v>-1567.3318243219301</c:v>
                </c:pt>
                <c:pt idx="71">
                  <c:v>-1541.5794807880984</c:v>
                </c:pt>
                <c:pt idx="72">
                  <c:v>-1405.1585144188641</c:v>
                </c:pt>
                <c:pt idx="73">
                  <c:v>-1367.394780079901</c:v>
                </c:pt>
                <c:pt idx="74">
                  <c:v>-1290.696808421756</c:v>
                </c:pt>
                <c:pt idx="75">
                  <c:v>-1303.4945562592866</c:v>
                </c:pt>
                <c:pt idx="76">
                  <c:v>-1331.0505621477228</c:v>
                </c:pt>
                <c:pt idx="77">
                  <c:v>-1421.1078900139732</c:v>
                </c:pt>
                <c:pt idx="78">
                  <c:v>-1497.2894231847429</c:v>
                </c:pt>
                <c:pt idx="79">
                  <c:v>-1548.0237854298182</c:v>
                </c:pt>
                <c:pt idx="80">
                  <c:v>-1248.2056201904957</c:v>
                </c:pt>
                <c:pt idx="81">
                  <c:v>-1138.672334244302</c:v>
                </c:pt>
                <c:pt idx="82">
                  <c:v>-887.38750918259927</c:v>
                </c:pt>
                <c:pt idx="83">
                  <c:v>-745.88399843475599</c:v>
                </c:pt>
                <c:pt idx="84">
                  <c:v>-769.98531387049604</c:v>
                </c:pt>
                <c:pt idx="85">
                  <c:v>-779.83526068402261</c:v>
                </c:pt>
                <c:pt idx="86">
                  <c:v>-779.99662227159865</c:v>
                </c:pt>
                <c:pt idx="87">
                  <c:v>-942.90150320940495</c:v>
                </c:pt>
                <c:pt idx="88">
                  <c:v>-1068.7580623774209</c:v>
                </c:pt>
                <c:pt idx="89">
                  <c:v>-1075.1417273772411</c:v>
                </c:pt>
                <c:pt idx="90">
                  <c:v>-1132.0157417705398</c:v>
                </c:pt>
                <c:pt idx="91">
                  <c:v>-1133.0504878255574</c:v>
                </c:pt>
                <c:pt idx="92">
                  <c:v>-1129.1012902241966</c:v>
                </c:pt>
                <c:pt idx="93">
                  <c:v>-1119.965025665967</c:v>
                </c:pt>
                <c:pt idx="94">
                  <c:v>-1189.2088230590261</c:v>
                </c:pt>
                <c:pt idx="95">
                  <c:v>-1144.0962032600901</c:v>
                </c:pt>
                <c:pt idx="96">
                  <c:v>-1118.6970761558664</c:v>
                </c:pt>
                <c:pt idx="97">
                  <c:v>-985.73109686651162</c:v>
                </c:pt>
                <c:pt idx="98">
                  <c:v>-961.74795953559737</c:v>
                </c:pt>
                <c:pt idx="99">
                  <c:v>-838.98414615036882</c:v>
                </c:pt>
                <c:pt idx="100">
                  <c:v>-652.11291717289657</c:v>
                </c:pt>
                <c:pt idx="101">
                  <c:v>-2135.0498961089997</c:v>
                </c:pt>
                <c:pt idx="102">
                  <c:v>-2017.9588898652855</c:v>
                </c:pt>
                <c:pt idx="103">
                  <c:v>-1986.3422290163812</c:v>
                </c:pt>
                <c:pt idx="104">
                  <c:v>-2017.3952597248092</c:v>
                </c:pt>
                <c:pt idx="105">
                  <c:v>-3504.2169626279242</c:v>
                </c:pt>
                <c:pt idx="106">
                  <c:v>-3603.0103854590411</c:v>
                </c:pt>
                <c:pt idx="107">
                  <c:v>-4507.3438963302606</c:v>
                </c:pt>
                <c:pt idx="108">
                  <c:v>-6288.9980767658735</c:v>
                </c:pt>
                <c:pt idx="109">
                  <c:v>-9531.1690401719025</c:v>
                </c:pt>
                <c:pt idx="110">
                  <c:v>-9987.3380772270284</c:v>
                </c:pt>
                <c:pt idx="111">
                  <c:v>-10508.642061979448</c:v>
                </c:pt>
                <c:pt idx="112">
                  <c:v>-10784.463871112839</c:v>
                </c:pt>
                <c:pt idx="113">
                  <c:v>-10898.536679181463</c:v>
                </c:pt>
                <c:pt idx="114">
                  <c:v>-11274.579623900956</c:v>
                </c:pt>
                <c:pt idx="115">
                  <c:v>-11231.244593847174</c:v>
                </c:pt>
                <c:pt idx="116">
                  <c:v>-11126.581009972668</c:v>
                </c:pt>
                <c:pt idx="117">
                  <c:v>-11058.657706619837</c:v>
                </c:pt>
                <c:pt idx="118">
                  <c:v>-10864.306633957705</c:v>
                </c:pt>
                <c:pt idx="119">
                  <c:v>-10813.843422350827</c:v>
                </c:pt>
                <c:pt idx="120">
                  <c:v>-10759.577672748372</c:v>
                </c:pt>
                <c:pt idx="121">
                  <c:v>-9953.4140041668852</c:v>
                </c:pt>
              </c:numCache>
            </c:numRef>
          </c:val>
        </c:ser>
        <c:ser>
          <c:idx val="4"/>
          <c:order val="4"/>
          <c:tx>
            <c:strRef>
              <c:f>'Brazil Gross Outflows'!$L$309</c:f>
              <c:strCache>
                <c:ptCount val="1"/>
                <c:pt idx="0">
                  <c:v>2- Std Dev Band</c:v>
                </c:pt>
              </c:strCache>
            </c:strRef>
          </c:tx>
          <c:spPr>
            <a:ln>
              <a:solidFill>
                <a:srgbClr val="FF0000"/>
              </a:solidFill>
              <a:prstDash val="sysDot"/>
            </a:ln>
          </c:spPr>
          <c:marker>
            <c:symbol val="none"/>
          </c:marker>
          <c:cat>
            <c:strRef>
              <c:f>'Brazil Gross Outflows'!$M$304:$ED$304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Outflows'!$M$309:$ED$309</c:f>
              <c:numCache>
                <c:formatCode>General</c:formatCode>
                <c:ptCount val="122"/>
                <c:pt idx="0">
                  <c:v>-8.0536167932253306</c:v>
                </c:pt>
                <c:pt idx="1">
                  <c:v>-7.8959947803372668</c:v>
                </c:pt>
                <c:pt idx="2">
                  <c:v>-7.6357299653429269</c:v>
                </c:pt>
                <c:pt idx="3">
                  <c:v>-8.0892817489009889</c:v>
                </c:pt>
                <c:pt idx="4">
                  <c:v>-8.1044259284655809</c:v>
                </c:pt>
                <c:pt idx="5">
                  <c:v>-7.7786375641346437</c:v>
                </c:pt>
                <c:pt idx="6">
                  <c:v>-7.6161289450240055</c:v>
                </c:pt>
                <c:pt idx="7">
                  <c:v>-7.1543798438417676</c:v>
                </c:pt>
                <c:pt idx="8">
                  <c:v>-5.5279582168712587</c:v>
                </c:pt>
                <c:pt idx="9">
                  <c:v>-5.6099429293679286</c:v>
                </c:pt>
                <c:pt idx="10">
                  <c:v>-5.423790653100264</c:v>
                </c:pt>
                <c:pt idx="11">
                  <c:v>-5.6117332598051224</c:v>
                </c:pt>
                <c:pt idx="12">
                  <c:v>-5.7950618259645434</c:v>
                </c:pt>
                <c:pt idx="13">
                  <c:v>-4.8896140226728448</c:v>
                </c:pt>
                <c:pt idx="14">
                  <c:v>-4.6338696153642012</c:v>
                </c:pt>
                <c:pt idx="15">
                  <c:v>-3.603140347213885</c:v>
                </c:pt>
                <c:pt idx="16">
                  <c:v>-14.811440224584942</c:v>
                </c:pt>
                <c:pt idx="17">
                  <c:v>-21.470719048862684</c:v>
                </c:pt>
                <c:pt idx="18">
                  <c:v>-71.961581756318509</c:v>
                </c:pt>
                <c:pt idx="19">
                  <c:v>-100.5117902785351</c:v>
                </c:pt>
                <c:pt idx="20">
                  <c:v>-108.27361388222849</c:v>
                </c:pt>
                <c:pt idx="21">
                  <c:v>-115.16127337741501</c:v>
                </c:pt>
                <c:pt idx="22">
                  <c:v>-132.74749900866925</c:v>
                </c:pt>
                <c:pt idx="23">
                  <c:v>-144.82038940325282</c:v>
                </c:pt>
                <c:pt idx="24">
                  <c:v>-149.46567639237833</c:v>
                </c:pt>
                <c:pt idx="25">
                  <c:v>-152.75502318433027</c:v>
                </c:pt>
                <c:pt idx="26">
                  <c:v>-152.83755625878462</c:v>
                </c:pt>
                <c:pt idx="27">
                  <c:v>-152.82759486404632</c:v>
                </c:pt>
                <c:pt idx="28">
                  <c:v>-152.87668488028072</c:v>
                </c:pt>
                <c:pt idx="29">
                  <c:v>-152.83620506847524</c:v>
                </c:pt>
                <c:pt idx="30">
                  <c:v>-221.51640808221035</c:v>
                </c:pt>
                <c:pt idx="31">
                  <c:v>-295.6098261894449</c:v>
                </c:pt>
                <c:pt idx="32">
                  <c:v>-395.51681096442411</c:v>
                </c:pt>
                <c:pt idx="33">
                  <c:v>-503.47472126180122</c:v>
                </c:pt>
                <c:pt idx="34">
                  <c:v>-503.46092948878447</c:v>
                </c:pt>
                <c:pt idx="35">
                  <c:v>-1438.7267443927617</c:v>
                </c:pt>
                <c:pt idx="36">
                  <c:v>-1889.674184309315</c:v>
                </c:pt>
                <c:pt idx="37">
                  <c:v>-2264.5569966144517</c:v>
                </c:pt>
                <c:pt idx="38">
                  <c:v>-2697.4407163415412</c:v>
                </c:pt>
                <c:pt idx="39">
                  <c:v>-2960.331895951027</c:v>
                </c:pt>
                <c:pt idx="40">
                  <c:v>-3123.3090417205026</c:v>
                </c:pt>
                <c:pt idx="41">
                  <c:v>-3225.7741901876407</c:v>
                </c:pt>
                <c:pt idx="42">
                  <c:v>-3331.8169545219339</c:v>
                </c:pt>
                <c:pt idx="43">
                  <c:v>-3339.1946851033958</c:v>
                </c:pt>
                <c:pt idx="44">
                  <c:v>-3347.6699041938073</c:v>
                </c:pt>
                <c:pt idx="45">
                  <c:v>-3339.1426992699762</c:v>
                </c:pt>
                <c:pt idx="46">
                  <c:v>-3325.389397383994</c:v>
                </c:pt>
                <c:pt idx="47">
                  <c:v>-3312.2657325869041</c:v>
                </c:pt>
                <c:pt idx="48">
                  <c:v>-3296.0054235168268</c:v>
                </c:pt>
                <c:pt idx="49">
                  <c:v>-3299.8631432718516</c:v>
                </c:pt>
                <c:pt idx="50">
                  <c:v>-3281.5324853348816</c:v>
                </c:pt>
                <c:pt idx="51">
                  <c:v>-3257.7487887601769</c:v>
                </c:pt>
                <c:pt idx="52">
                  <c:v>-3369.6425364637857</c:v>
                </c:pt>
                <c:pt idx="53">
                  <c:v>-3343.9049567896432</c:v>
                </c:pt>
                <c:pt idx="54">
                  <c:v>-3404.0414896175216</c:v>
                </c:pt>
                <c:pt idx="55">
                  <c:v>-3041.9190358807277</c:v>
                </c:pt>
                <c:pt idx="56">
                  <c:v>-2803.4278915372797</c:v>
                </c:pt>
                <c:pt idx="57">
                  <c:v>-2360.599929979132</c:v>
                </c:pt>
                <c:pt idx="58">
                  <c:v>-1687.7074306452953</c:v>
                </c:pt>
                <c:pt idx="59">
                  <c:v>-1709.4875118310931</c:v>
                </c:pt>
                <c:pt idx="60">
                  <c:v>-2463.5935406445274</c:v>
                </c:pt>
                <c:pt idx="61">
                  <c:v>-2700.7905747835057</c:v>
                </c:pt>
                <c:pt idx="62">
                  <c:v>-2963.8515944140477</c:v>
                </c:pt>
                <c:pt idx="63">
                  <c:v>-3078.8668504998191</c:v>
                </c:pt>
                <c:pt idx="64">
                  <c:v>-3097.4425142792143</c:v>
                </c:pt>
                <c:pt idx="65">
                  <c:v>-3100.9576955395505</c:v>
                </c:pt>
                <c:pt idx="66">
                  <c:v>-3120.2817210040262</c:v>
                </c:pt>
                <c:pt idx="67">
                  <c:v>-3122.1161769963105</c:v>
                </c:pt>
                <c:pt idx="68">
                  <c:v>-3126.86409314298</c:v>
                </c:pt>
                <c:pt idx="69">
                  <c:v>-3109.5795497596009</c:v>
                </c:pt>
                <c:pt idx="70">
                  <c:v>-3096.5826986438601</c:v>
                </c:pt>
                <c:pt idx="71">
                  <c:v>-3080.2947115761972</c:v>
                </c:pt>
                <c:pt idx="72">
                  <c:v>-2904.9764788377283</c:v>
                </c:pt>
                <c:pt idx="73">
                  <c:v>-2867.3944101598017</c:v>
                </c:pt>
                <c:pt idx="74">
                  <c:v>-2774.2807668435121</c:v>
                </c:pt>
                <c:pt idx="75">
                  <c:v>-2789.1163125185731</c:v>
                </c:pt>
                <c:pt idx="76">
                  <c:v>-2677.3990742954456</c:v>
                </c:pt>
                <c:pt idx="77">
                  <c:v>-2768.2470300279465</c:v>
                </c:pt>
                <c:pt idx="78">
                  <c:v>-2792.7450963694855</c:v>
                </c:pt>
                <c:pt idx="79">
                  <c:v>-2855.2239208596361</c:v>
                </c:pt>
                <c:pt idx="80">
                  <c:v>-2359.7701403809915</c:v>
                </c:pt>
                <c:pt idx="81">
                  <c:v>-2187.5784384104791</c:v>
                </c:pt>
                <c:pt idx="82">
                  <c:v>-1779.0447582089485</c:v>
                </c:pt>
                <c:pt idx="83">
                  <c:v>-1641.9068628851369</c:v>
                </c:pt>
                <c:pt idx="84">
                  <c:v>-1719.932869928492</c:v>
                </c:pt>
                <c:pt idx="85">
                  <c:v>-1783.4241998836701</c:v>
                </c:pt>
                <c:pt idx="86">
                  <c:v>-1784.6388593869474</c:v>
                </c:pt>
                <c:pt idx="87">
                  <c:v>-1993.5493450906847</c:v>
                </c:pt>
                <c:pt idx="88">
                  <c:v>-2165.4960122548414</c:v>
                </c:pt>
                <c:pt idx="89">
                  <c:v>-2168.5860314146385</c:v>
                </c:pt>
                <c:pt idx="90">
                  <c:v>-2230.1129993613922</c:v>
                </c:pt>
                <c:pt idx="91">
                  <c:v>-2267.3747368815834</c:v>
                </c:pt>
                <c:pt idx="92">
                  <c:v>-2321.6764370890182</c:v>
                </c:pt>
                <c:pt idx="93">
                  <c:v>-2359.1072625624024</c:v>
                </c:pt>
                <c:pt idx="94">
                  <c:v>-2662.6934169383644</c:v>
                </c:pt>
                <c:pt idx="95">
                  <c:v>-2615.7036019303359</c:v>
                </c:pt>
                <c:pt idx="96">
                  <c:v>-2582.6109173117329</c:v>
                </c:pt>
                <c:pt idx="97">
                  <c:v>-2474.5684587330234</c:v>
                </c:pt>
                <c:pt idx="98">
                  <c:v>-2439.1059985806951</c:v>
                </c:pt>
                <c:pt idx="99">
                  <c:v>-2422.2769586167378</c:v>
                </c:pt>
                <c:pt idx="100">
                  <c:v>-2310.7675326622934</c:v>
                </c:pt>
                <c:pt idx="101">
                  <c:v>-4882.0314004374995</c:v>
                </c:pt>
                <c:pt idx="102">
                  <c:v>-4755.2281270070716</c:v>
                </c:pt>
                <c:pt idx="103">
                  <c:v>-4798.3201076312625</c:v>
                </c:pt>
                <c:pt idx="104">
                  <c:v>-5068.5735710496183</c:v>
                </c:pt>
                <c:pt idx="105">
                  <c:v>-9035.5077676443489</c:v>
                </c:pt>
                <c:pt idx="106">
                  <c:v>-9155.1473749560828</c:v>
                </c:pt>
                <c:pt idx="107">
                  <c:v>-10568.229589282022</c:v>
                </c:pt>
                <c:pt idx="108">
                  <c:v>-13426.415897656248</c:v>
                </c:pt>
                <c:pt idx="109">
                  <c:v>-18665.631008237651</c:v>
                </c:pt>
                <c:pt idx="110">
                  <c:v>-19248.409108430744</c:v>
                </c:pt>
                <c:pt idx="111">
                  <c:v>-19862.583149747425</c:v>
                </c:pt>
                <c:pt idx="112">
                  <c:v>-20132.955884534553</c:v>
                </c:pt>
                <c:pt idx="113">
                  <c:v>-20219.821636787456</c:v>
                </c:pt>
                <c:pt idx="114">
                  <c:v>-20539.492499628097</c:v>
                </c:pt>
                <c:pt idx="115">
                  <c:v>-20522.743115718193</c:v>
                </c:pt>
                <c:pt idx="116">
                  <c:v>-20486.013185107335</c:v>
                </c:pt>
                <c:pt idx="117">
                  <c:v>-20546.728236806171</c:v>
                </c:pt>
                <c:pt idx="118">
                  <c:v>-20579.615572965908</c:v>
                </c:pt>
                <c:pt idx="119">
                  <c:v>-20629.423125943653</c:v>
                </c:pt>
                <c:pt idx="120">
                  <c:v>-20719.113577533743</c:v>
                </c:pt>
                <c:pt idx="121">
                  <c:v>-19801.62706180977</c:v>
                </c:pt>
              </c:numCache>
            </c:numRef>
          </c:val>
        </c:ser>
        <c:marker val="1"/>
        <c:axId val="101263616"/>
        <c:axId val="101294080"/>
      </c:lineChart>
      <c:catAx>
        <c:axId val="101263616"/>
        <c:scaling>
          <c:orientation val="minMax"/>
        </c:scaling>
        <c:axPos val="b"/>
        <c:majorTickMark val="none"/>
        <c:tickLblPos val="nextTo"/>
        <c:crossAx val="101294080"/>
        <c:crosses val="autoZero"/>
        <c:auto val="1"/>
        <c:lblAlgn val="ctr"/>
        <c:lblOffset val="100"/>
      </c:catAx>
      <c:valAx>
        <c:axId val="101294080"/>
        <c:scaling>
          <c:orientation val="minMax"/>
        </c:scaling>
        <c:axPos val="l"/>
        <c:majorGridlines/>
        <c:numFmt formatCode="General" sourceLinked="1"/>
        <c:majorTickMark val="none"/>
        <c:tickLblPos val="nextTo"/>
        <c:spPr>
          <a:ln w="9525">
            <a:noFill/>
          </a:ln>
        </c:spPr>
        <c:crossAx val="101263616"/>
        <c:crosses val="autoZero"/>
        <c:crossBetween val="between"/>
      </c:valAx>
    </c:plotArea>
    <c:legend>
      <c:legendPos val="b"/>
    </c:legend>
    <c:plotVisOnly val="1"/>
  </c:chart>
  <c:printSettings>
    <c:headerFooter/>
    <c:pageMargins b="0.75000000000000278" l="0.70000000000000062" r="0.70000000000000062" t="0.75000000000000278"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Retrenchment episodes Other Investment Brazil</a:t>
            </a:r>
          </a:p>
        </c:rich>
      </c:tx>
    </c:title>
    <c:plotArea>
      <c:layout/>
      <c:lineChart>
        <c:grouping val="standard"/>
        <c:ser>
          <c:idx val="0"/>
          <c:order val="0"/>
          <c:tx>
            <c:strRef>
              <c:f>'Brazil Gross Outflows'!$M$455</c:f>
              <c:strCache>
                <c:ptCount val="1"/>
                <c:pt idx="0">
                  <c:v>DeltaC</c:v>
                </c:pt>
              </c:strCache>
            </c:strRef>
          </c:tx>
          <c:marker>
            <c:symbol val="none"/>
          </c:marker>
          <c:cat>
            <c:strRef>
              <c:f>'Brazil Gross Outflows'!$N$454:$EE$454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Outflows'!$N$455:$EE$455</c:f>
              <c:numCache>
                <c:formatCode>General</c:formatCode>
                <c:ptCount val="122"/>
                <c:pt idx="0">
                  <c:v>595.70000000000016</c:v>
                </c:pt>
                <c:pt idx="1">
                  <c:v>774.9</c:v>
                </c:pt>
                <c:pt idx="2">
                  <c:v>261.89999999999986</c:v>
                </c:pt>
                <c:pt idx="3">
                  <c:v>75.699999999999932</c:v>
                </c:pt>
                <c:pt idx="4">
                  <c:v>316.99999999999989</c:v>
                </c:pt>
                <c:pt idx="5">
                  <c:v>494.09999999999991</c:v>
                </c:pt>
                <c:pt idx="6">
                  <c:v>1246</c:v>
                </c:pt>
                <c:pt idx="7">
                  <c:v>241.99999999999989</c:v>
                </c:pt>
                <c:pt idx="8">
                  <c:v>-487.29999999999995</c:v>
                </c:pt>
                <c:pt idx="9">
                  <c:v>-1754.2</c:v>
                </c:pt>
                <c:pt idx="10">
                  <c:v>-1613.7</c:v>
                </c:pt>
                <c:pt idx="11">
                  <c:v>513.30000000000018</c:v>
                </c:pt>
                <c:pt idx="12">
                  <c:v>1568.9</c:v>
                </c:pt>
                <c:pt idx="13">
                  <c:v>3807</c:v>
                </c:pt>
                <c:pt idx="14">
                  <c:v>2918</c:v>
                </c:pt>
                <c:pt idx="15">
                  <c:v>-725.29999999999984</c:v>
                </c:pt>
                <c:pt idx="16">
                  <c:v>-1599.6000000000001</c:v>
                </c:pt>
                <c:pt idx="17">
                  <c:v>-4088.6000000000004</c:v>
                </c:pt>
                <c:pt idx="18">
                  <c:v>-5010.6000000000004</c:v>
                </c:pt>
                <c:pt idx="19">
                  <c:v>-2114.7000000000007</c:v>
                </c:pt>
                <c:pt idx="20">
                  <c:v>-1960.5</c:v>
                </c:pt>
                <c:pt idx="21">
                  <c:v>-1317.6999999999998</c:v>
                </c:pt>
                <c:pt idx="22">
                  <c:v>-1633.7999999999997</c:v>
                </c:pt>
                <c:pt idx="23">
                  <c:v>-1618.6999999999994</c:v>
                </c:pt>
                <c:pt idx="24">
                  <c:v>-3465.9000000000005</c:v>
                </c:pt>
                <c:pt idx="25">
                  <c:v>-1193.8999999999996</c:v>
                </c:pt>
                <c:pt idx="26">
                  <c:v>3427.7999999999997</c:v>
                </c:pt>
                <c:pt idx="27">
                  <c:v>2123.4409999999998</c:v>
                </c:pt>
                <c:pt idx="28">
                  <c:v>6009.241</c:v>
                </c:pt>
                <c:pt idx="29">
                  <c:v>3278.1409999999996</c:v>
                </c:pt>
                <c:pt idx="30">
                  <c:v>-390.75900000000001</c:v>
                </c:pt>
                <c:pt idx="31">
                  <c:v>96.858999999999924</c:v>
                </c:pt>
                <c:pt idx="32">
                  <c:v>-1758.5409999999999</c:v>
                </c:pt>
                <c:pt idx="33">
                  <c:v>-2727.241</c:v>
                </c:pt>
                <c:pt idx="34">
                  <c:v>-2560.8409999999999</c:v>
                </c:pt>
                <c:pt idx="35">
                  <c:v>-3021</c:v>
                </c:pt>
                <c:pt idx="36">
                  <c:v>-3512.1</c:v>
                </c:pt>
                <c:pt idx="37">
                  <c:v>-1672</c:v>
                </c:pt>
                <c:pt idx="38">
                  <c:v>209</c:v>
                </c:pt>
                <c:pt idx="39">
                  <c:v>1296</c:v>
                </c:pt>
                <c:pt idx="40">
                  <c:v>1627</c:v>
                </c:pt>
                <c:pt idx="41">
                  <c:v>2585</c:v>
                </c:pt>
                <c:pt idx="42">
                  <c:v>3002</c:v>
                </c:pt>
                <c:pt idx="43">
                  <c:v>-838</c:v>
                </c:pt>
                <c:pt idx="44">
                  <c:v>348</c:v>
                </c:pt>
                <c:pt idx="45">
                  <c:v>-1544</c:v>
                </c:pt>
                <c:pt idx="46">
                  <c:v>-6446</c:v>
                </c:pt>
                <c:pt idx="47">
                  <c:v>1549</c:v>
                </c:pt>
                <c:pt idx="48">
                  <c:v>471</c:v>
                </c:pt>
                <c:pt idx="49">
                  <c:v>5578</c:v>
                </c:pt>
                <c:pt idx="50">
                  <c:v>9709</c:v>
                </c:pt>
                <c:pt idx="51">
                  <c:v>5141</c:v>
                </c:pt>
                <c:pt idx="52">
                  <c:v>-1890</c:v>
                </c:pt>
                <c:pt idx="53">
                  <c:v>-8243</c:v>
                </c:pt>
                <c:pt idx="54">
                  <c:v>-9087</c:v>
                </c:pt>
                <c:pt idx="55">
                  <c:v>-10410</c:v>
                </c:pt>
                <c:pt idx="56">
                  <c:v>2879</c:v>
                </c:pt>
                <c:pt idx="57">
                  <c:v>2235</c:v>
                </c:pt>
                <c:pt idx="58">
                  <c:v>2616.7981871309362</c:v>
                </c:pt>
                <c:pt idx="59">
                  <c:v>2980.2507159714169</c:v>
                </c:pt>
                <c:pt idx="60">
                  <c:v>-2448.4367019177307</c:v>
                </c:pt>
                <c:pt idx="61">
                  <c:v>1153.1633510463289</c:v>
                </c:pt>
                <c:pt idx="62">
                  <c:v>480.0572174558929</c:v>
                </c:pt>
                <c:pt idx="63">
                  <c:v>122.61807946805129</c:v>
                </c:pt>
                <c:pt idx="64">
                  <c:v>-4320.9521048430724</c:v>
                </c:pt>
                <c:pt idx="65">
                  <c:v>-3415.0071266149989</c:v>
                </c:pt>
                <c:pt idx="66">
                  <c:v>-2999.1515094302463</c:v>
                </c:pt>
                <c:pt idx="67">
                  <c:v>-784.9013510801351</c:v>
                </c:pt>
                <c:pt idx="68">
                  <c:v>5466.7657226503125</c:v>
                </c:pt>
                <c:pt idx="69">
                  <c:v>3740.5486091971038</c:v>
                </c:pt>
                <c:pt idx="70">
                  <c:v>2377.9395873789781</c:v>
                </c:pt>
                <c:pt idx="71">
                  <c:v>1838.7094799350507</c:v>
                </c:pt>
                <c:pt idx="72">
                  <c:v>-1525.6314428190612</c:v>
                </c:pt>
                <c:pt idx="73">
                  <c:v>-6791.6016759135655</c:v>
                </c:pt>
                <c:pt idx="74">
                  <c:v>-5922.852298548918</c:v>
                </c:pt>
                <c:pt idx="75">
                  <c:v>-3482.2046859507527</c:v>
                </c:pt>
                <c:pt idx="76">
                  <c:v>-1578.954341982776</c:v>
                </c:pt>
                <c:pt idx="77">
                  <c:v>7452.0296268543243</c:v>
                </c:pt>
                <c:pt idx="78">
                  <c:v>8323.3374402199188</c:v>
                </c:pt>
                <c:pt idx="79">
                  <c:v>4232.0228709704197</c:v>
                </c:pt>
                <c:pt idx="80">
                  <c:v>-3215.8514646224739</c:v>
                </c:pt>
                <c:pt idx="81">
                  <c:v>-2909.0192222105034</c:v>
                </c:pt>
                <c:pt idx="82">
                  <c:v>-9113.8617239477317</c:v>
                </c:pt>
                <c:pt idx="83">
                  <c:v>-6701.3966489062304</c:v>
                </c:pt>
                <c:pt idx="84">
                  <c:v>3286.2542438584333</c:v>
                </c:pt>
                <c:pt idx="85">
                  <c:v>-3067.1686569491585</c:v>
                </c:pt>
                <c:pt idx="86">
                  <c:v>2611.1914283823407</c:v>
                </c:pt>
                <c:pt idx="87">
                  <c:v>-14403.067819591708</c:v>
                </c:pt>
                <c:pt idx="88">
                  <c:v>-19387.916091206491</c:v>
                </c:pt>
                <c:pt idx="89">
                  <c:v>-10869.075342181713</c:v>
                </c:pt>
                <c:pt idx="90">
                  <c:v>-4789.3715347524158</c:v>
                </c:pt>
                <c:pt idx="91">
                  <c:v>22397.780344528652</c:v>
                </c:pt>
                <c:pt idx="92">
                  <c:v>22172.640833926347</c:v>
                </c:pt>
                <c:pt idx="93">
                  <c:v>13492.479830568656</c:v>
                </c:pt>
                <c:pt idx="94">
                  <c:v>6099.4947819020463</c:v>
                </c:pt>
                <c:pt idx="95">
                  <c:v>-14562.825123453074</c:v>
                </c:pt>
                <c:pt idx="96">
                  <c:v>-18478.715437179362</c:v>
                </c:pt>
                <c:pt idx="97">
                  <c:v>-25083.216093796473</c:v>
                </c:pt>
                <c:pt idx="98">
                  <c:v>-24799.153035350802</c:v>
                </c:pt>
                <c:pt idx="99">
                  <c:v>-14510.691756351694</c:v>
                </c:pt>
                <c:pt idx="100">
                  <c:v>-13154.33079885412</c:v>
                </c:pt>
                <c:pt idx="101">
                  <c:v>-12379.985667660003</c:v>
                </c:pt>
                <c:pt idx="102">
                  <c:v>-11702.749607580001</c:v>
                </c:pt>
                <c:pt idx="103">
                  <c:v>-20900.373972939993</c:v>
                </c:pt>
                <c:pt idx="104">
                  <c:v>-14218.81057111</c:v>
                </c:pt>
                <c:pt idx="105">
                  <c:v>3680.6355612100015</c:v>
                </c:pt>
                <c:pt idx="106">
                  <c:v>6188.4999775700053</c:v>
                </c:pt>
                <c:pt idx="107">
                  <c:v>28297.608944509997</c:v>
                </c:pt>
                <c:pt idx="108">
                  <c:v>30491.815666849994</c:v>
                </c:pt>
                <c:pt idx="109">
                  <c:v>14352.683354419998</c:v>
                </c:pt>
                <c:pt idx="110">
                  <c:v>11511.730245649997</c:v>
                </c:pt>
                <c:pt idx="111">
                  <c:v>-10798.470658560003</c:v>
                </c:pt>
                <c:pt idx="112">
                  <c:v>-19625.507460840003</c:v>
                </c:pt>
                <c:pt idx="113">
                  <c:v>-15090.642580519998</c:v>
                </c:pt>
                <c:pt idx="114">
                  <c:v>-23517.666271550006</c:v>
                </c:pt>
                <c:pt idx="115">
                  <c:v>-13433.49593451</c:v>
                </c:pt>
                <c:pt idx="116">
                  <c:v>-11884.944777669996</c:v>
                </c:pt>
                <c:pt idx="117">
                  <c:v>-3561.2579460050038</c:v>
                </c:pt>
                <c:pt idx="118">
                  <c:v>14051.141845595004</c:v>
                </c:pt>
                <c:pt idx="119">
                  <c:v>17254.670127429999</c:v>
                </c:pt>
                <c:pt idx="120">
                  <c:v>29913.314746394994</c:v>
                </c:pt>
                <c:pt idx="121">
                  <c:v>20951.367001715</c:v>
                </c:pt>
              </c:numCache>
            </c:numRef>
          </c:val>
        </c:ser>
        <c:ser>
          <c:idx val="1"/>
          <c:order val="1"/>
          <c:tx>
            <c:strRef>
              <c:f>'Brazil Gross Outflows'!$M$456</c:f>
              <c:strCache>
                <c:ptCount val="1"/>
                <c:pt idx="0">
                  <c:v>1+ Std Dev Band</c:v>
                </c:pt>
              </c:strCache>
            </c:strRef>
          </c:tx>
          <c:spPr>
            <a:ln>
              <a:solidFill>
                <a:srgbClr val="92D050"/>
              </a:solidFill>
              <a:prstDash val="dashDot"/>
            </a:ln>
          </c:spPr>
          <c:marker>
            <c:symbol val="none"/>
          </c:marker>
          <c:cat>
            <c:strRef>
              <c:f>'Brazil Gross Outflows'!$N$454:$EE$454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Outflows'!$N$456:$EE$456</c:f>
              <c:numCache>
                <c:formatCode>General</c:formatCode>
                <c:ptCount val="122"/>
                <c:pt idx="0">
                  <c:v>913.52750935004281</c:v>
                </c:pt>
                <c:pt idx="1">
                  <c:v>954.59300583928803</c:v>
                </c:pt>
                <c:pt idx="2">
                  <c:v>872.66008939838605</c:v>
                </c:pt>
                <c:pt idx="3">
                  <c:v>865.94981618064878</c:v>
                </c:pt>
                <c:pt idx="4">
                  <c:v>883.58751786671587</c:v>
                </c:pt>
                <c:pt idx="5">
                  <c:v>893.50212628932775</c:v>
                </c:pt>
                <c:pt idx="6">
                  <c:v>953.78455348387456</c:v>
                </c:pt>
                <c:pt idx="7">
                  <c:v>954.92852125194349</c:v>
                </c:pt>
                <c:pt idx="8">
                  <c:v>950.98302131572268</c:v>
                </c:pt>
                <c:pt idx="9">
                  <c:v>985.34885400169878</c:v>
                </c:pt>
                <c:pt idx="10">
                  <c:v>991.70562575924873</c:v>
                </c:pt>
                <c:pt idx="11">
                  <c:v>1009.2086219917053</c:v>
                </c:pt>
                <c:pt idx="12">
                  <c:v>1091.8717756492979</c:v>
                </c:pt>
                <c:pt idx="13">
                  <c:v>1573.0119120076872</c:v>
                </c:pt>
                <c:pt idx="14">
                  <c:v>1746.6881664614903</c:v>
                </c:pt>
                <c:pt idx="15">
                  <c:v>1733.9245469045109</c:v>
                </c:pt>
                <c:pt idx="16">
                  <c:v>1729.774524301979</c:v>
                </c:pt>
                <c:pt idx="17">
                  <c:v>1841.5013129428019</c:v>
                </c:pt>
                <c:pt idx="18">
                  <c:v>1974.3904994064098</c:v>
                </c:pt>
                <c:pt idx="19">
                  <c:v>1860.6971699259809</c:v>
                </c:pt>
                <c:pt idx="20">
                  <c:v>1757.8164658173396</c:v>
                </c:pt>
                <c:pt idx="21">
                  <c:v>1646.0022991889984</c:v>
                </c:pt>
                <c:pt idx="22">
                  <c:v>1559.5873221643944</c:v>
                </c:pt>
                <c:pt idx="23">
                  <c:v>1482.1441080634772</c:v>
                </c:pt>
                <c:pt idx="24">
                  <c:v>1370.2699934606253</c:v>
                </c:pt>
                <c:pt idx="25">
                  <c:v>1264.6765903551996</c:v>
                </c:pt>
                <c:pt idx="26">
                  <c:v>1536.1736002295236</c:v>
                </c:pt>
                <c:pt idx="27">
                  <c:v>1710.941820726297</c:v>
                </c:pt>
                <c:pt idx="28">
                  <c:v>2464.9633143631036</c:v>
                </c:pt>
                <c:pt idx="29">
                  <c:v>2810.0379964105437</c:v>
                </c:pt>
                <c:pt idx="30">
                  <c:v>2851.4932381517497</c:v>
                </c:pt>
                <c:pt idx="31">
                  <c:v>2827.7535217480872</c:v>
                </c:pt>
                <c:pt idx="32">
                  <c:v>2656.4092014335242</c:v>
                </c:pt>
                <c:pt idx="33">
                  <c:v>2213.7346909662483</c:v>
                </c:pt>
                <c:pt idx="34">
                  <c:v>1845.2279859856424</c:v>
                </c:pt>
                <c:pt idx="35">
                  <c:v>1772.7067525134487</c:v>
                </c:pt>
                <c:pt idx="36">
                  <c:v>1732.6047311964583</c:v>
                </c:pt>
                <c:pt idx="37">
                  <c:v>1767.3651106933171</c:v>
                </c:pt>
                <c:pt idx="38">
                  <c:v>1863.677451247044</c:v>
                </c:pt>
                <c:pt idx="39">
                  <c:v>2047.9204429427746</c:v>
                </c:pt>
                <c:pt idx="40">
                  <c:v>2246.5776929011759</c:v>
                </c:pt>
                <c:pt idx="41">
                  <c:v>2510.3857302414831</c:v>
                </c:pt>
                <c:pt idx="42">
                  <c:v>2806.9266925920465</c:v>
                </c:pt>
                <c:pt idx="43">
                  <c:v>2825.7281431207966</c:v>
                </c:pt>
                <c:pt idx="44">
                  <c:v>2880.6769319828695</c:v>
                </c:pt>
                <c:pt idx="45">
                  <c:v>2875.1914732987802</c:v>
                </c:pt>
                <c:pt idx="46">
                  <c:v>2679.2072331822742</c:v>
                </c:pt>
                <c:pt idx="47">
                  <c:v>2628.8872291117091</c:v>
                </c:pt>
                <c:pt idx="48">
                  <c:v>1956.4564857350026</c:v>
                </c:pt>
                <c:pt idx="49">
                  <c:v>2300.7341836288515</c:v>
                </c:pt>
                <c:pt idx="50">
                  <c:v>3628.1286721244851</c:v>
                </c:pt>
                <c:pt idx="51">
                  <c:v>4055.5381141474491</c:v>
                </c:pt>
                <c:pt idx="52">
                  <c:v>4053.0813013891466</c:v>
                </c:pt>
                <c:pt idx="53">
                  <c:v>4202.4554231313532</c:v>
                </c:pt>
                <c:pt idx="54">
                  <c:v>4331.1756336181106</c:v>
                </c:pt>
                <c:pt idx="55">
                  <c:v>4469.3386974145405</c:v>
                </c:pt>
                <c:pt idx="56">
                  <c:v>4797.5035086844537</c:v>
                </c:pt>
                <c:pt idx="57">
                  <c:v>5011.8521556738406</c:v>
                </c:pt>
                <c:pt idx="58">
                  <c:v>5167.9784656846023</c:v>
                </c:pt>
                <c:pt idx="59">
                  <c:v>5287.7238109039563</c:v>
                </c:pt>
                <c:pt idx="60">
                  <c:v>5101.4146546766142</c:v>
                </c:pt>
                <c:pt idx="61">
                  <c:v>5000.7779233759466</c:v>
                </c:pt>
                <c:pt idx="62">
                  <c:v>4823.8801068480616</c:v>
                </c:pt>
                <c:pt idx="63">
                  <c:v>4870.9872333820367</c:v>
                </c:pt>
                <c:pt idx="64">
                  <c:v>4715.2885722926858</c:v>
                </c:pt>
                <c:pt idx="65">
                  <c:v>4658.782801347752</c:v>
                </c:pt>
                <c:pt idx="66">
                  <c:v>4681.7556606636081</c:v>
                </c:pt>
                <c:pt idx="67">
                  <c:v>4544.808333293653</c:v>
                </c:pt>
                <c:pt idx="68">
                  <c:v>4966.1777710777533</c:v>
                </c:pt>
                <c:pt idx="69">
                  <c:v>4781.6027156417704</c:v>
                </c:pt>
                <c:pt idx="70">
                  <c:v>3894.2099987129805</c:v>
                </c:pt>
                <c:pt idx="71">
                  <c:v>3564.4748624375388</c:v>
                </c:pt>
                <c:pt idx="72">
                  <c:v>3579.1081824932371</c:v>
                </c:pt>
                <c:pt idx="73">
                  <c:v>3535.2779742461207</c:v>
                </c:pt>
                <c:pt idx="74">
                  <c:v>3423.9636337702341</c:v>
                </c:pt>
                <c:pt idx="75">
                  <c:v>3139.1183536053445</c:v>
                </c:pt>
                <c:pt idx="76">
                  <c:v>2843.5055105055931</c:v>
                </c:pt>
                <c:pt idx="77">
                  <c:v>3507.6548520802285</c:v>
                </c:pt>
                <c:pt idx="78">
                  <c:v>4215.0105779071864</c:v>
                </c:pt>
                <c:pt idx="79">
                  <c:v>4333.0287664745529</c:v>
                </c:pt>
                <c:pt idx="80">
                  <c:v>4322.2960595917621</c:v>
                </c:pt>
                <c:pt idx="81">
                  <c:v>4160.7873113708274</c:v>
                </c:pt>
                <c:pt idx="82">
                  <c:v>4119.7313250228071</c:v>
                </c:pt>
                <c:pt idx="83">
                  <c:v>3963.6552090508526</c:v>
                </c:pt>
                <c:pt idx="84">
                  <c:v>4365.0020830915655</c:v>
                </c:pt>
                <c:pt idx="85">
                  <c:v>4372.5351384269752</c:v>
                </c:pt>
                <c:pt idx="86">
                  <c:v>4667.0463596437039</c:v>
                </c:pt>
                <c:pt idx="87">
                  <c:v>4907.8892774466403</c:v>
                </c:pt>
                <c:pt idx="88">
                  <c:v>4758.7130218875627</c:v>
                </c:pt>
                <c:pt idx="89">
                  <c:v>4136.2869128493348</c:v>
                </c:pt>
                <c:pt idx="90">
                  <c:v>3675.0784537713721</c:v>
                </c:pt>
                <c:pt idx="91">
                  <c:v>6722.6677140047168</c:v>
                </c:pt>
                <c:pt idx="92">
                  <c:v>9441.2501547199936</c:v>
                </c:pt>
                <c:pt idx="93">
                  <c:v>10846.779642526391</c:v>
                </c:pt>
                <c:pt idx="94">
                  <c:v>11439.863972892328</c:v>
                </c:pt>
                <c:pt idx="95">
                  <c:v>11370.638303152304</c:v>
                </c:pt>
                <c:pt idx="96">
                  <c:v>11250.242318223043</c:v>
                </c:pt>
                <c:pt idx="97">
                  <c:v>10592.091241560529</c:v>
                </c:pt>
                <c:pt idx="98">
                  <c:v>9574.4778977615224</c:v>
                </c:pt>
                <c:pt idx="99">
                  <c:v>8674.391687243693</c:v>
                </c:pt>
                <c:pt idx="100">
                  <c:v>8285.1526517265793</c:v>
                </c:pt>
                <c:pt idx="101">
                  <c:v>7876.8149075276106</c:v>
                </c:pt>
                <c:pt idx="102">
                  <c:v>7789.1613877673644</c:v>
                </c:pt>
                <c:pt idx="103">
                  <c:v>7461.7529774886534</c:v>
                </c:pt>
                <c:pt idx="104">
                  <c:v>6465.8641357274973</c:v>
                </c:pt>
                <c:pt idx="105">
                  <c:v>6999.2646386711222</c:v>
                </c:pt>
                <c:pt idx="106">
                  <c:v>7330.5423242018724</c:v>
                </c:pt>
                <c:pt idx="107">
                  <c:v>11365.785792355946</c:v>
                </c:pt>
                <c:pt idx="108">
                  <c:v>15298.262724767359</c:v>
                </c:pt>
                <c:pt idx="109">
                  <c:v>16834.338765853878</c:v>
                </c:pt>
                <c:pt idx="110">
                  <c:v>17852.047213745856</c:v>
                </c:pt>
                <c:pt idx="111">
                  <c:v>15497.146549302925</c:v>
                </c:pt>
                <c:pt idx="112">
                  <c:v>12834.907262332406</c:v>
                </c:pt>
                <c:pt idx="113">
                  <c:v>11031.225356228466</c:v>
                </c:pt>
                <c:pt idx="114">
                  <c:v>9756.8539274709183</c:v>
                </c:pt>
                <c:pt idx="115">
                  <c:v>9789.4489562976014</c:v>
                </c:pt>
                <c:pt idx="116">
                  <c:v>9950.6330909097833</c:v>
                </c:pt>
                <c:pt idx="117">
                  <c:v>10475.497731550397</c:v>
                </c:pt>
                <c:pt idx="118">
                  <c:v>12343.184276766717</c:v>
                </c:pt>
                <c:pt idx="119">
                  <c:v>14379.404210898449</c:v>
                </c:pt>
                <c:pt idx="120">
                  <c:v>17785.979574213081</c:v>
                </c:pt>
                <c:pt idx="121">
                  <c:v>19795.21083526787</c:v>
                </c:pt>
              </c:numCache>
            </c:numRef>
          </c:val>
        </c:ser>
        <c:ser>
          <c:idx val="2"/>
          <c:order val="2"/>
          <c:tx>
            <c:strRef>
              <c:f>'Brazil Gross Outflows'!$M$457</c:f>
              <c:strCache>
                <c:ptCount val="1"/>
                <c:pt idx="0">
                  <c:v>2+ Std Dev Band</c:v>
                </c:pt>
              </c:strCache>
            </c:strRef>
          </c:tx>
          <c:spPr>
            <a:ln>
              <a:solidFill>
                <a:srgbClr val="00B050"/>
              </a:solidFill>
              <a:prstDash val="sysDot"/>
            </a:ln>
          </c:spPr>
          <c:marker>
            <c:symbol val="none"/>
          </c:marker>
          <c:cat>
            <c:strRef>
              <c:f>'Brazil Gross Outflows'!$N$454:$EE$454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Outflows'!$N$457:$EE$457</c:f>
              <c:numCache>
                <c:formatCode>General</c:formatCode>
                <c:ptCount val="122"/>
                <c:pt idx="0">
                  <c:v>1563.2100187000856</c:v>
                </c:pt>
                <c:pt idx="1">
                  <c:v>1613.2710116785759</c:v>
                </c:pt>
                <c:pt idx="2">
                  <c:v>1496.2001787967722</c:v>
                </c:pt>
                <c:pt idx="3">
                  <c:v>1490.6954823612975</c:v>
                </c:pt>
                <c:pt idx="4">
                  <c:v>1491.6117357334317</c:v>
                </c:pt>
                <c:pt idx="5">
                  <c:v>1446.0895525786555</c:v>
                </c:pt>
                <c:pt idx="6">
                  <c:v>1459.5180069677492</c:v>
                </c:pt>
                <c:pt idx="7">
                  <c:v>1459.617842503887</c:v>
                </c:pt>
                <c:pt idx="8">
                  <c:v>1497.5537426314456</c:v>
                </c:pt>
                <c:pt idx="9">
                  <c:v>1700.1568080033976</c:v>
                </c:pt>
                <c:pt idx="10">
                  <c:v>1818.3867515184975</c:v>
                </c:pt>
                <c:pt idx="11">
                  <c:v>1839.4649939834107</c:v>
                </c:pt>
                <c:pt idx="12">
                  <c:v>1967.8235512985959</c:v>
                </c:pt>
                <c:pt idx="13">
                  <c:v>2761.9288240153742</c:v>
                </c:pt>
                <c:pt idx="14">
                  <c:v>3040.8913329229804</c:v>
                </c:pt>
                <c:pt idx="15">
                  <c:v>3051.3240938090216</c:v>
                </c:pt>
                <c:pt idx="16">
                  <c:v>3119.2490486039578</c:v>
                </c:pt>
                <c:pt idx="17">
                  <c:v>3548.3226258856034</c:v>
                </c:pt>
                <c:pt idx="18">
                  <c:v>4028.5609988128194</c:v>
                </c:pt>
                <c:pt idx="19">
                  <c:v>3950.3693398519622</c:v>
                </c:pt>
                <c:pt idx="20">
                  <c:v>3872.4179316346795</c:v>
                </c:pt>
                <c:pt idx="21">
                  <c:v>3753.4195983779973</c:v>
                </c:pt>
                <c:pt idx="22">
                  <c:v>3675.3746443287891</c:v>
                </c:pt>
                <c:pt idx="23">
                  <c:v>3605.2082161269545</c:v>
                </c:pt>
                <c:pt idx="24">
                  <c:v>3570.6049869212507</c:v>
                </c:pt>
                <c:pt idx="25">
                  <c:v>3443.8181807103992</c:v>
                </c:pt>
                <c:pt idx="26">
                  <c:v>3877.7222004590476</c:v>
                </c:pt>
                <c:pt idx="27">
                  <c:v>4133.1865914525943</c:v>
                </c:pt>
                <c:pt idx="28">
                  <c:v>5316.4025287262066</c:v>
                </c:pt>
                <c:pt idx="29">
                  <c:v>5754.9348428210869</c:v>
                </c:pt>
                <c:pt idx="30">
                  <c:v>5776.6982763034994</c:v>
                </c:pt>
                <c:pt idx="31">
                  <c:v>5750.0408934961752</c:v>
                </c:pt>
                <c:pt idx="32">
                  <c:v>5573.7243028670482</c:v>
                </c:pt>
                <c:pt idx="33">
                  <c:v>5015.0873319324974</c:v>
                </c:pt>
                <c:pt idx="34">
                  <c:v>4552.0159719712847</c:v>
                </c:pt>
                <c:pt idx="35">
                  <c:v>4521.7585050268972</c:v>
                </c:pt>
                <c:pt idx="36">
                  <c:v>4537.1794623929163</c:v>
                </c:pt>
                <c:pt idx="37">
                  <c:v>4485.8702213866345</c:v>
                </c:pt>
                <c:pt idx="38">
                  <c:v>4417.5149024940883</c:v>
                </c:pt>
                <c:pt idx="39">
                  <c:v>4615.4658858855491</c:v>
                </c:pt>
                <c:pt idx="40">
                  <c:v>4833.4053858023517</c:v>
                </c:pt>
                <c:pt idx="41">
                  <c:v>5165.8864604829669</c:v>
                </c:pt>
                <c:pt idx="42">
                  <c:v>5527.1783851840928</c:v>
                </c:pt>
                <c:pt idx="43">
                  <c:v>5525.7462862415932</c:v>
                </c:pt>
                <c:pt idx="44">
                  <c:v>5444.9488639657384</c:v>
                </c:pt>
                <c:pt idx="45">
                  <c:v>5451.4829465975599</c:v>
                </c:pt>
                <c:pt idx="46">
                  <c:v>5553.2044663645484</c:v>
                </c:pt>
                <c:pt idx="47">
                  <c:v>5481.2865082234175</c:v>
                </c:pt>
                <c:pt idx="48">
                  <c:v>4413.337071470005</c:v>
                </c:pt>
                <c:pt idx="49">
                  <c:v>4986.8995172577024</c:v>
                </c:pt>
                <c:pt idx="50">
                  <c:v>7136.7005442489708</c:v>
                </c:pt>
                <c:pt idx="51">
                  <c:v>7739.3123782948987</c:v>
                </c:pt>
                <c:pt idx="52">
                  <c:v>7740.9717027782926</c:v>
                </c:pt>
                <c:pt idx="53">
                  <c:v>8315.5078962627067</c:v>
                </c:pt>
                <c:pt idx="54">
                  <c:v>8899.2562672362201</c:v>
                </c:pt>
                <c:pt idx="55">
                  <c:v>9545.0323948290807</c:v>
                </c:pt>
                <c:pt idx="56">
                  <c:v>9881.8070173689084</c:v>
                </c:pt>
                <c:pt idx="57">
                  <c:v>10115.15431134768</c:v>
                </c:pt>
                <c:pt idx="58">
                  <c:v>10307.017022012657</c:v>
                </c:pt>
                <c:pt idx="59">
                  <c:v>10462.295176652795</c:v>
                </c:pt>
                <c:pt idx="60">
                  <c:v>10293.448699293998</c:v>
                </c:pt>
                <c:pt idx="61">
                  <c:v>10163.767069140345</c:v>
                </c:pt>
                <c:pt idx="62">
                  <c:v>9936.0685752117806</c:v>
                </c:pt>
                <c:pt idx="63">
                  <c:v>9982.2519243063289</c:v>
                </c:pt>
                <c:pt idx="64">
                  <c:v>9904.3022073697794</c:v>
                </c:pt>
                <c:pt idx="65">
                  <c:v>9884.8410218106637</c:v>
                </c:pt>
                <c:pt idx="66">
                  <c:v>9758.4443159138864</c:v>
                </c:pt>
                <c:pt idx="67">
                  <c:v>9601.2447287279829</c:v>
                </c:pt>
                <c:pt idx="68">
                  <c:v>10194.195318163669</c:v>
                </c:pt>
                <c:pt idx="69">
                  <c:v>9916.9177768318477</c:v>
                </c:pt>
                <c:pt idx="70">
                  <c:v>8508.6853636053202</c:v>
                </c:pt>
                <c:pt idx="71">
                  <c:v>8014.3296170576832</c:v>
                </c:pt>
                <c:pt idx="72">
                  <c:v>8025.3778293100331</c:v>
                </c:pt>
                <c:pt idx="73">
                  <c:v>7865.1474966114783</c:v>
                </c:pt>
                <c:pt idx="74">
                  <c:v>7484.3114305871504</c:v>
                </c:pt>
                <c:pt idx="75">
                  <c:v>6568.2311045549095</c:v>
                </c:pt>
                <c:pt idx="76">
                  <c:v>6199.9031354545459</c:v>
                </c:pt>
                <c:pt idx="77">
                  <c:v>7267.3503372610994</c:v>
                </c:pt>
                <c:pt idx="78">
                  <c:v>8396.7348262605665</c:v>
                </c:pt>
                <c:pt idx="79">
                  <c:v>8570.1825956453486</c:v>
                </c:pt>
                <c:pt idx="80">
                  <c:v>8587.0879200150048</c:v>
                </c:pt>
                <c:pt idx="81">
                  <c:v>8467.1795522359771</c:v>
                </c:pt>
                <c:pt idx="82">
                  <c:v>8864.763526610117</c:v>
                </c:pt>
                <c:pt idx="83">
                  <c:v>8893.8120310849226</c:v>
                </c:pt>
                <c:pt idx="84">
                  <c:v>9316.1454617312738</c:v>
                </c:pt>
                <c:pt idx="85">
                  <c:v>9313.8196489188012</c:v>
                </c:pt>
                <c:pt idx="86">
                  <c:v>9622.3249444616304</c:v>
                </c:pt>
                <c:pt idx="87">
                  <c:v>10784.919103493081</c:v>
                </c:pt>
                <c:pt idx="88">
                  <c:v>11729.300683067766</c:v>
                </c:pt>
                <c:pt idx="89">
                  <c:v>11214.929662560249</c:v>
                </c:pt>
                <c:pt idx="90">
                  <c:v>10650.878300510894</c:v>
                </c:pt>
                <c:pt idx="91">
                  <c:v>15718.103277747905</c:v>
                </c:pt>
                <c:pt idx="92">
                  <c:v>19970.354545341186</c:v>
                </c:pt>
                <c:pt idx="93">
                  <c:v>21767.209445629873</c:v>
                </c:pt>
                <c:pt idx="94">
                  <c:v>22352.260752339196</c:v>
                </c:pt>
                <c:pt idx="95">
                  <c:v>22767.840434734262</c:v>
                </c:pt>
                <c:pt idx="96">
                  <c:v>23372.036519635571</c:v>
                </c:pt>
                <c:pt idx="97">
                  <c:v>23682.496652343081</c:v>
                </c:pt>
                <c:pt idx="98">
                  <c:v>23303.394488523605</c:v>
                </c:pt>
                <c:pt idx="99">
                  <c:v>22440.357798854053</c:v>
                </c:pt>
                <c:pt idx="100">
                  <c:v>22158.803694531409</c:v>
                </c:pt>
                <c:pt idx="101">
                  <c:v>21815.676528405944</c:v>
                </c:pt>
                <c:pt idx="102">
                  <c:v>21769.813883067065</c:v>
                </c:pt>
                <c:pt idx="103">
                  <c:v>21824.945928711335</c:v>
                </c:pt>
                <c:pt idx="104">
                  <c:v>20708.421485937441</c:v>
                </c:pt>
                <c:pt idx="105">
                  <c:v>21437.832280916733</c:v>
                </c:pt>
                <c:pt idx="106">
                  <c:v>21921.522224518852</c:v>
                </c:pt>
                <c:pt idx="107">
                  <c:v>27856.975322621915</c:v>
                </c:pt>
                <c:pt idx="108">
                  <c:v>33227.942599541915</c:v>
                </c:pt>
                <c:pt idx="109">
                  <c:v>35039.006746884872</c:v>
                </c:pt>
                <c:pt idx="110">
                  <c:v>36259.368553648703</c:v>
                </c:pt>
                <c:pt idx="111">
                  <c:v>33209.379774917274</c:v>
                </c:pt>
                <c:pt idx="112">
                  <c:v>29974.808615714555</c:v>
                </c:pt>
                <c:pt idx="113">
                  <c:v>27796.600924061109</c:v>
                </c:pt>
                <c:pt idx="114">
                  <c:v>26728.716119218614</c:v>
                </c:pt>
                <c:pt idx="115">
                  <c:v>26737.439717424826</c:v>
                </c:pt>
                <c:pt idx="116">
                  <c:v>26730.119453673724</c:v>
                </c:pt>
                <c:pt idx="117">
                  <c:v>26703.750827565374</c:v>
                </c:pt>
                <c:pt idx="118">
                  <c:v>28496.609173950725</c:v>
                </c:pt>
                <c:pt idx="119">
                  <c:v>30980.780948025102</c:v>
                </c:pt>
                <c:pt idx="120">
                  <c:v>35640.549397391907</c:v>
                </c:pt>
                <c:pt idx="121">
                  <c:v>37992.44428603274</c:v>
                </c:pt>
              </c:numCache>
            </c:numRef>
          </c:val>
        </c:ser>
        <c:ser>
          <c:idx val="3"/>
          <c:order val="3"/>
          <c:tx>
            <c:strRef>
              <c:f>'Brazil Gross Outflows'!$M$458</c:f>
              <c:strCache>
                <c:ptCount val="1"/>
                <c:pt idx="0">
                  <c:v>1- Std Dev Band</c:v>
                </c:pt>
              </c:strCache>
            </c:strRef>
          </c:tx>
          <c:spPr>
            <a:ln>
              <a:solidFill>
                <a:srgbClr val="C00000"/>
              </a:solidFill>
              <a:prstDash val="dashDot"/>
            </a:ln>
          </c:spPr>
          <c:marker>
            <c:symbol val="none"/>
          </c:marker>
          <c:cat>
            <c:strRef>
              <c:f>'Brazil Gross Outflows'!$N$454:$EE$454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Outflows'!$N$458:$EE$458</c:f>
              <c:numCache>
                <c:formatCode>General</c:formatCode>
                <c:ptCount val="122"/>
                <c:pt idx="0">
                  <c:v>-385.83750935004275</c:v>
                </c:pt>
                <c:pt idx="1">
                  <c:v>-362.76300583928793</c:v>
                </c:pt>
                <c:pt idx="2">
                  <c:v>-374.42008939838604</c:v>
                </c:pt>
                <c:pt idx="3">
                  <c:v>-383.54151618064873</c:v>
                </c:pt>
                <c:pt idx="4">
                  <c:v>-332.46091786671582</c:v>
                </c:pt>
                <c:pt idx="5">
                  <c:v>-211.6727262893279</c:v>
                </c:pt>
                <c:pt idx="6">
                  <c:v>-57.682353483874635</c:v>
                </c:pt>
                <c:pt idx="7">
                  <c:v>-54.450121251943528</c:v>
                </c:pt>
                <c:pt idx="8">
                  <c:v>-142.15842131572293</c:v>
                </c:pt>
                <c:pt idx="9">
                  <c:v>-444.26705400169885</c:v>
                </c:pt>
                <c:pt idx="10">
                  <c:v>-661.65662575924875</c:v>
                </c:pt>
                <c:pt idx="11">
                  <c:v>-651.30412199170541</c:v>
                </c:pt>
                <c:pt idx="12">
                  <c:v>-660.03177564929797</c:v>
                </c:pt>
                <c:pt idx="13">
                  <c:v>-804.82191200768716</c:v>
                </c:pt>
                <c:pt idx="14">
                  <c:v>-841.71816646149011</c:v>
                </c:pt>
                <c:pt idx="15">
                  <c:v>-900.87454690451079</c:v>
                </c:pt>
                <c:pt idx="16">
                  <c:v>-1049.1745243019786</c:v>
                </c:pt>
                <c:pt idx="17">
                  <c:v>-1572.1413129428017</c:v>
                </c:pt>
                <c:pt idx="18">
                  <c:v>-2133.95049940641</c:v>
                </c:pt>
                <c:pt idx="19">
                  <c:v>-2318.647169925981</c:v>
                </c:pt>
                <c:pt idx="20">
                  <c:v>-2471.3864658173402</c:v>
                </c:pt>
                <c:pt idx="21">
                  <c:v>-2568.8322991889986</c:v>
                </c:pt>
                <c:pt idx="22">
                  <c:v>-2671.9873221643948</c:v>
                </c:pt>
                <c:pt idx="23">
                  <c:v>-2763.9841080634774</c:v>
                </c:pt>
                <c:pt idx="24">
                  <c:v>-3030.3999934606254</c:v>
                </c:pt>
                <c:pt idx="25">
                  <c:v>-3093.6065903551998</c:v>
                </c:pt>
                <c:pt idx="26">
                  <c:v>-3146.9236002295238</c:v>
                </c:pt>
                <c:pt idx="27">
                  <c:v>-3133.5477207262975</c:v>
                </c:pt>
                <c:pt idx="28">
                  <c:v>-3237.9151143631034</c:v>
                </c:pt>
                <c:pt idx="29">
                  <c:v>-3079.7556964105438</c:v>
                </c:pt>
                <c:pt idx="30">
                  <c:v>-2998.9168381517497</c:v>
                </c:pt>
                <c:pt idx="31">
                  <c:v>-3016.8212217480877</c:v>
                </c:pt>
                <c:pt idx="32">
                  <c:v>-3178.2210014335246</c:v>
                </c:pt>
                <c:pt idx="33">
                  <c:v>-3388.9705909662489</c:v>
                </c:pt>
                <c:pt idx="34">
                  <c:v>-3568.3479859856425</c:v>
                </c:pt>
                <c:pt idx="35">
                  <c:v>-3725.3967525134485</c:v>
                </c:pt>
                <c:pt idx="36">
                  <c:v>-3876.5447311964581</c:v>
                </c:pt>
                <c:pt idx="37">
                  <c:v>-3669.6451106933168</c:v>
                </c:pt>
                <c:pt idx="38">
                  <c:v>-3243.9974512470444</c:v>
                </c:pt>
                <c:pt idx="39">
                  <c:v>-3087.1704429427746</c:v>
                </c:pt>
                <c:pt idx="40">
                  <c:v>-2927.0776929011759</c:v>
                </c:pt>
                <c:pt idx="41">
                  <c:v>-2800.6157302414836</c:v>
                </c:pt>
                <c:pt idx="42">
                  <c:v>-2633.5766925920461</c:v>
                </c:pt>
                <c:pt idx="43">
                  <c:v>-2574.3081431207966</c:v>
                </c:pt>
                <c:pt idx="44">
                  <c:v>-2247.8669319828691</c:v>
                </c:pt>
                <c:pt idx="45">
                  <c:v>-2277.3914732987801</c:v>
                </c:pt>
                <c:pt idx="46">
                  <c:v>-3068.7872331822741</c:v>
                </c:pt>
                <c:pt idx="47">
                  <c:v>-3075.9113291117087</c:v>
                </c:pt>
                <c:pt idx="48">
                  <c:v>-2957.3046857350027</c:v>
                </c:pt>
                <c:pt idx="49">
                  <c:v>-3071.5964836288513</c:v>
                </c:pt>
                <c:pt idx="50">
                  <c:v>-3389.0150721244854</c:v>
                </c:pt>
                <c:pt idx="51">
                  <c:v>-3312.0104141474494</c:v>
                </c:pt>
                <c:pt idx="52">
                  <c:v>-3322.6995013891465</c:v>
                </c:pt>
                <c:pt idx="53">
                  <c:v>-4023.6495231313534</c:v>
                </c:pt>
                <c:pt idx="54">
                  <c:v>-4804.9856336181101</c:v>
                </c:pt>
                <c:pt idx="55">
                  <c:v>-5682.0486974145397</c:v>
                </c:pt>
                <c:pt idx="56">
                  <c:v>-5371.103508684454</c:v>
                </c:pt>
                <c:pt idx="57">
                  <c:v>-5194.7521556738402</c:v>
                </c:pt>
                <c:pt idx="58">
                  <c:v>-5110.0986469715081</c:v>
                </c:pt>
                <c:pt idx="59">
                  <c:v>-5061.4189205937209</c:v>
                </c:pt>
                <c:pt idx="60">
                  <c:v>-5282.6534345581522</c:v>
                </c:pt>
                <c:pt idx="61">
                  <c:v>-5325.2003681528513</c:v>
                </c:pt>
                <c:pt idx="62">
                  <c:v>-5400.4968298793765</c:v>
                </c:pt>
                <c:pt idx="63">
                  <c:v>-5351.5421484665476</c:v>
                </c:pt>
                <c:pt idx="64">
                  <c:v>-5662.7386978615032</c:v>
                </c:pt>
                <c:pt idx="65">
                  <c:v>-5793.3336395780698</c:v>
                </c:pt>
                <c:pt idx="66">
                  <c:v>-5471.6216498369504</c:v>
                </c:pt>
                <c:pt idx="67">
                  <c:v>-5568.0644575750084</c:v>
                </c:pt>
                <c:pt idx="68">
                  <c:v>-5489.8573230940783</c:v>
                </c:pt>
                <c:pt idx="69">
                  <c:v>-5489.0274067383843</c:v>
                </c:pt>
                <c:pt idx="70">
                  <c:v>-5334.7407310716972</c:v>
                </c:pt>
                <c:pt idx="71">
                  <c:v>-5335.2346468027499</c:v>
                </c:pt>
                <c:pt idx="72">
                  <c:v>-5313.4311111403549</c:v>
                </c:pt>
                <c:pt idx="73">
                  <c:v>-5124.4610704845945</c:v>
                </c:pt>
                <c:pt idx="74">
                  <c:v>-4696.7319598635995</c:v>
                </c:pt>
                <c:pt idx="75">
                  <c:v>-3719.1071482937855</c:v>
                </c:pt>
                <c:pt idx="76">
                  <c:v>-3869.2897393923117</c:v>
                </c:pt>
                <c:pt idx="77">
                  <c:v>-4011.7361182815143</c:v>
                </c:pt>
                <c:pt idx="78">
                  <c:v>-4148.4379187995737</c:v>
                </c:pt>
                <c:pt idx="79">
                  <c:v>-4141.2788918670403</c:v>
                </c:pt>
                <c:pt idx="80">
                  <c:v>-4207.2876612547234</c:v>
                </c:pt>
                <c:pt idx="81">
                  <c:v>-4451.997170359472</c:v>
                </c:pt>
                <c:pt idx="82">
                  <c:v>-5370.3330781518143</c:v>
                </c:pt>
                <c:pt idx="83">
                  <c:v>-5896.658435017288</c:v>
                </c:pt>
                <c:pt idx="84">
                  <c:v>-5537.2846741878511</c:v>
                </c:pt>
                <c:pt idx="85">
                  <c:v>-5510.0338825566769</c:v>
                </c:pt>
                <c:pt idx="86">
                  <c:v>-5243.5108099921472</c:v>
                </c:pt>
                <c:pt idx="87">
                  <c:v>-6846.1703746462408</c:v>
                </c:pt>
                <c:pt idx="88">
                  <c:v>-9182.4623004728437</c:v>
                </c:pt>
                <c:pt idx="89">
                  <c:v>-10020.998586572496</c:v>
                </c:pt>
                <c:pt idx="90">
                  <c:v>-10276.521239707674</c:v>
                </c:pt>
                <c:pt idx="91">
                  <c:v>-11268.203413481657</c:v>
                </c:pt>
                <c:pt idx="92">
                  <c:v>-11616.958626522392</c:v>
                </c:pt>
                <c:pt idx="93">
                  <c:v>-10994.079963680571</c:v>
                </c:pt>
                <c:pt idx="94">
                  <c:v>-10384.929586001408</c:v>
                </c:pt>
                <c:pt idx="95">
                  <c:v>-11423.765960011617</c:v>
                </c:pt>
                <c:pt idx="96">
                  <c:v>-12993.346084602015</c:v>
                </c:pt>
                <c:pt idx="97">
                  <c:v>-15588.719580004579</c:v>
                </c:pt>
                <c:pt idx="98">
                  <c:v>-17883.355283762648</c:v>
                </c:pt>
                <c:pt idx="99">
                  <c:v>-18857.540535977027</c:v>
                </c:pt>
                <c:pt idx="100">
                  <c:v>-19462.149433883082</c:v>
                </c:pt>
                <c:pt idx="101">
                  <c:v>-20000.908334229061</c:v>
                </c:pt>
                <c:pt idx="102">
                  <c:v>-20172.143602832039</c:v>
                </c:pt>
                <c:pt idx="103">
                  <c:v>-21264.632924956706</c:v>
                </c:pt>
                <c:pt idx="104">
                  <c:v>-22019.250564692393</c:v>
                </c:pt>
                <c:pt idx="105">
                  <c:v>-21877.870645820098</c:v>
                </c:pt>
                <c:pt idx="106">
                  <c:v>-21851.417476432085</c:v>
                </c:pt>
                <c:pt idx="107">
                  <c:v>-21616.593268175991</c:v>
                </c:pt>
                <c:pt idx="108">
                  <c:v>-20561.097024781753</c:v>
                </c:pt>
                <c:pt idx="109">
                  <c:v>-19574.997196208104</c:v>
                </c:pt>
                <c:pt idx="110">
                  <c:v>-18962.595466059836</c:v>
                </c:pt>
                <c:pt idx="111">
                  <c:v>-19927.319901925774</c:v>
                </c:pt>
                <c:pt idx="112">
                  <c:v>-21444.895444431892</c:v>
                </c:pt>
                <c:pt idx="113">
                  <c:v>-22499.525779436815</c:v>
                </c:pt>
                <c:pt idx="114">
                  <c:v>-24186.870456024473</c:v>
                </c:pt>
                <c:pt idx="115">
                  <c:v>-24106.532565956848</c:v>
                </c:pt>
                <c:pt idx="116">
                  <c:v>-23608.339634618096</c:v>
                </c:pt>
                <c:pt idx="117">
                  <c:v>-21981.008460479556</c:v>
                </c:pt>
                <c:pt idx="118">
                  <c:v>-19963.665517601301</c:v>
                </c:pt>
                <c:pt idx="119">
                  <c:v>-18823.349263354863</c:v>
                </c:pt>
                <c:pt idx="120">
                  <c:v>-17923.160072144579</c:v>
                </c:pt>
                <c:pt idx="121">
                  <c:v>-16599.256066261871</c:v>
                </c:pt>
              </c:numCache>
            </c:numRef>
          </c:val>
        </c:ser>
        <c:ser>
          <c:idx val="4"/>
          <c:order val="4"/>
          <c:tx>
            <c:strRef>
              <c:f>'Brazil Gross Outflows'!$M$459</c:f>
              <c:strCache>
                <c:ptCount val="1"/>
                <c:pt idx="0">
                  <c:v>2- Std Dev Band</c:v>
                </c:pt>
              </c:strCache>
            </c:strRef>
          </c:tx>
          <c:spPr>
            <a:ln>
              <a:solidFill>
                <a:srgbClr val="FF0000"/>
              </a:solidFill>
              <a:prstDash val="sysDot"/>
            </a:ln>
          </c:spPr>
          <c:marker>
            <c:symbol val="none"/>
          </c:marker>
          <c:cat>
            <c:strRef>
              <c:f>'Brazil Gross Outflows'!$N$454:$EE$454</c:f>
              <c:strCache>
                <c:ptCount val="122"/>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2008A2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pt idx="120">
                  <c:v>2015Q3</c:v>
                </c:pt>
                <c:pt idx="121">
                  <c:v>2015Q4</c:v>
                </c:pt>
              </c:strCache>
            </c:strRef>
          </c:cat>
          <c:val>
            <c:numRef>
              <c:f>'Brazil Gross Outflows'!$N$459:$EE$459</c:f>
              <c:numCache>
                <c:formatCode>General</c:formatCode>
                <c:ptCount val="122"/>
                <c:pt idx="0">
                  <c:v>-1035.5200187000855</c:v>
                </c:pt>
                <c:pt idx="1">
                  <c:v>-1021.4410116785759</c:v>
                </c:pt>
                <c:pt idx="2">
                  <c:v>-997.96017879677208</c:v>
                </c:pt>
                <c:pt idx="3">
                  <c:v>-1008.2871823612975</c:v>
                </c:pt>
                <c:pt idx="4">
                  <c:v>-940.48513573343166</c:v>
                </c:pt>
                <c:pt idx="5">
                  <c:v>-764.26015257865572</c:v>
                </c:pt>
                <c:pt idx="6">
                  <c:v>-563.41580696774918</c:v>
                </c:pt>
                <c:pt idx="7">
                  <c:v>-559.13944250388704</c:v>
                </c:pt>
                <c:pt idx="8">
                  <c:v>-688.72914263144571</c:v>
                </c:pt>
                <c:pt idx="9">
                  <c:v>-1159.0750080033977</c:v>
                </c:pt>
                <c:pt idx="10">
                  <c:v>-1488.3377515184975</c:v>
                </c:pt>
                <c:pt idx="11">
                  <c:v>-1481.5604939834107</c:v>
                </c:pt>
                <c:pt idx="12">
                  <c:v>-1535.9835512985958</c:v>
                </c:pt>
                <c:pt idx="13">
                  <c:v>-1993.7388240153743</c:v>
                </c:pt>
                <c:pt idx="14">
                  <c:v>-2135.9213329229801</c:v>
                </c:pt>
                <c:pt idx="15">
                  <c:v>-2218.2740938090215</c:v>
                </c:pt>
                <c:pt idx="16">
                  <c:v>-2438.6490486039575</c:v>
                </c:pt>
                <c:pt idx="17">
                  <c:v>-3278.9626258856038</c:v>
                </c:pt>
                <c:pt idx="18">
                  <c:v>-4188.1209988128194</c:v>
                </c:pt>
                <c:pt idx="19">
                  <c:v>-4408.3193398519625</c:v>
                </c:pt>
                <c:pt idx="20">
                  <c:v>-4585.9879316346796</c:v>
                </c:pt>
                <c:pt idx="21">
                  <c:v>-4676.2495983779972</c:v>
                </c:pt>
                <c:pt idx="22">
                  <c:v>-4787.7746443287888</c:v>
                </c:pt>
                <c:pt idx="23">
                  <c:v>-4887.0482161269547</c:v>
                </c:pt>
                <c:pt idx="24">
                  <c:v>-5230.7349869212503</c:v>
                </c:pt>
                <c:pt idx="25">
                  <c:v>-5272.7481807103995</c:v>
                </c:pt>
                <c:pt idx="26">
                  <c:v>-5488.4722004590476</c:v>
                </c:pt>
                <c:pt idx="27">
                  <c:v>-5555.7924914525947</c:v>
                </c:pt>
                <c:pt idx="28">
                  <c:v>-6089.3543287262073</c:v>
                </c:pt>
                <c:pt idx="29">
                  <c:v>-6024.652542821088</c:v>
                </c:pt>
                <c:pt idx="30">
                  <c:v>-5924.1218763034994</c:v>
                </c:pt>
                <c:pt idx="31">
                  <c:v>-5939.1085934961748</c:v>
                </c:pt>
                <c:pt idx="32">
                  <c:v>-6095.5361028670495</c:v>
                </c:pt>
                <c:pt idx="33">
                  <c:v>-6190.323231932497</c:v>
                </c:pt>
                <c:pt idx="34">
                  <c:v>-6275.1359719712855</c:v>
                </c:pt>
                <c:pt idx="35">
                  <c:v>-6474.4485050268977</c:v>
                </c:pt>
                <c:pt idx="36">
                  <c:v>-6681.1194623929168</c:v>
                </c:pt>
                <c:pt idx="37">
                  <c:v>-6388.1502213866333</c:v>
                </c:pt>
                <c:pt idx="38">
                  <c:v>-5797.8349024940881</c:v>
                </c:pt>
                <c:pt idx="39">
                  <c:v>-5654.7158858855491</c:v>
                </c:pt>
                <c:pt idx="40">
                  <c:v>-5513.9053858023517</c:v>
                </c:pt>
                <c:pt idx="41">
                  <c:v>-5456.1164604829664</c:v>
                </c:pt>
                <c:pt idx="42">
                  <c:v>-5353.8283851840924</c:v>
                </c:pt>
                <c:pt idx="43">
                  <c:v>-5274.3262862415932</c:v>
                </c:pt>
                <c:pt idx="44">
                  <c:v>-4812.1388639657389</c:v>
                </c:pt>
                <c:pt idx="45">
                  <c:v>-4853.6829465975607</c:v>
                </c:pt>
                <c:pt idx="46">
                  <c:v>-5942.7844663645483</c:v>
                </c:pt>
                <c:pt idx="47">
                  <c:v>-5928.3106082234181</c:v>
                </c:pt>
                <c:pt idx="48">
                  <c:v>-5414.1852714700053</c:v>
                </c:pt>
                <c:pt idx="49">
                  <c:v>-5757.7618172577031</c:v>
                </c:pt>
                <c:pt idx="50">
                  <c:v>-6897.5869442489702</c:v>
                </c:pt>
                <c:pt idx="51">
                  <c:v>-6995.7846782948982</c:v>
                </c:pt>
                <c:pt idx="52">
                  <c:v>-7010.5899027782934</c:v>
                </c:pt>
                <c:pt idx="53">
                  <c:v>-8136.7019962627073</c:v>
                </c:pt>
                <c:pt idx="54">
                  <c:v>-9373.0662672362214</c:v>
                </c:pt>
                <c:pt idx="55">
                  <c:v>-10757.74239482908</c:v>
                </c:pt>
                <c:pt idx="56">
                  <c:v>-10455.407017368907</c:v>
                </c:pt>
                <c:pt idx="57">
                  <c:v>-10298.054311347682</c:v>
                </c:pt>
                <c:pt idx="58">
                  <c:v>-10249.137203299564</c:v>
                </c:pt>
                <c:pt idx="59">
                  <c:v>-10235.99028634256</c:v>
                </c:pt>
                <c:pt idx="60">
                  <c:v>-10474.687479175534</c:v>
                </c:pt>
                <c:pt idx="61">
                  <c:v>-10488.18951391725</c:v>
                </c:pt>
                <c:pt idx="62">
                  <c:v>-10512.685298243096</c:v>
                </c:pt>
                <c:pt idx="63">
                  <c:v>-10462.80683939084</c:v>
                </c:pt>
                <c:pt idx="64">
                  <c:v>-10851.752332938599</c:v>
                </c:pt>
                <c:pt idx="65">
                  <c:v>-11019.39186004098</c:v>
                </c:pt>
                <c:pt idx="66">
                  <c:v>-10548.310305087231</c:v>
                </c:pt>
                <c:pt idx="67">
                  <c:v>-10624.50085300934</c:v>
                </c:pt>
                <c:pt idx="68">
                  <c:v>-10717.874870179994</c:v>
                </c:pt>
                <c:pt idx="69">
                  <c:v>-10624.342467928462</c:v>
                </c:pt>
                <c:pt idx="70">
                  <c:v>-9949.216095964035</c:v>
                </c:pt>
                <c:pt idx="71">
                  <c:v>-9785.0894014228943</c:v>
                </c:pt>
                <c:pt idx="72">
                  <c:v>-9759.7007579571509</c:v>
                </c:pt>
                <c:pt idx="73">
                  <c:v>-9454.3305928499522</c:v>
                </c:pt>
                <c:pt idx="74">
                  <c:v>-8757.0797566805159</c:v>
                </c:pt>
                <c:pt idx="75">
                  <c:v>-7148.2198992433505</c:v>
                </c:pt>
                <c:pt idx="76">
                  <c:v>-7225.6873643412637</c:v>
                </c:pt>
                <c:pt idx="77">
                  <c:v>-7771.4316034623862</c:v>
                </c:pt>
                <c:pt idx="78">
                  <c:v>-8330.1621671529538</c:v>
                </c:pt>
                <c:pt idx="79">
                  <c:v>-8378.4327210378378</c:v>
                </c:pt>
                <c:pt idx="80">
                  <c:v>-8472.0795216779661</c:v>
                </c:pt>
                <c:pt idx="81">
                  <c:v>-8758.3894112246217</c:v>
                </c:pt>
                <c:pt idx="82">
                  <c:v>-10115.365279739126</c:v>
                </c:pt>
                <c:pt idx="83">
                  <c:v>-10826.815257051359</c:v>
                </c:pt>
                <c:pt idx="84">
                  <c:v>-10488.428052827559</c:v>
                </c:pt>
                <c:pt idx="85">
                  <c:v>-10451.318393048503</c:v>
                </c:pt>
                <c:pt idx="86">
                  <c:v>-10198.789394810072</c:v>
                </c:pt>
                <c:pt idx="87">
                  <c:v>-12723.200200692681</c:v>
                </c:pt>
                <c:pt idx="88">
                  <c:v>-16153.049961653047</c:v>
                </c:pt>
                <c:pt idx="89">
                  <c:v>-17099.64133628341</c:v>
                </c:pt>
                <c:pt idx="90">
                  <c:v>-17252.321086447195</c:v>
                </c:pt>
                <c:pt idx="91">
                  <c:v>-20263.638977224844</c:v>
                </c:pt>
                <c:pt idx="92">
                  <c:v>-22146.063017143584</c:v>
                </c:pt>
                <c:pt idx="93">
                  <c:v>-21914.509766784053</c:v>
                </c:pt>
                <c:pt idx="94">
                  <c:v>-21297.326365448276</c:v>
                </c:pt>
                <c:pt idx="95">
                  <c:v>-22820.968091593579</c:v>
                </c:pt>
                <c:pt idx="96">
                  <c:v>-25115.140286014546</c:v>
                </c:pt>
                <c:pt idx="97">
                  <c:v>-28679.124990787135</c:v>
                </c:pt>
                <c:pt idx="98">
                  <c:v>-31612.271874524733</c:v>
                </c:pt>
                <c:pt idx="99">
                  <c:v>-32623.506647587386</c:v>
                </c:pt>
                <c:pt idx="100">
                  <c:v>-33335.800476687909</c:v>
                </c:pt>
                <c:pt idx="101">
                  <c:v>-33939.769955107397</c:v>
                </c:pt>
                <c:pt idx="102">
                  <c:v>-34152.796098131745</c:v>
                </c:pt>
                <c:pt idx="103">
                  <c:v>-35627.825876179384</c:v>
                </c:pt>
                <c:pt idx="104">
                  <c:v>-36261.80791490234</c:v>
                </c:pt>
                <c:pt idx="105">
                  <c:v>-36316.438288065707</c:v>
                </c:pt>
                <c:pt idx="106">
                  <c:v>-36442.397376749068</c:v>
                </c:pt>
                <c:pt idx="107">
                  <c:v>-38107.782798441964</c:v>
                </c:pt>
                <c:pt idx="108">
                  <c:v>-38490.776899556309</c:v>
                </c:pt>
                <c:pt idx="109">
                  <c:v>-37779.665177239091</c:v>
                </c:pt>
                <c:pt idx="110">
                  <c:v>-37369.916805962683</c:v>
                </c:pt>
                <c:pt idx="111">
                  <c:v>-37639.553127540123</c:v>
                </c:pt>
                <c:pt idx="112">
                  <c:v>-38584.796797814037</c:v>
                </c:pt>
                <c:pt idx="113">
                  <c:v>-39264.901347269457</c:v>
                </c:pt>
                <c:pt idx="114">
                  <c:v>-41158.732647772165</c:v>
                </c:pt>
                <c:pt idx="115">
                  <c:v>-41054.523327084069</c:v>
                </c:pt>
                <c:pt idx="116">
                  <c:v>-40387.825997382031</c:v>
                </c:pt>
                <c:pt idx="117">
                  <c:v>-38209.26155649453</c:v>
                </c:pt>
                <c:pt idx="118">
                  <c:v>-36117.090414785307</c:v>
                </c:pt>
                <c:pt idx="119">
                  <c:v>-35424.726000481518</c:v>
                </c:pt>
                <c:pt idx="120">
                  <c:v>-35777.729895323413</c:v>
                </c:pt>
                <c:pt idx="121">
                  <c:v>-34796.489517026741</c:v>
                </c:pt>
              </c:numCache>
            </c:numRef>
          </c:val>
        </c:ser>
        <c:marker val="1"/>
        <c:axId val="101345920"/>
        <c:axId val="101355904"/>
      </c:lineChart>
      <c:catAx>
        <c:axId val="101345920"/>
        <c:scaling>
          <c:orientation val="minMax"/>
        </c:scaling>
        <c:axPos val="b"/>
        <c:majorTickMark val="none"/>
        <c:tickLblPos val="nextTo"/>
        <c:crossAx val="101355904"/>
        <c:crosses val="autoZero"/>
        <c:auto val="1"/>
        <c:lblAlgn val="ctr"/>
        <c:lblOffset val="100"/>
      </c:catAx>
      <c:valAx>
        <c:axId val="101355904"/>
        <c:scaling>
          <c:orientation val="minMax"/>
        </c:scaling>
        <c:axPos val="l"/>
        <c:majorGridlines/>
        <c:numFmt formatCode="General" sourceLinked="1"/>
        <c:majorTickMark val="none"/>
        <c:tickLblPos val="nextTo"/>
        <c:spPr>
          <a:ln w="9525">
            <a:noFill/>
          </a:ln>
        </c:spPr>
        <c:crossAx val="101345920"/>
        <c:crosses val="autoZero"/>
        <c:crossBetween val="between"/>
      </c:valAx>
    </c:plotArea>
    <c:legend>
      <c:legendPos val="b"/>
    </c:legend>
    <c:plotVisOnly val="1"/>
  </c:chart>
  <c:printSettings>
    <c:headerFooter/>
    <c:pageMargins b="0.75000000000000278" l="0.70000000000000062" r="0.70000000000000062" t="0.75000000000000278"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Flight and Retrenchment episodes Brazil</a:t>
            </a:r>
          </a:p>
        </c:rich>
      </c:tx>
    </c:title>
    <c:plotArea>
      <c:layout/>
      <c:lineChart>
        <c:grouping val="standard"/>
        <c:ser>
          <c:idx val="0"/>
          <c:order val="0"/>
          <c:tx>
            <c:strRef>
              <c:f>'Brazil Gross Outflows'!$M$30</c:f>
              <c:strCache>
                <c:ptCount val="1"/>
                <c:pt idx="0">
                  <c:v>DeltaC</c:v>
                </c:pt>
              </c:strCache>
            </c:strRef>
          </c:tx>
          <c:marker>
            <c:symbol val="none"/>
          </c:marker>
          <c:cat>
            <c:strRef>
              <c:f>'Brazil Gross Outflows'!$N$29:$EC$29</c:f>
              <c:strCache>
                <c:ptCount val="120"/>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strCache>
            </c:strRef>
          </c:cat>
          <c:val>
            <c:numRef>
              <c:f>'Brazil Gross Outflows'!$N$30:$EC$30</c:f>
              <c:numCache>
                <c:formatCode>General</c:formatCode>
                <c:ptCount val="120"/>
                <c:pt idx="0">
                  <c:v>553.3000000000003</c:v>
                </c:pt>
                <c:pt idx="1">
                  <c:v>738.1</c:v>
                </c:pt>
                <c:pt idx="2">
                  <c:v>208.69999999999996</c:v>
                </c:pt>
                <c:pt idx="3">
                  <c:v>-13.100000000000136</c:v>
                </c:pt>
                <c:pt idx="4">
                  <c:v>205.0999999999998</c:v>
                </c:pt>
                <c:pt idx="5">
                  <c:v>435.1</c:v>
                </c:pt>
                <c:pt idx="6">
                  <c:v>1291.1999999999998</c:v>
                </c:pt>
                <c:pt idx="7">
                  <c:v>308.39999999999986</c:v>
                </c:pt>
                <c:pt idx="8">
                  <c:v>-430.44200000000001</c:v>
                </c:pt>
                <c:pt idx="9">
                  <c:v>-1749.942</c:v>
                </c:pt>
                <c:pt idx="10">
                  <c:v>-1727.1419999999998</c:v>
                </c:pt>
                <c:pt idx="11">
                  <c:v>451.9580000000002</c:v>
                </c:pt>
                <c:pt idx="12">
                  <c:v>1537.3420000000003</c:v>
                </c:pt>
                <c:pt idx="13">
                  <c:v>3769.8420000000001</c:v>
                </c:pt>
                <c:pt idx="14">
                  <c:v>2995.0420000000004</c:v>
                </c:pt>
                <c:pt idx="15">
                  <c:v>-922.55799999999999</c:v>
                </c:pt>
                <c:pt idx="16">
                  <c:v>-1873.1000000000004</c:v>
                </c:pt>
                <c:pt idx="17">
                  <c:v>-4466</c:v>
                </c:pt>
                <c:pt idx="18">
                  <c:v>-5596</c:v>
                </c:pt>
                <c:pt idx="19">
                  <c:v>-2424.2000000000003</c:v>
                </c:pt>
                <c:pt idx="20">
                  <c:v>-2253.1</c:v>
                </c:pt>
                <c:pt idx="21">
                  <c:v>-1496</c:v>
                </c:pt>
                <c:pt idx="22">
                  <c:v>-1588.3000000000002</c:v>
                </c:pt>
                <c:pt idx="23">
                  <c:v>-1574.4999999999995</c:v>
                </c:pt>
                <c:pt idx="24">
                  <c:v>-3560.2999999999993</c:v>
                </c:pt>
                <c:pt idx="25">
                  <c:v>-1477.599999999999</c:v>
                </c:pt>
                <c:pt idx="26">
                  <c:v>3131.6000000000004</c:v>
                </c:pt>
                <c:pt idx="27">
                  <c:v>1922.1409999999998</c:v>
                </c:pt>
                <c:pt idx="28">
                  <c:v>6316.2409999999991</c:v>
                </c:pt>
                <c:pt idx="29">
                  <c:v>4156.2409999999991</c:v>
                </c:pt>
                <c:pt idx="30">
                  <c:v>-70.259000000000242</c:v>
                </c:pt>
                <c:pt idx="31">
                  <c:v>125.65899999999988</c:v>
                </c:pt>
                <c:pt idx="32">
                  <c:v>-2160.9409999999998</c:v>
                </c:pt>
                <c:pt idx="33">
                  <c:v>-3687.4410000000003</c:v>
                </c:pt>
                <c:pt idx="34">
                  <c:v>-2544.241</c:v>
                </c:pt>
                <c:pt idx="35">
                  <c:v>-5756.5</c:v>
                </c:pt>
                <c:pt idx="36">
                  <c:v>-6225.5</c:v>
                </c:pt>
                <c:pt idx="37">
                  <c:v>-4664</c:v>
                </c:pt>
                <c:pt idx="38">
                  <c:v>-3686</c:v>
                </c:pt>
                <c:pt idx="39">
                  <c:v>2860</c:v>
                </c:pt>
                <c:pt idx="40">
                  <c:v>2767</c:v>
                </c:pt>
                <c:pt idx="41">
                  <c:v>4354</c:v>
                </c:pt>
                <c:pt idx="42">
                  <c:v>6984</c:v>
                </c:pt>
                <c:pt idx="43">
                  <c:v>919</c:v>
                </c:pt>
                <c:pt idx="44">
                  <c:v>2932</c:v>
                </c:pt>
                <c:pt idx="45">
                  <c:v>986</c:v>
                </c:pt>
                <c:pt idx="46">
                  <c:v>-7180</c:v>
                </c:pt>
                <c:pt idx="47">
                  <c:v>231</c:v>
                </c:pt>
                <c:pt idx="48">
                  <c:v>-948</c:v>
                </c:pt>
                <c:pt idx="49">
                  <c:v>3991</c:v>
                </c:pt>
                <c:pt idx="50">
                  <c:v>9628</c:v>
                </c:pt>
                <c:pt idx="51">
                  <c:v>5432</c:v>
                </c:pt>
                <c:pt idx="52">
                  <c:v>-4349</c:v>
                </c:pt>
                <c:pt idx="53">
                  <c:v>-10181</c:v>
                </c:pt>
                <c:pt idx="54">
                  <c:v>-11956</c:v>
                </c:pt>
                <c:pt idx="55">
                  <c:v>-12609</c:v>
                </c:pt>
                <c:pt idx="56">
                  <c:v>5879</c:v>
                </c:pt>
                <c:pt idx="57">
                  <c:v>4118</c:v>
                </c:pt>
                <c:pt idx="58">
                  <c:v>5990.3181871309362</c:v>
                </c:pt>
                <c:pt idx="59">
                  <c:v>4566.9677159714174</c:v>
                </c:pt>
                <c:pt idx="60">
                  <c:v>-5994.6907019177306</c:v>
                </c:pt>
                <c:pt idx="61">
                  <c:v>-1392.1460473911702</c:v>
                </c:pt>
                <c:pt idx="62">
                  <c:v>-2708.9351809816053</c:v>
                </c:pt>
                <c:pt idx="63">
                  <c:v>835.47168103055265</c:v>
                </c:pt>
                <c:pt idx="64">
                  <c:v>641.86849671942855</c:v>
                </c:pt>
                <c:pt idx="65">
                  <c:v>2024.757271822501</c:v>
                </c:pt>
                <c:pt idx="66">
                  <c:v>2274.0638890072523</c:v>
                </c:pt>
                <c:pt idx="67">
                  <c:v>-1420.3939526426366</c:v>
                </c:pt>
                <c:pt idx="68">
                  <c:v>2528.5451210878109</c:v>
                </c:pt>
                <c:pt idx="69">
                  <c:v>-525.15539080289727</c:v>
                </c:pt>
                <c:pt idx="70">
                  <c:v>-1703.4484126210227</c:v>
                </c:pt>
                <c:pt idx="71">
                  <c:v>1414.6164799350508</c:v>
                </c:pt>
                <c:pt idx="72">
                  <c:v>420.65255718093931</c:v>
                </c:pt>
                <c:pt idx="73">
                  <c:v>-4058.8856759135651</c:v>
                </c:pt>
                <c:pt idx="74">
                  <c:v>-2776.8972985489181</c:v>
                </c:pt>
                <c:pt idx="75">
                  <c:v>-1976.9686859507556</c:v>
                </c:pt>
                <c:pt idx="76">
                  <c:v>-10578.939341982776</c:v>
                </c:pt>
                <c:pt idx="77">
                  <c:v>-3038.9913731456763</c:v>
                </c:pt>
                <c:pt idx="78">
                  <c:v>-3072.3955597800814</c:v>
                </c:pt>
                <c:pt idx="79">
                  <c:v>-7107.1011290295774</c:v>
                </c:pt>
                <c:pt idx="80">
                  <c:v>1177.1735353775239</c:v>
                </c:pt>
                <c:pt idx="81">
                  <c:v>3365.0417777894963</c:v>
                </c:pt>
                <c:pt idx="82">
                  <c:v>-4136.5827239477312</c:v>
                </c:pt>
                <c:pt idx="83">
                  <c:v>391.23947609376773</c:v>
                </c:pt>
                <c:pt idx="84">
                  <c:v>670.15736885843398</c:v>
                </c:pt>
                <c:pt idx="85">
                  <c:v>-26976.538531949154</c:v>
                </c:pt>
                <c:pt idx="86">
                  <c:v>-14413.611056480935</c:v>
                </c:pt>
                <c:pt idx="87">
                  <c:v>-30827.435495861238</c:v>
                </c:pt>
                <c:pt idx="88">
                  <c:v>-29876.329997868794</c:v>
                </c:pt>
                <c:pt idx="89">
                  <c:v>10547.199689144309</c:v>
                </c:pt>
                <c:pt idx="90">
                  <c:v>4267.0041682044539</c:v>
                </c:pt>
                <c:pt idx="91">
                  <c:v>25028.415675659358</c:v>
                </c:pt>
                <c:pt idx="92">
                  <c:v>15187.438992302596</c:v>
                </c:pt>
                <c:pt idx="93">
                  <c:v>1716.0486440882523</c:v>
                </c:pt>
                <c:pt idx="94">
                  <c:v>7625.8204817497826</c:v>
                </c:pt>
                <c:pt idx="95">
                  <c:v>-4894.6031057342479</c:v>
                </c:pt>
                <c:pt idx="96">
                  <c:v>7320.5065172266877</c:v>
                </c:pt>
                <c:pt idx="97">
                  <c:v>7682.531936357911</c:v>
                </c:pt>
                <c:pt idx="98">
                  <c:v>-7622.2536850571305</c:v>
                </c:pt>
                <c:pt idx="99">
                  <c:v>-5270.2982546016865</c:v>
                </c:pt>
                <c:pt idx="100">
                  <c:v>-18016.400149534118</c:v>
                </c:pt>
                <c:pt idx="101">
                  <c:v>-55639.298068050004</c:v>
                </c:pt>
                <c:pt idx="102">
                  <c:v>-30078.270951779999</c:v>
                </c:pt>
                <c:pt idx="103">
                  <c:v>-29859.708070585009</c:v>
                </c:pt>
                <c:pt idx="104">
                  <c:v>-17786.041734070008</c:v>
                </c:pt>
                <c:pt idx="105">
                  <c:v>36869.748556614999</c:v>
                </c:pt>
                <c:pt idx="106">
                  <c:v>9634.1877947849935</c:v>
                </c:pt>
                <c:pt idx="107">
                  <c:v>28707.160921290004</c:v>
                </c:pt>
                <c:pt idx="108">
                  <c:v>27216.269552440004</c:v>
                </c:pt>
                <c:pt idx="109">
                  <c:v>-1534.9806803450047</c:v>
                </c:pt>
                <c:pt idx="110">
                  <c:v>10620.483598305007</c:v>
                </c:pt>
                <c:pt idx="111">
                  <c:v>-24807.989955154993</c:v>
                </c:pt>
                <c:pt idx="112">
                  <c:v>-34391.062302334998</c:v>
                </c:pt>
                <c:pt idx="113">
                  <c:v>-26689.310174909995</c:v>
                </c:pt>
                <c:pt idx="114">
                  <c:v>-35926.272607505001</c:v>
                </c:pt>
                <c:pt idx="115">
                  <c:v>-18176.504786095</c:v>
                </c:pt>
                <c:pt idx="116">
                  <c:v>-14513.808451794997</c:v>
                </c:pt>
                <c:pt idx="117">
                  <c:v>-9072.8555624049986</c:v>
                </c:pt>
                <c:pt idx="118">
                  <c:v>9460.3390710349995</c:v>
                </c:pt>
                <c:pt idx="119">
                  <c:v>24714.980698435</c:v>
                </c:pt>
              </c:numCache>
            </c:numRef>
          </c:val>
        </c:ser>
        <c:ser>
          <c:idx val="1"/>
          <c:order val="1"/>
          <c:tx>
            <c:strRef>
              <c:f>'Brazil Gross Outflows'!$M$31</c:f>
              <c:strCache>
                <c:ptCount val="1"/>
                <c:pt idx="0">
                  <c:v>1+ Std Dev Band</c:v>
                </c:pt>
              </c:strCache>
            </c:strRef>
          </c:tx>
          <c:marker>
            <c:symbol val="none"/>
          </c:marker>
          <c:cat>
            <c:strRef>
              <c:f>'Brazil Gross Outflows'!$N$29:$EC$29</c:f>
              <c:strCache>
                <c:ptCount val="120"/>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strCache>
            </c:strRef>
          </c:cat>
          <c:val>
            <c:numRef>
              <c:f>'Brazil Gross Outflows'!$N$31:$EC$31</c:f>
              <c:numCache>
                <c:formatCode>General</c:formatCode>
                <c:ptCount val="120"/>
                <c:pt idx="0">
                  <c:v>973.48704352577988</c:v>
                </c:pt>
                <c:pt idx="1">
                  <c:v>1014.3589475052913</c:v>
                </c:pt>
                <c:pt idx="2">
                  <c:v>954.64458870231419</c:v>
                </c:pt>
                <c:pt idx="3">
                  <c:v>951.24907289904729</c:v>
                </c:pt>
                <c:pt idx="4">
                  <c:v>961.07781052588882</c:v>
                </c:pt>
                <c:pt idx="5">
                  <c:v>972.71645163193966</c:v>
                </c:pt>
                <c:pt idx="6">
                  <c:v>1034.1640596490925</c:v>
                </c:pt>
                <c:pt idx="7">
                  <c:v>1038.176177382129</c:v>
                </c:pt>
                <c:pt idx="8">
                  <c:v>1035.2223816994622</c:v>
                </c:pt>
                <c:pt idx="9">
                  <c:v>1085.3969857038383</c:v>
                </c:pt>
                <c:pt idx="10">
                  <c:v>1098.6252684090618</c:v>
                </c:pt>
                <c:pt idx="11">
                  <c:v>1104.6664855215972</c:v>
                </c:pt>
                <c:pt idx="12">
                  <c:v>1163.9856925326487</c:v>
                </c:pt>
                <c:pt idx="13">
                  <c:v>1612.8166977940421</c:v>
                </c:pt>
                <c:pt idx="14">
                  <c:v>1758.9540546251728</c:v>
                </c:pt>
                <c:pt idx="15">
                  <c:v>1734.5624565584785</c:v>
                </c:pt>
                <c:pt idx="16">
                  <c:v>1726.5155286866425</c:v>
                </c:pt>
                <c:pt idx="17">
                  <c:v>1848.4865138078128</c:v>
                </c:pt>
                <c:pt idx="18">
                  <c:v>2009.1348187708836</c:v>
                </c:pt>
                <c:pt idx="19">
                  <c:v>1890.210807773643</c:v>
                </c:pt>
                <c:pt idx="20">
                  <c:v>1779.1855636414673</c:v>
                </c:pt>
                <c:pt idx="21">
                  <c:v>1659.5068468034121</c:v>
                </c:pt>
                <c:pt idx="22">
                  <c:v>1572.0728978210745</c:v>
                </c:pt>
                <c:pt idx="23">
                  <c:v>1496.8314270136968</c:v>
                </c:pt>
                <c:pt idx="24">
                  <c:v>1380.2868400120176</c:v>
                </c:pt>
                <c:pt idx="25">
                  <c:v>1264.1933993152229</c:v>
                </c:pt>
                <c:pt idx="26">
                  <c:v>1487.2459657273484</c:v>
                </c:pt>
                <c:pt idx="27">
                  <c:v>1637.4883077078705</c:v>
                </c:pt>
                <c:pt idx="28">
                  <c:v>2446.6546676650505</c:v>
                </c:pt>
                <c:pt idx="29">
                  <c:v>2903.1348056613051</c:v>
                </c:pt>
                <c:pt idx="30">
                  <c:v>2966.28599615039</c:v>
                </c:pt>
                <c:pt idx="31">
                  <c:v>2947.5017952042422</c:v>
                </c:pt>
                <c:pt idx="32">
                  <c:v>2765.8323817092519</c:v>
                </c:pt>
                <c:pt idx="33">
                  <c:v>2319.0948393289327</c:v>
                </c:pt>
                <c:pt idx="34">
                  <c:v>1935.9845445692777</c:v>
                </c:pt>
                <c:pt idx="35">
                  <c:v>1880.3328170174009</c:v>
                </c:pt>
                <c:pt idx="36">
                  <c:v>1854.5507523763345</c:v>
                </c:pt>
                <c:pt idx="37">
                  <c:v>1854.3743327024022</c:v>
                </c:pt>
                <c:pt idx="38">
                  <c:v>1851.1572203648284</c:v>
                </c:pt>
                <c:pt idx="39">
                  <c:v>2238.9701991275056</c:v>
                </c:pt>
                <c:pt idx="40">
                  <c:v>2586.6067085101531</c:v>
                </c:pt>
                <c:pt idx="41">
                  <c:v>3065.5063303936086</c:v>
                </c:pt>
                <c:pt idx="42">
                  <c:v>3855.1041975108706</c:v>
                </c:pt>
                <c:pt idx="43">
                  <c:v>3971.538712648714</c:v>
                </c:pt>
                <c:pt idx="44">
                  <c:v>4256.3874278704725</c:v>
                </c:pt>
                <c:pt idx="45">
                  <c:v>4359.238742937574</c:v>
                </c:pt>
                <c:pt idx="46">
                  <c:v>4136.7299147728554</c:v>
                </c:pt>
                <c:pt idx="47">
                  <c:v>4026.751074420034</c:v>
                </c:pt>
                <c:pt idx="48">
                  <c:v>3377.2828926360553</c:v>
                </c:pt>
                <c:pt idx="49">
                  <c:v>3358.7514986347087</c:v>
                </c:pt>
                <c:pt idx="50">
                  <c:v>4459.6556310713386</c:v>
                </c:pt>
                <c:pt idx="51">
                  <c:v>4889.0560990429958</c:v>
                </c:pt>
                <c:pt idx="52">
                  <c:v>4862.9125103548895</c:v>
                </c:pt>
                <c:pt idx="53">
                  <c:v>5008.4862572478969</c:v>
                </c:pt>
                <c:pt idx="54">
                  <c:v>5145.7840692108457</c:v>
                </c:pt>
                <c:pt idx="55">
                  <c:v>5296.1558702158363</c:v>
                </c:pt>
                <c:pt idx="56">
                  <c:v>5957.4627878492975</c:v>
                </c:pt>
                <c:pt idx="57">
                  <c:v>6392.0714891375192</c:v>
                </c:pt>
                <c:pt idx="58">
                  <c:v>6947.4212435600712</c:v>
                </c:pt>
                <c:pt idx="59">
                  <c:v>7076.8557882901996</c:v>
                </c:pt>
                <c:pt idx="60">
                  <c:v>6777.258840789651</c:v>
                </c:pt>
                <c:pt idx="61">
                  <c:v>6421.9464665731575</c:v>
                </c:pt>
                <c:pt idx="62">
                  <c:v>5738.0073841512267</c:v>
                </c:pt>
                <c:pt idx="63">
                  <c:v>5732.7877059924167</c:v>
                </c:pt>
                <c:pt idx="64">
                  <c:v>5571.1625557903171</c:v>
                </c:pt>
                <c:pt idx="65">
                  <c:v>5642.358505444935</c:v>
                </c:pt>
                <c:pt idx="66">
                  <c:v>5956.9189818796203</c:v>
                </c:pt>
                <c:pt idx="67">
                  <c:v>5878.9454431091754</c:v>
                </c:pt>
                <c:pt idx="68">
                  <c:v>6082.6330403522106</c:v>
                </c:pt>
                <c:pt idx="69">
                  <c:v>5780.6323754046689</c:v>
                </c:pt>
                <c:pt idx="70">
                  <c:v>4749.1387485388732</c:v>
                </c:pt>
                <c:pt idx="71">
                  <c:v>4379.9772337339728</c:v>
                </c:pt>
                <c:pt idx="72">
                  <c:v>4574.7585006507761</c:v>
                </c:pt>
                <c:pt idx="73">
                  <c:v>4490.5439170186801</c:v>
                </c:pt>
                <c:pt idx="74">
                  <c:v>4231.0140904363452</c:v>
                </c:pt>
                <c:pt idx="75">
                  <c:v>3670.7212486932954</c:v>
                </c:pt>
                <c:pt idx="76">
                  <c:v>3420.0934867078217</c:v>
                </c:pt>
                <c:pt idx="77">
                  <c:v>2949.1787142427834</c:v>
                </c:pt>
                <c:pt idx="78">
                  <c:v>2166.3536205964147</c:v>
                </c:pt>
                <c:pt idx="79">
                  <c:v>1537.292678337878</c:v>
                </c:pt>
                <c:pt idx="80">
                  <c:v>1807.0724351826036</c:v>
                </c:pt>
                <c:pt idx="81">
                  <c:v>2218.5101276160658</c:v>
                </c:pt>
                <c:pt idx="82">
                  <c:v>2194.3617356682689</c:v>
                </c:pt>
                <c:pt idx="83">
                  <c:v>2159.2931050197567</c:v>
                </c:pt>
                <c:pt idx="84">
                  <c:v>2161.5504874675376</c:v>
                </c:pt>
                <c:pt idx="85">
                  <c:v>3870.0335197531622</c:v>
                </c:pt>
                <c:pt idx="86">
                  <c:v>3408.9801704747047</c:v>
                </c:pt>
                <c:pt idx="87">
                  <c:v>4186.3470666004687</c:v>
                </c:pt>
                <c:pt idx="88">
                  <c:v>3907.7742757583492</c:v>
                </c:pt>
                <c:pt idx="89">
                  <c:v>5072.0226045819163</c:v>
                </c:pt>
                <c:pt idx="90">
                  <c:v>5572.4300012762997</c:v>
                </c:pt>
                <c:pt idx="91">
                  <c:v>8613.5866114841847</c:v>
                </c:pt>
                <c:pt idx="92">
                  <c:v>10042.092074507043</c:v>
                </c:pt>
                <c:pt idx="93">
                  <c:v>10387.245358445722</c:v>
                </c:pt>
                <c:pt idx="94">
                  <c:v>11131.720574196024</c:v>
                </c:pt>
                <c:pt idx="95">
                  <c:v>10988.65853422974</c:v>
                </c:pt>
                <c:pt idx="96">
                  <c:v>11960.889423120176</c:v>
                </c:pt>
                <c:pt idx="97">
                  <c:v>12669.631951993069</c:v>
                </c:pt>
                <c:pt idx="98">
                  <c:v>12498.520159330656</c:v>
                </c:pt>
                <c:pt idx="99">
                  <c:v>12562.473954562822</c:v>
                </c:pt>
                <c:pt idx="100">
                  <c:v>12013.723875271593</c:v>
                </c:pt>
                <c:pt idx="101">
                  <c:v>13055.273757854653</c:v>
                </c:pt>
                <c:pt idx="102">
                  <c:v>12508.168550037939</c:v>
                </c:pt>
                <c:pt idx="103">
                  <c:v>11540.119745341333</c:v>
                </c:pt>
                <c:pt idx="104">
                  <c:v>10589.658801509026</c:v>
                </c:pt>
                <c:pt idx="105">
                  <c:v>15832.884311196638</c:v>
                </c:pt>
                <c:pt idx="106">
                  <c:v>17228.601918761487</c:v>
                </c:pt>
                <c:pt idx="107">
                  <c:v>20572.701041720316</c:v>
                </c:pt>
                <c:pt idx="108">
                  <c:v>23356.766432589917</c:v>
                </c:pt>
                <c:pt idx="109">
                  <c:v>22635.489109820141</c:v>
                </c:pt>
                <c:pt idx="110">
                  <c:v>23060.251754599911</c:v>
                </c:pt>
                <c:pt idx="111">
                  <c:v>20451.411237436878</c:v>
                </c:pt>
                <c:pt idx="112">
                  <c:v>18679.186452150996</c:v>
                </c:pt>
                <c:pt idx="113">
                  <c:v>17713.241339281645</c:v>
                </c:pt>
                <c:pt idx="114">
                  <c:v>16203.126513174018</c:v>
                </c:pt>
                <c:pt idx="115">
                  <c:v>15624.172693636147</c:v>
                </c:pt>
                <c:pt idx="116">
                  <c:v>14257.275898637887</c:v>
                </c:pt>
                <c:pt idx="117">
                  <c:v>13063.851196890411</c:v>
                </c:pt>
                <c:pt idx="118">
                  <c:v>14340.017507729417</c:v>
                </c:pt>
                <c:pt idx="119">
                  <c:v>17039.285147818387</c:v>
                </c:pt>
              </c:numCache>
            </c:numRef>
          </c:val>
        </c:ser>
        <c:ser>
          <c:idx val="2"/>
          <c:order val="2"/>
          <c:tx>
            <c:strRef>
              <c:f>'Brazil Gross Outflows'!$M$32</c:f>
              <c:strCache>
                <c:ptCount val="1"/>
                <c:pt idx="0">
                  <c:v>2+ Std Dev Band</c:v>
                </c:pt>
              </c:strCache>
            </c:strRef>
          </c:tx>
          <c:marker>
            <c:symbol val="none"/>
          </c:marker>
          <c:cat>
            <c:strRef>
              <c:f>'Brazil Gross Outflows'!$N$29:$EC$29</c:f>
              <c:strCache>
                <c:ptCount val="120"/>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strCache>
            </c:strRef>
          </c:cat>
          <c:val>
            <c:numRef>
              <c:f>'Brazil Gross Outflows'!$N$32:$EC$32</c:f>
              <c:numCache>
                <c:formatCode>General</c:formatCode>
                <c:ptCount val="120"/>
                <c:pt idx="0">
                  <c:v>1650.3490870515598</c:v>
                </c:pt>
                <c:pt idx="1">
                  <c:v>1693.2478950105824</c:v>
                </c:pt>
                <c:pt idx="2">
                  <c:v>1614.4141774046284</c:v>
                </c:pt>
                <c:pt idx="3">
                  <c:v>1613.2489957980947</c:v>
                </c:pt>
                <c:pt idx="4">
                  <c:v>1599.3073210517778</c:v>
                </c:pt>
                <c:pt idx="5">
                  <c:v>1567.9882032638793</c:v>
                </c:pt>
                <c:pt idx="6">
                  <c:v>1581.1120192981848</c:v>
                </c:pt>
                <c:pt idx="7">
                  <c:v>1580.9081547642577</c:v>
                </c:pt>
                <c:pt idx="8">
                  <c:v>1616.0145633989243</c:v>
                </c:pt>
                <c:pt idx="9">
                  <c:v>1841.5872714076763</c:v>
                </c:pt>
                <c:pt idx="10">
                  <c:v>1981.0823368181238</c:v>
                </c:pt>
                <c:pt idx="11">
                  <c:v>1988.2091210431945</c:v>
                </c:pt>
                <c:pt idx="12">
                  <c:v>2080.0076850652977</c:v>
                </c:pt>
                <c:pt idx="13">
                  <c:v>2820.4575955880841</c:v>
                </c:pt>
                <c:pt idx="14">
                  <c:v>3058.5452092503456</c:v>
                </c:pt>
                <c:pt idx="15">
                  <c:v>3070.2399131169573</c:v>
                </c:pt>
                <c:pt idx="16">
                  <c:v>3155.4010573732849</c:v>
                </c:pt>
                <c:pt idx="17">
                  <c:v>3631.3430276156255</c:v>
                </c:pt>
                <c:pt idx="18">
                  <c:v>4192.0596375417672</c:v>
                </c:pt>
                <c:pt idx="19">
                  <c:v>4115.841615547286</c:v>
                </c:pt>
                <c:pt idx="20">
                  <c:v>4034.1111272829344</c:v>
                </c:pt>
                <c:pt idx="21">
                  <c:v>3906.4586936068245</c:v>
                </c:pt>
                <c:pt idx="22">
                  <c:v>3821.4407956421492</c:v>
                </c:pt>
                <c:pt idx="23">
                  <c:v>3749.0278540273939</c:v>
                </c:pt>
                <c:pt idx="24">
                  <c:v>3704.2086800240349</c:v>
                </c:pt>
                <c:pt idx="25">
                  <c:v>3567.6567986304458</c:v>
                </c:pt>
                <c:pt idx="26">
                  <c:v>3921.7419314546969</c:v>
                </c:pt>
                <c:pt idx="27">
                  <c:v>4141.539565415741</c:v>
                </c:pt>
                <c:pt idx="28">
                  <c:v>5422.5381353301009</c:v>
                </c:pt>
                <c:pt idx="29">
                  <c:v>6040.18926132261</c:v>
                </c:pt>
                <c:pt idx="30">
                  <c:v>6083.64749230078</c:v>
                </c:pt>
                <c:pt idx="31">
                  <c:v>6062.3940404084842</c:v>
                </c:pt>
                <c:pt idx="32">
                  <c:v>5883.9693634185032</c:v>
                </c:pt>
                <c:pt idx="33">
                  <c:v>5363.3584286578662</c:v>
                </c:pt>
                <c:pt idx="34">
                  <c:v>4874.1019891385549</c:v>
                </c:pt>
                <c:pt idx="35">
                  <c:v>5004.4956340348017</c:v>
                </c:pt>
                <c:pt idx="36">
                  <c:v>5170.5515047526696</c:v>
                </c:pt>
                <c:pt idx="37">
                  <c:v>5180.0986654048047</c:v>
                </c:pt>
                <c:pt idx="38">
                  <c:v>5078.1644407296571</c:v>
                </c:pt>
                <c:pt idx="39">
                  <c:v>5589.5803982550115</c:v>
                </c:pt>
                <c:pt idx="40">
                  <c:v>6033.8484170203055</c:v>
                </c:pt>
                <c:pt idx="41">
                  <c:v>6699.1476607872164</c:v>
                </c:pt>
                <c:pt idx="42">
                  <c:v>7849.7283950217407</c:v>
                </c:pt>
                <c:pt idx="43">
                  <c:v>7957.9224252974282</c:v>
                </c:pt>
                <c:pt idx="44">
                  <c:v>8203.0048557409445</c:v>
                </c:pt>
                <c:pt idx="45">
                  <c:v>8285.5274858751472</c:v>
                </c:pt>
                <c:pt idx="46">
                  <c:v>8356.0898295457118</c:v>
                </c:pt>
                <c:pt idx="47">
                  <c:v>8220.6891988400675</c:v>
                </c:pt>
                <c:pt idx="48">
                  <c:v>7284.9648852721102</c:v>
                </c:pt>
                <c:pt idx="49">
                  <c:v>7256.1641472694173</c:v>
                </c:pt>
                <c:pt idx="50">
                  <c:v>8973.0594621426771</c:v>
                </c:pt>
                <c:pt idx="51">
                  <c:v>9566.543348085992</c:v>
                </c:pt>
                <c:pt idx="52">
                  <c:v>9623.659120709779</c:v>
                </c:pt>
                <c:pt idx="53">
                  <c:v>10239.484564495795</c:v>
                </c:pt>
                <c:pt idx="54">
                  <c:v>10984.668138421692</c:v>
                </c:pt>
                <c:pt idx="55">
                  <c:v>11628.036740431673</c:v>
                </c:pt>
                <c:pt idx="56">
                  <c:v>12345.425575698595</c:v>
                </c:pt>
                <c:pt idx="57">
                  <c:v>12775.542978275038</c:v>
                </c:pt>
                <c:pt idx="58">
                  <c:v>13402.426577763596</c:v>
                </c:pt>
                <c:pt idx="59">
                  <c:v>13575.94728142528</c:v>
                </c:pt>
                <c:pt idx="60">
                  <c:v>13414.837921520071</c:v>
                </c:pt>
                <c:pt idx="61">
                  <c:v>12991.520475456642</c:v>
                </c:pt>
                <c:pt idx="62">
                  <c:v>12108.28906966186</c:v>
                </c:pt>
                <c:pt idx="63">
                  <c:v>12102.026129292713</c:v>
                </c:pt>
                <c:pt idx="64">
                  <c:v>11893.282404052543</c:v>
                </c:pt>
                <c:pt idx="65">
                  <c:v>11983.736439770653</c:v>
                </c:pt>
                <c:pt idx="66">
                  <c:v>12140.154198189663</c:v>
                </c:pt>
                <c:pt idx="67">
                  <c:v>12066.776818280903</c:v>
                </c:pt>
                <c:pt idx="68">
                  <c:v>12300.324756712584</c:v>
                </c:pt>
                <c:pt idx="69">
                  <c:v>11922.131196357645</c:v>
                </c:pt>
                <c:pt idx="70">
                  <c:v>10425.716363257105</c:v>
                </c:pt>
                <c:pt idx="71">
                  <c:v>9888.2625096505526</c:v>
                </c:pt>
                <c:pt idx="72">
                  <c:v>10039.342415625111</c:v>
                </c:pt>
                <c:pt idx="73">
                  <c:v>9564.8075321565975</c:v>
                </c:pt>
                <c:pt idx="74">
                  <c:v>8586.7927439193736</c:v>
                </c:pt>
                <c:pt idx="75">
                  <c:v>6934.6054947308112</c:v>
                </c:pt>
                <c:pt idx="76">
                  <c:v>7256.2469378590031</c:v>
                </c:pt>
                <c:pt idx="77">
                  <c:v>6672.2669615862105</c:v>
                </c:pt>
                <c:pt idx="78">
                  <c:v>5559.7524616390237</c:v>
                </c:pt>
                <c:pt idx="79">
                  <c:v>4885.3340193719996</c:v>
                </c:pt>
                <c:pt idx="80">
                  <c:v>5066.3003211966889</c:v>
                </c:pt>
                <c:pt idx="81">
                  <c:v>5651.3163148045787</c:v>
                </c:pt>
                <c:pt idx="82">
                  <c:v>5674.4019080572925</c:v>
                </c:pt>
                <c:pt idx="83">
                  <c:v>5626.4762570071071</c:v>
                </c:pt>
                <c:pt idx="84">
                  <c:v>5629.5765782957187</c:v>
                </c:pt>
                <c:pt idx="85">
                  <c:v>10496.607433055549</c:v>
                </c:pt>
                <c:pt idx="86">
                  <c:v>10408.884481773044</c:v>
                </c:pt>
                <c:pt idx="87">
                  <c:v>13433.970351185502</c:v>
                </c:pt>
                <c:pt idx="88">
                  <c:v>14497.068525449095</c:v>
                </c:pt>
                <c:pt idx="89">
                  <c:v>16271.947429098867</c:v>
                </c:pt>
                <c:pt idx="90">
                  <c:v>16974.23959344636</c:v>
                </c:pt>
                <c:pt idx="91">
                  <c:v>21875.862854075916</c:v>
                </c:pt>
                <c:pt idx="92">
                  <c:v>23994.53445836555</c:v>
                </c:pt>
                <c:pt idx="93">
                  <c:v>24396.094310242814</c:v>
                </c:pt>
                <c:pt idx="94">
                  <c:v>25364.908852728484</c:v>
                </c:pt>
                <c:pt idx="95">
                  <c:v>25224.666493785091</c:v>
                </c:pt>
                <c:pt idx="96">
                  <c:v>26274.15597860549</c:v>
                </c:pt>
                <c:pt idx="97">
                  <c:v>27155.5648708761</c:v>
                </c:pt>
                <c:pt idx="98">
                  <c:v>27040.83419181512</c:v>
                </c:pt>
                <c:pt idx="99">
                  <c:v>27076.901638558062</c:v>
                </c:pt>
                <c:pt idx="100">
                  <c:v>26939.080164221185</c:v>
                </c:pt>
                <c:pt idx="101">
                  <c:v>31972.396921679283</c:v>
                </c:pt>
                <c:pt idx="102">
                  <c:v>32175.270917437465</c:v>
                </c:pt>
                <c:pt idx="103">
                  <c:v>31751.720685378194</c:v>
                </c:pt>
                <c:pt idx="104">
                  <c:v>30773.608752859996</c:v>
                </c:pt>
                <c:pt idx="105">
                  <c:v>38067.745417807011</c:v>
                </c:pt>
                <c:pt idx="106">
                  <c:v>39656.790690373426</c:v>
                </c:pt>
                <c:pt idx="107">
                  <c:v>43368.25911543351</c:v>
                </c:pt>
                <c:pt idx="108">
                  <c:v>46081.759919657277</c:v>
                </c:pt>
                <c:pt idx="109">
                  <c:v>45243.314292592193</c:v>
                </c:pt>
                <c:pt idx="110">
                  <c:v>45775.165610646698</c:v>
                </c:pt>
                <c:pt idx="111">
                  <c:v>43049.304857861353</c:v>
                </c:pt>
                <c:pt idx="112">
                  <c:v>41983.780352021466</c:v>
                </c:pt>
                <c:pt idx="113">
                  <c:v>41472.158067232682</c:v>
                </c:pt>
                <c:pt idx="114">
                  <c:v>40629.533069480167</c:v>
                </c:pt>
                <c:pt idx="115">
                  <c:v>40135.720514422457</c:v>
                </c:pt>
                <c:pt idx="116">
                  <c:v>38493.642672877024</c:v>
                </c:pt>
                <c:pt idx="117">
                  <c:v>36944.56264432022</c:v>
                </c:pt>
                <c:pt idx="118">
                  <c:v>38642.765628193622</c:v>
                </c:pt>
                <c:pt idx="119">
                  <c:v>42542.036960719735</c:v>
                </c:pt>
              </c:numCache>
            </c:numRef>
          </c:val>
        </c:ser>
        <c:ser>
          <c:idx val="3"/>
          <c:order val="3"/>
          <c:tx>
            <c:strRef>
              <c:f>'Brazil Gross Outflows'!$M$33</c:f>
              <c:strCache>
                <c:ptCount val="1"/>
                <c:pt idx="0">
                  <c:v>1- Std Dev Band</c:v>
                </c:pt>
              </c:strCache>
            </c:strRef>
          </c:tx>
          <c:marker>
            <c:symbol val="none"/>
          </c:marker>
          <c:cat>
            <c:strRef>
              <c:f>'Brazil Gross Outflows'!$N$29:$EC$29</c:f>
              <c:strCache>
                <c:ptCount val="120"/>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strCache>
            </c:strRef>
          </c:cat>
          <c:val>
            <c:numRef>
              <c:f>'Brazil Gross Outflows'!$N$33:$EC$33</c:f>
              <c:numCache>
                <c:formatCode>General</c:formatCode>
                <c:ptCount val="120"/>
                <c:pt idx="0">
                  <c:v>-380.23704352577965</c:v>
                </c:pt>
                <c:pt idx="1">
                  <c:v>-343.41894750529104</c:v>
                </c:pt>
                <c:pt idx="2">
                  <c:v>-364.89458870231414</c:v>
                </c:pt>
                <c:pt idx="3">
                  <c:v>-372.75077289904732</c:v>
                </c:pt>
                <c:pt idx="4">
                  <c:v>-315.38121052588883</c:v>
                </c:pt>
                <c:pt idx="5">
                  <c:v>-217.82705163193958</c:v>
                </c:pt>
                <c:pt idx="6">
                  <c:v>-59.731859649092371</c:v>
                </c:pt>
                <c:pt idx="7">
                  <c:v>-47.287777382128866</c:v>
                </c:pt>
                <c:pt idx="8">
                  <c:v>-126.36198169946221</c:v>
                </c:pt>
                <c:pt idx="9">
                  <c:v>-426.98358570383812</c:v>
                </c:pt>
                <c:pt idx="10">
                  <c:v>-666.28886840906193</c:v>
                </c:pt>
                <c:pt idx="11">
                  <c:v>-662.41878552159733</c:v>
                </c:pt>
                <c:pt idx="12">
                  <c:v>-668.05829253264892</c:v>
                </c:pt>
                <c:pt idx="13">
                  <c:v>-802.46509779404209</c:v>
                </c:pt>
                <c:pt idx="14">
                  <c:v>-840.22825462517267</c:v>
                </c:pt>
                <c:pt idx="15">
                  <c:v>-936.79245655847842</c:v>
                </c:pt>
                <c:pt idx="16">
                  <c:v>-1131.2555286866423</c:v>
                </c:pt>
                <c:pt idx="17">
                  <c:v>-1717.2265138078126</c:v>
                </c:pt>
                <c:pt idx="18">
                  <c:v>-2356.7148187708835</c:v>
                </c:pt>
                <c:pt idx="19">
                  <c:v>-2561.0508077736431</c:v>
                </c:pt>
                <c:pt idx="20">
                  <c:v>-2730.6655636414675</c:v>
                </c:pt>
                <c:pt idx="21">
                  <c:v>-2834.3968468034118</c:v>
                </c:pt>
                <c:pt idx="22">
                  <c:v>-2926.6628978210747</c:v>
                </c:pt>
                <c:pt idx="23">
                  <c:v>-3007.5614270136966</c:v>
                </c:pt>
                <c:pt idx="24">
                  <c:v>-3267.5568400120173</c:v>
                </c:pt>
                <c:pt idx="25">
                  <c:v>-3342.7333993152229</c:v>
                </c:pt>
                <c:pt idx="26">
                  <c:v>-3381.7459657273484</c:v>
                </c:pt>
                <c:pt idx="27">
                  <c:v>-3370.6142077078703</c:v>
                </c:pt>
                <c:pt idx="28">
                  <c:v>-3505.1122676650502</c:v>
                </c:pt>
                <c:pt idx="29">
                  <c:v>-3370.9741056613047</c:v>
                </c:pt>
                <c:pt idx="30">
                  <c:v>-3268.4369961503899</c:v>
                </c:pt>
                <c:pt idx="31">
                  <c:v>-3282.2826952042419</c:v>
                </c:pt>
                <c:pt idx="32">
                  <c:v>-3470.4415817092517</c:v>
                </c:pt>
                <c:pt idx="33">
                  <c:v>-3769.4323393289333</c:v>
                </c:pt>
                <c:pt idx="34">
                  <c:v>-3940.2503445692778</c:v>
                </c:pt>
                <c:pt idx="35">
                  <c:v>-4367.9928170174016</c:v>
                </c:pt>
                <c:pt idx="36">
                  <c:v>-4777.450752376335</c:v>
                </c:pt>
                <c:pt idx="37">
                  <c:v>-4797.0743327024029</c:v>
                </c:pt>
                <c:pt idx="38">
                  <c:v>-4602.8572203648282</c:v>
                </c:pt>
                <c:pt idx="39">
                  <c:v>-4462.2501991275058</c:v>
                </c:pt>
                <c:pt idx="40">
                  <c:v>-4307.8767085101526</c:v>
                </c:pt>
                <c:pt idx="41">
                  <c:v>-4201.7763303936081</c:v>
                </c:pt>
                <c:pt idx="42">
                  <c:v>-4134.144197510871</c:v>
                </c:pt>
                <c:pt idx="43">
                  <c:v>-4001.2287126487145</c:v>
                </c:pt>
                <c:pt idx="44">
                  <c:v>-3636.8474278704725</c:v>
                </c:pt>
                <c:pt idx="45">
                  <c:v>-3493.3387429375744</c:v>
                </c:pt>
                <c:pt idx="46">
                  <c:v>-4301.9899147728556</c:v>
                </c:pt>
                <c:pt idx="47">
                  <c:v>-4361.1251744200345</c:v>
                </c:pt>
                <c:pt idx="48">
                  <c:v>-4438.0810926360555</c:v>
                </c:pt>
                <c:pt idx="49">
                  <c:v>-4436.0737986347085</c:v>
                </c:pt>
                <c:pt idx="50">
                  <c:v>-4567.1520310713386</c:v>
                </c:pt>
                <c:pt idx="51">
                  <c:v>-4465.9183990429965</c:v>
                </c:pt>
                <c:pt idx="52">
                  <c:v>-4658.5807103548896</c:v>
                </c:pt>
                <c:pt idx="53">
                  <c:v>-5453.5103572478974</c:v>
                </c:pt>
                <c:pt idx="54">
                  <c:v>-6531.9840692108464</c:v>
                </c:pt>
                <c:pt idx="55">
                  <c:v>-7367.6058702158371</c:v>
                </c:pt>
                <c:pt idx="56">
                  <c:v>-6818.4627878492975</c:v>
                </c:pt>
                <c:pt idx="57">
                  <c:v>-6374.8714891375184</c:v>
                </c:pt>
                <c:pt idx="58">
                  <c:v>-5962.5894248469776</c:v>
                </c:pt>
                <c:pt idx="59">
                  <c:v>-5921.3271979799638</c:v>
                </c:pt>
                <c:pt idx="60">
                  <c:v>-6497.8993206711893</c:v>
                </c:pt>
                <c:pt idx="61">
                  <c:v>-6717.2015511938116</c:v>
                </c:pt>
                <c:pt idx="62">
                  <c:v>-7002.5559868700411</c:v>
                </c:pt>
                <c:pt idx="63">
                  <c:v>-7005.6891406081768</c:v>
                </c:pt>
                <c:pt idx="64">
                  <c:v>-7073.0771407341344</c:v>
                </c:pt>
                <c:pt idx="65">
                  <c:v>-7040.3973632065017</c:v>
                </c:pt>
                <c:pt idx="66">
                  <c:v>-6409.5514507404623</c:v>
                </c:pt>
                <c:pt idx="67">
                  <c:v>-6496.7173072342803</c:v>
                </c:pt>
                <c:pt idx="68">
                  <c:v>-6352.7503923685354</c:v>
                </c:pt>
                <c:pt idx="69">
                  <c:v>-6502.3652665012823</c:v>
                </c:pt>
                <c:pt idx="70">
                  <c:v>-6604.0164808975896</c:v>
                </c:pt>
                <c:pt idx="71">
                  <c:v>-6636.5933180991851</c:v>
                </c:pt>
                <c:pt idx="72">
                  <c:v>-6354.4093292978941</c:v>
                </c:pt>
                <c:pt idx="73">
                  <c:v>-5657.9833132571548</c:v>
                </c:pt>
                <c:pt idx="74">
                  <c:v>-4480.5432165297116</c:v>
                </c:pt>
                <c:pt idx="75">
                  <c:v>-2857.0472433817363</c:v>
                </c:pt>
                <c:pt idx="76">
                  <c:v>-4252.2134155945405</c:v>
                </c:pt>
                <c:pt idx="77">
                  <c:v>-4496.9977804440696</c:v>
                </c:pt>
                <c:pt idx="78">
                  <c:v>-4620.4440614888026</c:v>
                </c:pt>
                <c:pt idx="79">
                  <c:v>-5158.7900037303652</c:v>
                </c:pt>
                <c:pt idx="80">
                  <c:v>-4711.3833368455662</c:v>
                </c:pt>
                <c:pt idx="81">
                  <c:v>-4647.102246760961</c:v>
                </c:pt>
                <c:pt idx="82">
                  <c:v>-4765.7186091097774</c:v>
                </c:pt>
                <c:pt idx="83">
                  <c:v>-4775.0731989549431</c:v>
                </c:pt>
                <c:pt idx="84">
                  <c:v>-4774.5016941888243</c:v>
                </c:pt>
                <c:pt idx="85">
                  <c:v>-9383.1143068516139</c:v>
                </c:pt>
                <c:pt idx="86">
                  <c:v>-10590.828452121976</c:v>
                </c:pt>
                <c:pt idx="87">
                  <c:v>-14308.899502569599</c:v>
                </c:pt>
                <c:pt idx="88">
                  <c:v>-17270.814223623143</c:v>
                </c:pt>
                <c:pt idx="89">
                  <c:v>-17327.827044451988</c:v>
                </c:pt>
                <c:pt idx="90">
                  <c:v>-17231.18918306382</c:v>
                </c:pt>
                <c:pt idx="91">
                  <c:v>-17910.965873699279</c:v>
                </c:pt>
                <c:pt idx="92">
                  <c:v>-17862.792693209969</c:v>
                </c:pt>
                <c:pt idx="93">
                  <c:v>-17630.452545148466</c:v>
                </c:pt>
                <c:pt idx="94">
                  <c:v>-17334.655982868899</c:v>
                </c:pt>
                <c:pt idx="95">
                  <c:v>-17483.357384880965</c:v>
                </c:pt>
                <c:pt idx="96">
                  <c:v>-16665.643687850454</c:v>
                </c:pt>
                <c:pt idx="97">
                  <c:v>-16302.233885772988</c:v>
                </c:pt>
                <c:pt idx="98">
                  <c:v>-16586.107905638277</c:v>
                </c:pt>
                <c:pt idx="99">
                  <c:v>-16466.381413427658</c:v>
                </c:pt>
                <c:pt idx="100">
                  <c:v>-17836.98870262759</c:v>
                </c:pt>
                <c:pt idx="101">
                  <c:v>-24778.972569794605</c:v>
                </c:pt>
                <c:pt idx="102">
                  <c:v>-26826.036184761113</c:v>
                </c:pt>
                <c:pt idx="103">
                  <c:v>-28883.082134732387</c:v>
                </c:pt>
                <c:pt idx="104">
                  <c:v>-29778.241101192922</c:v>
                </c:pt>
                <c:pt idx="105">
                  <c:v>-28636.837902024115</c:v>
                </c:pt>
                <c:pt idx="106">
                  <c:v>-27627.775624462382</c:v>
                </c:pt>
                <c:pt idx="107">
                  <c:v>-25018.415105706077</c:v>
                </c:pt>
                <c:pt idx="108">
                  <c:v>-22093.220541544804</c:v>
                </c:pt>
                <c:pt idx="109">
                  <c:v>-22580.161255723957</c:v>
                </c:pt>
                <c:pt idx="110">
                  <c:v>-22369.575957493671</c:v>
                </c:pt>
                <c:pt idx="111">
                  <c:v>-24744.376003412071</c:v>
                </c:pt>
                <c:pt idx="112">
                  <c:v>-27930.00134758995</c:v>
                </c:pt>
                <c:pt idx="113">
                  <c:v>-29804.592116620428</c:v>
                </c:pt>
                <c:pt idx="114">
                  <c:v>-32649.686599438279</c:v>
                </c:pt>
                <c:pt idx="115">
                  <c:v>-33398.92294793648</c:v>
                </c:pt>
                <c:pt idx="116">
                  <c:v>-34215.457649840391</c:v>
                </c:pt>
                <c:pt idx="117">
                  <c:v>-34697.571697969201</c:v>
                </c:pt>
                <c:pt idx="118">
                  <c:v>-34265.478733198994</c:v>
                </c:pt>
                <c:pt idx="119">
                  <c:v>-33966.218477984301</c:v>
                </c:pt>
              </c:numCache>
            </c:numRef>
          </c:val>
        </c:ser>
        <c:ser>
          <c:idx val="4"/>
          <c:order val="4"/>
          <c:tx>
            <c:strRef>
              <c:f>'Brazil Gross Outflows'!$M$34</c:f>
              <c:strCache>
                <c:ptCount val="1"/>
                <c:pt idx="0">
                  <c:v>2- Std Dev Band</c:v>
                </c:pt>
              </c:strCache>
            </c:strRef>
          </c:tx>
          <c:marker>
            <c:symbol val="none"/>
          </c:marker>
          <c:cat>
            <c:strRef>
              <c:f>'Brazil Gross Outflows'!$N$29:$EC$29</c:f>
              <c:strCache>
                <c:ptCount val="120"/>
                <c:pt idx="0">
                  <c:v>1985Q3</c:v>
                </c:pt>
                <c:pt idx="1">
                  <c:v>1985Q4</c:v>
                </c:pt>
                <c:pt idx="2">
                  <c:v>1986Q1</c:v>
                </c:pt>
                <c:pt idx="3">
                  <c:v>1986Q2</c:v>
                </c:pt>
                <c:pt idx="4">
                  <c:v>1986Q3</c:v>
                </c:pt>
                <c:pt idx="5">
                  <c:v>1986Q4</c:v>
                </c:pt>
                <c:pt idx="6">
                  <c:v>1987Q1</c:v>
                </c:pt>
                <c:pt idx="7">
                  <c:v>1987Q2</c:v>
                </c:pt>
                <c:pt idx="8">
                  <c:v>1987Q3</c:v>
                </c:pt>
                <c:pt idx="9">
                  <c:v>1987Q4</c:v>
                </c:pt>
                <c:pt idx="10">
                  <c:v>1988Q1</c:v>
                </c:pt>
                <c:pt idx="11">
                  <c:v>1988Q2</c:v>
                </c:pt>
                <c:pt idx="12">
                  <c:v>1988Q3</c:v>
                </c:pt>
                <c:pt idx="13">
                  <c:v>1988Q4</c:v>
                </c:pt>
                <c:pt idx="14">
                  <c:v>1989Q1</c:v>
                </c:pt>
                <c:pt idx="15">
                  <c:v>1989Q2</c:v>
                </c:pt>
                <c:pt idx="16">
                  <c:v>1989Q3</c:v>
                </c:pt>
                <c:pt idx="17">
                  <c:v>1989Q4</c:v>
                </c:pt>
                <c:pt idx="18">
                  <c:v>1990Q1</c:v>
                </c:pt>
                <c:pt idx="19">
                  <c:v>1990Q2</c:v>
                </c:pt>
                <c:pt idx="20">
                  <c:v>1990Q3</c:v>
                </c:pt>
                <c:pt idx="21">
                  <c:v>1990Q4</c:v>
                </c:pt>
                <c:pt idx="22">
                  <c:v>1991Q1</c:v>
                </c:pt>
                <c:pt idx="23">
                  <c:v>1991Q2</c:v>
                </c:pt>
                <c:pt idx="24">
                  <c:v>1991Q3</c:v>
                </c:pt>
                <c:pt idx="25">
                  <c:v>1991Q4</c:v>
                </c:pt>
                <c:pt idx="26">
                  <c:v>1992Q1</c:v>
                </c:pt>
                <c:pt idx="27">
                  <c:v>1992Q2</c:v>
                </c:pt>
                <c:pt idx="28">
                  <c:v>1992Q3</c:v>
                </c:pt>
                <c:pt idx="29">
                  <c:v>1992Q4</c:v>
                </c:pt>
                <c:pt idx="30">
                  <c:v>1993Q1</c:v>
                </c:pt>
                <c:pt idx="31">
                  <c:v>1993Q2</c:v>
                </c:pt>
                <c:pt idx="32">
                  <c:v>1993Q3</c:v>
                </c:pt>
                <c:pt idx="33">
                  <c:v>1993Q4</c:v>
                </c:pt>
                <c:pt idx="34">
                  <c:v>1994Q1</c:v>
                </c:pt>
                <c:pt idx="35">
                  <c:v>1994Q2</c:v>
                </c:pt>
                <c:pt idx="36">
                  <c:v>1994Q3</c:v>
                </c:pt>
                <c:pt idx="37">
                  <c:v>1994Q4</c:v>
                </c:pt>
                <c:pt idx="38">
                  <c:v>1995Q1</c:v>
                </c:pt>
                <c:pt idx="39">
                  <c:v>1995Q2</c:v>
                </c:pt>
                <c:pt idx="40">
                  <c:v>1995Q3</c:v>
                </c:pt>
                <c:pt idx="41">
                  <c:v>1995Q4</c:v>
                </c:pt>
                <c:pt idx="42">
                  <c:v>1996Q1</c:v>
                </c:pt>
                <c:pt idx="43">
                  <c:v>1996Q2</c:v>
                </c:pt>
                <c:pt idx="44">
                  <c:v>1996Q3</c:v>
                </c:pt>
                <c:pt idx="45">
                  <c:v>1996Q4</c:v>
                </c:pt>
                <c:pt idx="46">
                  <c:v>1997Q1</c:v>
                </c:pt>
                <c:pt idx="47">
                  <c:v>1997Q2</c:v>
                </c:pt>
                <c:pt idx="48">
                  <c:v>1997Q3</c:v>
                </c:pt>
                <c:pt idx="49">
                  <c:v>1997Q4</c:v>
                </c:pt>
                <c:pt idx="50">
                  <c:v>1998Q1</c:v>
                </c:pt>
                <c:pt idx="51">
                  <c:v>1998Q2</c:v>
                </c:pt>
                <c:pt idx="52">
                  <c:v>1998Q3</c:v>
                </c:pt>
                <c:pt idx="53">
                  <c:v>1998Q4</c:v>
                </c:pt>
                <c:pt idx="54">
                  <c:v>1999Q1</c:v>
                </c:pt>
                <c:pt idx="55">
                  <c:v>1999Q2</c:v>
                </c:pt>
                <c:pt idx="56">
                  <c:v>1999Q3</c:v>
                </c:pt>
                <c:pt idx="57">
                  <c:v>1999Q4</c:v>
                </c:pt>
                <c:pt idx="58">
                  <c:v>2000Q1</c:v>
                </c:pt>
                <c:pt idx="59">
                  <c:v>2000Q2</c:v>
                </c:pt>
                <c:pt idx="60">
                  <c:v>2000Q3</c:v>
                </c:pt>
                <c:pt idx="61">
                  <c:v>2000Q4</c:v>
                </c:pt>
                <c:pt idx="62">
                  <c:v>2001Q1</c:v>
                </c:pt>
                <c:pt idx="63">
                  <c:v>2001Q2</c:v>
                </c:pt>
                <c:pt idx="64">
                  <c:v>2001Q3</c:v>
                </c:pt>
                <c:pt idx="65">
                  <c:v>2001Q4</c:v>
                </c:pt>
                <c:pt idx="66">
                  <c:v>2002Q1</c:v>
                </c:pt>
                <c:pt idx="67">
                  <c:v>2002Q2</c:v>
                </c:pt>
                <c:pt idx="68">
                  <c:v>2002Q3</c:v>
                </c:pt>
                <c:pt idx="69">
                  <c:v>2002Q4</c:v>
                </c:pt>
                <c:pt idx="70">
                  <c:v>2003Q1</c:v>
                </c:pt>
                <c:pt idx="71">
                  <c:v>2003Q2</c:v>
                </c:pt>
                <c:pt idx="72">
                  <c:v>2003Q3</c:v>
                </c:pt>
                <c:pt idx="73">
                  <c:v>2003Q4</c:v>
                </c:pt>
                <c:pt idx="74">
                  <c:v>2004Q1</c:v>
                </c:pt>
                <c:pt idx="75">
                  <c:v>2004Q2</c:v>
                </c:pt>
                <c:pt idx="76">
                  <c:v>2004Q3</c:v>
                </c:pt>
                <c:pt idx="77">
                  <c:v>2004Q4</c:v>
                </c:pt>
                <c:pt idx="78">
                  <c:v>2005Q1</c:v>
                </c:pt>
                <c:pt idx="79">
                  <c:v>2005Q2</c:v>
                </c:pt>
                <c:pt idx="80">
                  <c:v>2005Q3</c:v>
                </c:pt>
                <c:pt idx="81">
                  <c:v>2005Q4</c:v>
                </c:pt>
                <c:pt idx="82">
                  <c:v>2006Q1</c:v>
                </c:pt>
                <c:pt idx="83">
                  <c:v>2006Q2</c:v>
                </c:pt>
                <c:pt idx="84">
                  <c:v>2006Q3</c:v>
                </c:pt>
                <c:pt idx="85">
                  <c:v>2006Q4</c:v>
                </c:pt>
                <c:pt idx="86">
                  <c:v>2007Q1</c:v>
                </c:pt>
                <c:pt idx="87">
                  <c:v>2007Q2</c:v>
                </c:pt>
                <c:pt idx="88">
                  <c:v>2007Q3</c:v>
                </c:pt>
                <c:pt idx="89">
                  <c:v>2007Q4</c:v>
                </c:pt>
                <c:pt idx="90">
                  <c:v>2008Q1</c:v>
                </c:pt>
                <c:pt idx="91">
                  <c:v>2008Q2</c:v>
                </c:pt>
                <c:pt idx="92">
                  <c:v>2008Q3</c:v>
                </c:pt>
                <c:pt idx="93">
                  <c:v>2008Q4</c:v>
                </c:pt>
                <c:pt idx="94">
                  <c:v>2009Q1</c:v>
                </c:pt>
                <c:pt idx="95">
                  <c:v>2009Q2</c:v>
                </c:pt>
                <c:pt idx="96">
                  <c:v>2009Q3</c:v>
                </c:pt>
                <c:pt idx="97">
                  <c:v>2009Q4</c:v>
                </c:pt>
                <c:pt idx="98">
                  <c:v>2010Q1</c:v>
                </c:pt>
                <c:pt idx="99">
                  <c:v>2010Q2</c:v>
                </c:pt>
                <c:pt idx="100">
                  <c:v>2010Q3</c:v>
                </c:pt>
                <c:pt idx="101">
                  <c:v>2010Q4</c:v>
                </c:pt>
                <c:pt idx="102">
                  <c:v>2011Q1</c:v>
                </c:pt>
                <c:pt idx="103">
                  <c:v>2011Q2</c:v>
                </c:pt>
                <c:pt idx="104">
                  <c:v>2011Q3</c:v>
                </c:pt>
                <c:pt idx="105">
                  <c:v>2011Q4</c:v>
                </c:pt>
                <c:pt idx="106">
                  <c:v>2012Q1</c:v>
                </c:pt>
                <c:pt idx="107">
                  <c:v>2012Q2</c:v>
                </c:pt>
                <c:pt idx="108">
                  <c:v>2012Q3</c:v>
                </c:pt>
                <c:pt idx="109">
                  <c:v>2012Q4</c:v>
                </c:pt>
                <c:pt idx="110">
                  <c:v>2013Q1</c:v>
                </c:pt>
                <c:pt idx="111">
                  <c:v>2013Q2</c:v>
                </c:pt>
                <c:pt idx="112">
                  <c:v>2013Q3</c:v>
                </c:pt>
                <c:pt idx="113">
                  <c:v>2013Q4</c:v>
                </c:pt>
                <c:pt idx="114">
                  <c:v>2014Q1</c:v>
                </c:pt>
                <c:pt idx="115">
                  <c:v>2014Q2</c:v>
                </c:pt>
                <c:pt idx="116">
                  <c:v>2014Q3</c:v>
                </c:pt>
                <c:pt idx="117">
                  <c:v>2014Q4</c:v>
                </c:pt>
                <c:pt idx="118">
                  <c:v>2015Q1</c:v>
                </c:pt>
                <c:pt idx="119">
                  <c:v>2015Q2</c:v>
                </c:pt>
              </c:strCache>
            </c:strRef>
          </c:cat>
          <c:val>
            <c:numRef>
              <c:f>'Brazil Gross Outflows'!$N$34:$EC$34</c:f>
              <c:numCache>
                <c:formatCode>General</c:formatCode>
                <c:ptCount val="120"/>
                <c:pt idx="0">
                  <c:v>-1057.0990870515593</c:v>
                </c:pt>
                <c:pt idx="1">
                  <c:v>-1022.3078950105822</c:v>
                </c:pt>
                <c:pt idx="2">
                  <c:v>-1024.6641774046284</c:v>
                </c:pt>
                <c:pt idx="3">
                  <c:v>-1034.7506957980945</c:v>
                </c:pt>
                <c:pt idx="4">
                  <c:v>-953.61072105177766</c:v>
                </c:pt>
                <c:pt idx="5">
                  <c:v>-813.09880326387929</c:v>
                </c:pt>
                <c:pt idx="6">
                  <c:v>-606.67981929818473</c:v>
                </c:pt>
                <c:pt idx="7">
                  <c:v>-590.01975476425775</c:v>
                </c:pt>
                <c:pt idx="8">
                  <c:v>-707.15416339892431</c:v>
                </c:pt>
                <c:pt idx="9">
                  <c:v>-1183.1738714076764</c:v>
                </c:pt>
                <c:pt idx="10">
                  <c:v>-1548.7459368181237</c:v>
                </c:pt>
                <c:pt idx="11">
                  <c:v>-1545.9614210431946</c:v>
                </c:pt>
                <c:pt idx="12">
                  <c:v>-1584.0802850652976</c:v>
                </c:pt>
                <c:pt idx="13">
                  <c:v>-2010.1059955880842</c:v>
                </c:pt>
                <c:pt idx="14">
                  <c:v>-2139.8194092503454</c:v>
                </c:pt>
                <c:pt idx="15">
                  <c:v>-2272.4699131169568</c:v>
                </c:pt>
                <c:pt idx="16">
                  <c:v>-2560.1410573732846</c:v>
                </c:pt>
                <c:pt idx="17">
                  <c:v>-3500.0830276156253</c:v>
                </c:pt>
                <c:pt idx="18">
                  <c:v>-4539.6396375417671</c:v>
                </c:pt>
                <c:pt idx="19">
                  <c:v>-4786.6816155472861</c:v>
                </c:pt>
                <c:pt idx="20">
                  <c:v>-4985.5911272829344</c:v>
                </c:pt>
                <c:pt idx="21">
                  <c:v>-5081.3486936068239</c:v>
                </c:pt>
                <c:pt idx="22">
                  <c:v>-5176.0307956421493</c:v>
                </c:pt>
                <c:pt idx="23">
                  <c:v>-5259.7578540273935</c:v>
                </c:pt>
                <c:pt idx="24">
                  <c:v>-5591.4786800240354</c:v>
                </c:pt>
                <c:pt idx="25">
                  <c:v>-5646.1967986304462</c:v>
                </c:pt>
                <c:pt idx="26">
                  <c:v>-5816.2419314546969</c:v>
                </c:pt>
                <c:pt idx="27">
                  <c:v>-5874.6654654157401</c:v>
                </c:pt>
                <c:pt idx="28">
                  <c:v>-6480.9957353301006</c:v>
                </c:pt>
                <c:pt idx="29">
                  <c:v>-6508.0285613226097</c:v>
                </c:pt>
                <c:pt idx="30">
                  <c:v>-6385.7984923007798</c:v>
                </c:pt>
                <c:pt idx="31">
                  <c:v>-6397.174940408484</c:v>
                </c:pt>
                <c:pt idx="32">
                  <c:v>-6588.578563418504</c:v>
                </c:pt>
                <c:pt idx="33">
                  <c:v>-6813.6959286578658</c:v>
                </c:pt>
                <c:pt idx="34">
                  <c:v>-6878.367789138556</c:v>
                </c:pt>
                <c:pt idx="35">
                  <c:v>-7492.1556340348034</c:v>
                </c:pt>
                <c:pt idx="36">
                  <c:v>-8093.4515047526693</c:v>
                </c:pt>
                <c:pt idx="37">
                  <c:v>-8122.7986654048054</c:v>
                </c:pt>
                <c:pt idx="38">
                  <c:v>-7829.8644407296561</c:v>
                </c:pt>
                <c:pt idx="39">
                  <c:v>-7812.8603982550103</c:v>
                </c:pt>
                <c:pt idx="40">
                  <c:v>-7755.118417020306</c:v>
                </c:pt>
                <c:pt idx="41">
                  <c:v>-7835.4176607872168</c:v>
                </c:pt>
                <c:pt idx="42">
                  <c:v>-8128.7683950217415</c:v>
                </c:pt>
                <c:pt idx="43">
                  <c:v>-7987.6124252974287</c:v>
                </c:pt>
                <c:pt idx="44">
                  <c:v>-7583.4648557409455</c:v>
                </c:pt>
                <c:pt idx="45">
                  <c:v>-7419.6274858751485</c:v>
                </c:pt>
                <c:pt idx="46">
                  <c:v>-8521.3498295457102</c:v>
                </c:pt>
                <c:pt idx="47">
                  <c:v>-8555.0632988400685</c:v>
                </c:pt>
                <c:pt idx="48">
                  <c:v>-8345.7630852721104</c:v>
                </c:pt>
                <c:pt idx="49">
                  <c:v>-8333.4864472694171</c:v>
                </c:pt>
                <c:pt idx="50">
                  <c:v>-9080.5558621426771</c:v>
                </c:pt>
                <c:pt idx="51">
                  <c:v>-9143.4056480859927</c:v>
                </c:pt>
                <c:pt idx="52">
                  <c:v>-9419.3273207097791</c:v>
                </c:pt>
                <c:pt idx="53">
                  <c:v>-10684.508664495794</c:v>
                </c:pt>
                <c:pt idx="54">
                  <c:v>-12370.868138421692</c:v>
                </c:pt>
                <c:pt idx="55">
                  <c:v>-13699.486740431674</c:v>
                </c:pt>
                <c:pt idx="56">
                  <c:v>-13206.425575698595</c:v>
                </c:pt>
                <c:pt idx="57">
                  <c:v>-12758.342978275037</c:v>
                </c:pt>
                <c:pt idx="58">
                  <c:v>-12417.594759050502</c:v>
                </c:pt>
                <c:pt idx="59">
                  <c:v>-12420.418691115046</c:v>
                </c:pt>
                <c:pt idx="60">
                  <c:v>-13135.47840140161</c:v>
                </c:pt>
                <c:pt idx="61">
                  <c:v>-13286.775560077296</c:v>
                </c:pt>
                <c:pt idx="62">
                  <c:v>-13372.837672380676</c:v>
                </c:pt>
                <c:pt idx="63">
                  <c:v>-13374.927563908474</c:v>
                </c:pt>
                <c:pt idx="64">
                  <c:v>-13395.19698899636</c:v>
                </c:pt>
                <c:pt idx="65">
                  <c:v>-13381.77529753222</c:v>
                </c:pt>
                <c:pt idx="66">
                  <c:v>-12592.786667050503</c:v>
                </c:pt>
                <c:pt idx="67">
                  <c:v>-12684.548682406008</c:v>
                </c:pt>
                <c:pt idx="68">
                  <c:v>-12570.442108728908</c:v>
                </c:pt>
                <c:pt idx="69">
                  <c:v>-12643.864087454258</c:v>
                </c:pt>
                <c:pt idx="70">
                  <c:v>-12280.594095615821</c:v>
                </c:pt>
                <c:pt idx="71">
                  <c:v>-12144.878594015763</c:v>
                </c:pt>
                <c:pt idx="72">
                  <c:v>-11818.993244272229</c:v>
                </c:pt>
                <c:pt idx="73">
                  <c:v>-10732.246928395072</c:v>
                </c:pt>
                <c:pt idx="74">
                  <c:v>-8836.32187001274</c:v>
                </c:pt>
                <c:pt idx="75">
                  <c:v>-6120.9314894192521</c:v>
                </c:pt>
                <c:pt idx="76">
                  <c:v>-8088.3668667457223</c:v>
                </c:pt>
                <c:pt idx="77">
                  <c:v>-8220.0860277874963</c:v>
                </c:pt>
                <c:pt idx="78">
                  <c:v>-8013.8429025314108</c:v>
                </c:pt>
                <c:pt idx="79">
                  <c:v>-8506.8313447644869</c:v>
                </c:pt>
                <c:pt idx="80">
                  <c:v>-7970.6112228596512</c:v>
                </c:pt>
                <c:pt idx="81">
                  <c:v>-8079.9084339494748</c:v>
                </c:pt>
                <c:pt idx="82">
                  <c:v>-8245.7587814988001</c:v>
                </c:pt>
                <c:pt idx="83">
                  <c:v>-8242.2563509422926</c:v>
                </c:pt>
                <c:pt idx="84">
                  <c:v>-8242.5277850170041</c:v>
                </c:pt>
                <c:pt idx="85">
                  <c:v>-16009.688220154003</c:v>
                </c:pt>
                <c:pt idx="86">
                  <c:v>-17590.732763420314</c:v>
                </c:pt>
                <c:pt idx="87">
                  <c:v>-23556.52278715463</c:v>
                </c:pt>
                <c:pt idx="88">
                  <c:v>-27860.108473313885</c:v>
                </c:pt>
                <c:pt idx="89">
                  <c:v>-28527.751868968939</c:v>
                </c:pt>
                <c:pt idx="90">
                  <c:v>-28632.998775233882</c:v>
                </c:pt>
                <c:pt idx="91">
                  <c:v>-31173.24211629101</c:v>
                </c:pt>
                <c:pt idx="92">
                  <c:v>-31815.235077068475</c:v>
                </c:pt>
                <c:pt idx="93">
                  <c:v>-31639.301496945562</c:v>
                </c:pt>
                <c:pt idx="94">
                  <c:v>-31567.844261401362</c:v>
                </c:pt>
                <c:pt idx="95">
                  <c:v>-31719.365344436319</c:v>
                </c:pt>
                <c:pt idx="96">
                  <c:v>-30978.910243335766</c:v>
                </c:pt>
                <c:pt idx="97">
                  <c:v>-30788.166804656015</c:v>
                </c:pt>
                <c:pt idx="98">
                  <c:v>-31128.421938122745</c:v>
                </c:pt>
                <c:pt idx="99">
                  <c:v>-30980.809097422898</c:v>
                </c:pt>
                <c:pt idx="100">
                  <c:v>-32762.344991577182</c:v>
                </c:pt>
                <c:pt idx="101">
                  <c:v>-43696.09573361923</c:v>
                </c:pt>
                <c:pt idx="102">
                  <c:v>-46493.138552160643</c:v>
                </c:pt>
                <c:pt idx="103">
                  <c:v>-49094.683074769244</c:v>
                </c:pt>
                <c:pt idx="104">
                  <c:v>-49962.191052543894</c:v>
                </c:pt>
                <c:pt idx="105">
                  <c:v>-50871.699008634496</c:v>
                </c:pt>
                <c:pt idx="106">
                  <c:v>-50055.964396074312</c:v>
                </c:pt>
                <c:pt idx="107">
                  <c:v>-47813.973179419278</c:v>
                </c:pt>
                <c:pt idx="108">
                  <c:v>-44818.214028612165</c:v>
                </c:pt>
                <c:pt idx="109">
                  <c:v>-45187.986438496002</c:v>
                </c:pt>
                <c:pt idx="110">
                  <c:v>-45084.489813540466</c:v>
                </c:pt>
                <c:pt idx="111">
                  <c:v>-47342.269623836546</c:v>
                </c:pt>
                <c:pt idx="112">
                  <c:v>-51234.595247460427</c:v>
                </c:pt>
                <c:pt idx="113">
                  <c:v>-53563.508844571465</c:v>
                </c:pt>
                <c:pt idx="114">
                  <c:v>-57076.093155744427</c:v>
                </c:pt>
                <c:pt idx="115">
                  <c:v>-57910.470768722793</c:v>
                </c:pt>
                <c:pt idx="116">
                  <c:v>-58451.824424079525</c:v>
                </c:pt>
                <c:pt idx="117">
                  <c:v>-58578.283145399007</c:v>
                </c:pt>
                <c:pt idx="118">
                  <c:v>-58568.226853663204</c:v>
                </c:pt>
                <c:pt idx="119">
                  <c:v>-59468.970290885642</c:v>
                </c:pt>
              </c:numCache>
            </c:numRef>
          </c:val>
        </c:ser>
        <c:marker val="1"/>
        <c:axId val="101403648"/>
        <c:axId val="101425920"/>
      </c:lineChart>
      <c:catAx>
        <c:axId val="101403648"/>
        <c:scaling>
          <c:orientation val="minMax"/>
        </c:scaling>
        <c:axPos val="b"/>
        <c:majorTickMark val="none"/>
        <c:tickLblPos val="nextTo"/>
        <c:crossAx val="101425920"/>
        <c:crosses val="autoZero"/>
        <c:auto val="1"/>
        <c:lblAlgn val="ctr"/>
        <c:lblOffset val="100"/>
      </c:catAx>
      <c:valAx>
        <c:axId val="101425920"/>
        <c:scaling>
          <c:orientation val="minMax"/>
        </c:scaling>
        <c:axPos val="l"/>
        <c:majorGridlines/>
        <c:numFmt formatCode="General" sourceLinked="1"/>
        <c:majorTickMark val="none"/>
        <c:tickLblPos val="nextTo"/>
        <c:spPr>
          <a:ln w="9525">
            <a:noFill/>
          </a:ln>
        </c:spPr>
        <c:crossAx val="101403648"/>
        <c:crosses val="autoZero"/>
        <c:crossBetween val="between"/>
      </c:valAx>
    </c:plotArea>
    <c:legend>
      <c:legendPos val="b"/>
    </c:legend>
    <c:plotVisOnly val="1"/>
  </c:chart>
  <c:printSettings>
    <c:headerFooter/>
    <c:pageMargins b="0.75000000000000189" l="0.70000000000000062" r="0.70000000000000062" t="0.75000000000000189"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Surge and Stop episodes in FDI Peru</a:t>
            </a:r>
          </a:p>
        </c:rich>
      </c:tx>
    </c:title>
    <c:plotArea>
      <c:layout/>
      <c:lineChart>
        <c:grouping val="standard"/>
        <c:ser>
          <c:idx val="0"/>
          <c:order val="0"/>
          <c:tx>
            <c:strRef>
              <c:f>'Peru Gross Inflows'!$L$96</c:f>
              <c:strCache>
                <c:ptCount val="1"/>
                <c:pt idx="0">
                  <c:v>DeltaC</c:v>
                </c:pt>
              </c:strCache>
            </c:strRef>
          </c:tx>
          <c:marker>
            <c:symbol val="none"/>
          </c:marker>
          <c:cat>
            <c:strRef>
              <c:f>'Peru Gross Inflows'!$M$95:$BZ$95</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Inflows'!$M$96:$BZ$96</c:f>
              <c:numCache>
                <c:formatCode>General</c:formatCode>
                <c:ptCount val="66"/>
                <c:pt idx="0">
                  <c:v>428.18480000000022</c:v>
                </c:pt>
                <c:pt idx="1">
                  <c:v>296.0598</c:v>
                </c:pt>
                <c:pt idx="2">
                  <c:v>709.55789000824234</c:v>
                </c:pt>
                <c:pt idx="3">
                  <c:v>-231.98941998351552</c:v>
                </c:pt>
                <c:pt idx="4">
                  <c:v>-1586.1087299752739</c:v>
                </c:pt>
                <c:pt idx="5">
                  <c:v>-1130.3130399670317</c:v>
                </c:pt>
                <c:pt idx="6">
                  <c:v>-974.5176199835164</c:v>
                </c:pt>
                <c:pt idx="7">
                  <c:v>-592.42400000000043</c:v>
                </c:pt>
                <c:pt idx="8">
                  <c:v>278.67261998351557</c:v>
                </c:pt>
                <c:pt idx="9">
                  <c:v>334.56323996703156</c:v>
                </c:pt>
                <c:pt idx="10">
                  <c:v>131.31269425054597</c:v>
                </c:pt>
                <c:pt idx="11">
                  <c:v>698.23558360589095</c:v>
                </c:pt>
                <c:pt idx="12">
                  <c:v>1341.2101883254832</c:v>
                </c:pt>
                <c:pt idx="13">
                  <c:v>1011.5768147334522</c:v>
                </c:pt>
                <c:pt idx="14">
                  <c:v>1300.43348081674</c:v>
                </c:pt>
                <c:pt idx="15">
                  <c:v>696.80869212253378</c:v>
                </c:pt>
                <c:pt idx="16">
                  <c:v>-994.0494080969811</c:v>
                </c:pt>
                <c:pt idx="17">
                  <c:v>-820.82974169325007</c:v>
                </c:pt>
                <c:pt idx="18">
                  <c:v>-1065.4388513639751</c:v>
                </c:pt>
                <c:pt idx="19">
                  <c:v>-641.80631154520461</c:v>
                </c:pt>
                <c:pt idx="20">
                  <c:v>433.25405068977511</c:v>
                </c:pt>
                <c:pt idx="21">
                  <c:v>264.03131592479895</c:v>
                </c:pt>
                <c:pt idx="22">
                  <c:v>337.98546675029706</c:v>
                </c:pt>
                <c:pt idx="23">
                  <c:v>351.71407913696271</c:v>
                </c:pt>
                <c:pt idx="24">
                  <c:v>668.62716544514774</c:v>
                </c:pt>
                <c:pt idx="25">
                  <c:v>979.68097614499857</c:v>
                </c:pt>
                <c:pt idx="26">
                  <c:v>1498.3402497235063</c:v>
                </c:pt>
                <c:pt idx="27">
                  <c:v>2350.6273261258129</c:v>
                </c:pt>
                <c:pt idx="28">
                  <c:v>1199.5901734672188</c:v>
                </c:pt>
                <c:pt idx="29">
                  <c:v>887.81169616321631</c:v>
                </c:pt>
                <c:pt idx="30">
                  <c:v>474.46396199453557</c:v>
                </c:pt>
                <c:pt idx="31">
                  <c:v>-285.27813818456343</c:v>
                </c:pt>
                <c:pt idx="32">
                  <c:v>2198.3402373798444</c:v>
                </c:pt>
                <c:pt idx="33">
                  <c:v>2024.4302458162997</c:v>
                </c:pt>
                <c:pt idx="34">
                  <c:v>3628.8625352675208</c:v>
                </c:pt>
                <c:pt idx="35">
                  <c:v>3106.1342562787195</c:v>
                </c:pt>
                <c:pt idx="36">
                  <c:v>1439.7101372656871</c:v>
                </c:pt>
                <c:pt idx="37">
                  <c:v>1432.6899775362745</c:v>
                </c:pt>
                <c:pt idx="38">
                  <c:v>-1791.7011395964382</c:v>
                </c:pt>
                <c:pt idx="39">
                  <c:v>-1302.5016338565974</c:v>
                </c:pt>
                <c:pt idx="40">
                  <c:v>-1597.9350223460988</c:v>
                </c:pt>
                <c:pt idx="41">
                  <c:v>-492.99832371396133</c:v>
                </c:pt>
                <c:pt idx="42">
                  <c:v>1725.4954384615703</c:v>
                </c:pt>
                <c:pt idx="43">
                  <c:v>1438.597126156491</c:v>
                </c:pt>
                <c:pt idx="44">
                  <c:v>2337.7931557879001</c:v>
                </c:pt>
                <c:pt idx="45">
                  <c:v>2023.9746269987618</c:v>
                </c:pt>
                <c:pt idx="46">
                  <c:v>1166.8342156039507</c:v>
                </c:pt>
                <c:pt idx="47">
                  <c:v>848.26288239805035</c:v>
                </c:pt>
                <c:pt idx="48">
                  <c:v>-621.05018358109828</c:v>
                </c:pt>
                <c:pt idx="49">
                  <c:v>-789.68090126778043</c:v>
                </c:pt>
                <c:pt idx="50">
                  <c:v>733.21134750211968</c:v>
                </c:pt>
                <c:pt idx="51">
                  <c:v>1249.3202620907696</c:v>
                </c:pt>
                <c:pt idx="52">
                  <c:v>2583.6585142866907</c:v>
                </c:pt>
                <c:pt idx="53">
                  <c:v>4252.8296875339511</c:v>
                </c:pt>
                <c:pt idx="54">
                  <c:v>3202.588175852241</c:v>
                </c:pt>
                <c:pt idx="55">
                  <c:v>2860.3228851506119</c:v>
                </c:pt>
                <c:pt idx="56">
                  <c:v>2261.5308600949193</c:v>
                </c:pt>
                <c:pt idx="57">
                  <c:v>-2619.6981371770398</c:v>
                </c:pt>
                <c:pt idx="58">
                  <c:v>-4590.96864965038</c:v>
                </c:pt>
                <c:pt idx="59">
                  <c:v>-4044.9858084557009</c:v>
                </c:pt>
                <c:pt idx="60">
                  <c:v>-5813.2869746392316</c:v>
                </c:pt>
                <c:pt idx="61">
                  <c:v>-1413.539113171023</c:v>
                </c:pt>
                <c:pt idx="62">
                  <c:v>434.83017331447354</c:v>
                </c:pt>
                <c:pt idx="63">
                  <c:v>-397.10040194274461</c:v>
                </c:pt>
                <c:pt idx="64">
                  <c:v>2837.5352896675249</c:v>
                </c:pt>
                <c:pt idx="65">
                  <c:v>-1023.3553926449868</c:v>
                </c:pt>
              </c:numCache>
            </c:numRef>
          </c:val>
        </c:ser>
        <c:ser>
          <c:idx val="1"/>
          <c:order val="1"/>
          <c:tx>
            <c:strRef>
              <c:f>'Peru Gross Inflows'!$L$97</c:f>
              <c:strCache>
                <c:ptCount val="1"/>
                <c:pt idx="0">
                  <c:v>1+ Std Dev Band</c:v>
                </c:pt>
              </c:strCache>
            </c:strRef>
          </c:tx>
          <c:spPr>
            <a:ln>
              <a:solidFill>
                <a:srgbClr val="00B050"/>
              </a:solidFill>
              <a:prstDash val="dashDot"/>
            </a:ln>
          </c:spPr>
          <c:marker>
            <c:symbol val="none"/>
          </c:marker>
          <c:cat>
            <c:strRef>
              <c:f>'Peru Gross Inflows'!$M$95:$BZ$95</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Inflows'!$M$97:$BZ$97</c:f>
              <c:numCache>
                <c:formatCode>General</c:formatCode>
                <c:ptCount val="66"/>
                <c:pt idx="0">
                  <c:v>1312.8316806280561</c:v>
                </c:pt>
                <c:pt idx="1">
                  <c:v>1062.1732396159314</c:v>
                </c:pt>
                <c:pt idx="2">
                  <c:v>760.27645414797166</c:v>
                </c:pt>
                <c:pt idx="3">
                  <c:v>718.75971010004855</c:v>
                </c:pt>
                <c:pt idx="4">
                  <c:v>698.72143090665622</c:v>
                </c:pt>
                <c:pt idx="5">
                  <c:v>691.82232954314873</c:v>
                </c:pt>
                <c:pt idx="6">
                  <c:v>687.97773072639586</c:v>
                </c:pt>
                <c:pt idx="7">
                  <c:v>680.3586465900828</c:v>
                </c:pt>
                <c:pt idx="8">
                  <c:v>564.14968206477693</c:v>
                </c:pt>
                <c:pt idx="9">
                  <c:v>501.68287045869067</c:v>
                </c:pt>
                <c:pt idx="10">
                  <c:v>423.15843455790844</c:v>
                </c:pt>
                <c:pt idx="11">
                  <c:v>304.34848554989992</c:v>
                </c:pt>
                <c:pt idx="12">
                  <c:v>509.54259678078813</c:v>
                </c:pt>
                <c:pt idx="13">
                  <c:v>646.03915547475322</c:v>
                </c:pt>
                <c:pt idx="14">
                  <c:v>794.9596538929145</c:v>
                </c:pt>
                <c:pt idx="15">
                  <c:v>848.04042205413805</c:v>
                </c:pt>
                <c:pt idx="16">
                  <c:v>847.38887290352886</c:v>
                </c:pt>
                <c:pt idx="17">
                  <c:v>844.1449519865821</c:v>
                </c:pt>
                <c:pt idx="18">
                  <c:v>845.37728024806734</c:v>
                </c:pt>
                <c:pt idx="19">
                  <c:v>841.7848808792329</c:v>
                </c:pt>
                <c:pt idx="20">
                  <c:v>842.18079626444842</c:v>
                </c:pt>
                <c:pt idx="21">
                  <c:v>839.96571959370044</c:v>
                </c:pt>
                <c:pt idx="22">
                  <c:v>808.54317594855922</c:v>
                </c:pt>
                <c:pt idx="23">
                  <c:v>841.45843177533857</c:v>
                </c:pt>
                <c:pt idx="24">
                  <c:v>885.72150681870119</c:v>
                </c:pt>
                <c:pt idx="25">
                  <c:v>961.75132456642018</c:v>
                </c:pt>
                <c:pt idx="26">
                  <c:v>1087.5979731040759</c:v>
                </c:pt>
                <c:pt idx="27">
                  <c:v>1327.8398180688648</c:v>
                </c:pt>
                <c:pt idx="28">
                  <c:v>1388.1608442782281</c:v>
                </c:pt>
                <c:pt idx="29">
                  <c:v>1418.898535737625</c:v>
                </c:pt>
                <c:pt idx="30">
                  <c:v>1431.2166752341473</c:v>
                </c:pt>
                <c:pt idx="31">
                  <c:v>1400.4723671266049</c:v>
                </c:pt>
                <c:pt idx="32">
                  <c:v>1503.8270041348565</c:v>
                </c:pt>
                <c:pt idx="33">
                  <c:v>1605.7902879809446</c:v>
                </c:pt>
                <c:pt idx="34">
                  <c:v>1921.9411005830498</c:v>
                </c:pt>
                <c:pt idx="35">
                  <c:v>2155.5005514107233</c:v>
                </c:pt>
                <c:pt idx="36">
                  <c:v>2211.0071039797158</c:v>
                </c:pt>
                <c:pt idx="37">
                  <c:v>2255.7514441701946</c:v>
                </c:pt>
                <c:pt idx="38">
                  <c:v>2296.3399153310947</c:v>
                </c:pt>
                <c:pt idx="39">
                  <c:v>2316.5627269932288</c:v>
                </c:pt>
                <c:pt idx="40">
                  <c:v>2333.1798665329097</c:v>
                </c:pt>
                <c:pt idx="41">
                  <c:v>2322.4355483492291</c:v>
                </c:pt>
                <c:pt idx="42">
                  <c:v>2398.8441121069263</c:v>
                </c:pt>
                <c:pt idx="43">
                  <c:v>2450.981481722763</c:v>
                </c:pt>
                <c:pt idx="44">
                  <c:v>2562.9530454793971</c:v>
                </c:pt>
                <c:pt idx="45">
                  <c:v>2630.225908472411</c:v>
                </c:pt>
                <c:pt idx="46">
                  <c:v>2611.0456990110506</c:v>
                </c:pt>
                <c:pt idx="47">
                  <c:v>2507.5003245171897</c:v>
                </c:pt>
                <c:pt idx="48">
                  <c:v>2460.258166051568</c:v>
                </c:pt>
                <c:pt idx="49">
                  <c:v>2424.228519935401</c:v>
                </c:pt>
                <c:pt idx="50">
                  <c:v>2434.9967719621259</c:v>
                </c:pt>
                <c:pt idx="51">
                  <c:v>2490.1528125589343</c:v>
                </c:pt>
                <c:pt idx="52">
                  <c:v>2528.1641832825962</c:v>
                </c:pt>
                <c:pt idx="53">
                  <c:v>2790.9881309180982</c:v>
                </c:pt>
                <c:pt idx="54">
                  <c:v>2738.6837174289735</c:v>
                </c:pt>
                <c:pt idx="55">
                  <c:v>2711.4724049561887</c:v>
                </c:pt>
                <c:pt idx="56">
                  <c:v>2772.9531261919433</c:v>
                </c:pt>
                <c:pt idx="57">
                  <c:v>2757.1639793737781</c:v>
                </c:pt>
                <c:pt idx="58">
                  <c:v>2907.3034586196654</c:v>
                </c:pt>
                <c:pt idx="59">
                  <c:v>2981.5856070775335</c:v>
                </c:pt>
                <c:pt idx="60">
                  <c:v>3133.5753769313114</c:v>
                </c:pt>
                <c:pt idx="61">
                  <c:v>3110.6507251960879</c:v>
                </c:pt>
                <c:pt idx="62">
                  <c:v>3027.1063498210015</c:v>
                </c:pt>
                <c:pt idx="63">
                  <c:v>2925.0648502327108</c:v>
                </c:pt>
                <c:pt idx="64">
                  <c:v>2972.9024321222751</c:v>
                </c:pt>
                <c:pt idx="65">
                  <c:v>2799.0888339745134</c:v>
                </c:pt>
              </c:numCache>
            </c:numRef>
          </c:val>
        </c:ser>
        <c:ser>
          <c:idx val="2"/>
          <c:order val="2"/>
          <c:tx>
            <c:strRef>
              <c:f>'Peru Gross Inflows'!$L$98</c:f>
              <c:strCache>
                <c:ptCount val="1"/>
                <c:pt idx="0">
                  <c:v>2+ Std Dev Band</c:v>
                </c:pt>
              </c:strCache>
            </c:strRef>
          </c:tx>
          <c:spPr>
            <a:ln>
              <a:solidFill>
                <a:srgbClr val="92D050"/>
              </a:solidFill>
              <a:prstDash val="sysDot"/>
            </a:ln>
          </c:spPr>
          <c:marker>
            <c:symbol val="none"/>
          </c:marker>
          <c:cat>
            <c:strRef>
              <c:f>'Peru Gross Inflows'!$M$95:$BZ$95</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Inflows'!$M$98:$BZ$98</c:f>
              <c:numCache>
                <c:formatCode>General</c:formatCode>
                <c:ptCount val="66"/>
                <c:pt idx="0">
                  <c:v>2609.431841256112</c:v>
                </c:pt>
                <c:pt idx="1">
                  <c:v>2219.7421192318625</c:v>
                </c:pt>
                <c:pt idx="2">
                  <c:v>1720.3939537955312</c:v>
                </c:pt>
                <c:pt idx="3">
                  <c:v>1668.6530866988608</c:v>
                </c:pt>
                <c:pt idx="4">
                  <c:v>1695.7992648108398</c:v>
                </c:pt>
                <c:pt idx="5">
                  <c:v>1701.9061640821765</c:v>
                </c:pt>
                <c:pt idx="6">
                  <c:v>1703.4095474478465</c:v>
                </c:pt>
                <c:pt idx="7">
                  <c:v>1697.3968291752203</c:v>
                </c:pt>
                <c:pt idx="8">
                  <c:v>1516.8598691254329</c:v>
                </c:pt>
                <c:pt idx="9">
                  <c:v>1420.9066839149086</c:v>
                </c:pt>
                <c:pt idx="10">
                  <c:v>1301.2093774008172</c:v>
                </c:pt>
                <c:pt idx="11">
                  <c:v>1103.5400002045053</c:v>
                </c:pt>
                <c:pt idx="12">
                  <c:v>1374.9170132500076</c:v>
                </c:pt>
                <c:pt idx="13">
                  <c:v>1530.7366399012651</c:v>
                </c:pt>
                <c:pt idx="14">
                  <c:v>1684.9643626967509</c:v>
                </c:pt>
                <c:pt idx="15">
                  <c:v>1672.9883144130711</c:v>
                </c:pt>
                <c:pt idx="16">
                  <c:v>1695.0061365167021</c:v>
                </c:pt>
                <c:pt idx="17">
                  <c:v>1704.7942817674709</c:v>
                </c:pt>
                <c:pt idx="18">
                  <c:v>1721.9942208586401</c:v>
                </c:pt>
                <c:pt idx="19">
                  <c:v>1724.1128276982313</c:v>
                </c:pt>
                <c:pt idx="20">
                  <c:v>1724.6511959341738</c:v>
                </c:pt>
                <c:pt idx="21">
                  <c:v>1721.8224667964378</c:v>
                </c:pt>
                <c:pt idx="22">
                  <c:v>1677.5560006690525</c:v>
                </c:pt>
                <c:pt idx="23">
                  <c:v>1714.2013373665873</c:v>
                </c:pt>
                <c:pt idx="24">
                  <c:v>1689.9906926822916</c:v>
                </c:pt>
                <c:pt idx="25">
                  <c:v>1736.550627372128</c:v>
                </c:pt>
                <c:pt idx="26">
                  <c:v>1864.6010309620885</c:v>
                </c:pt>
                <c:pt idx="27">
                  <c:v>2197.9321545853754</c:v>
                </c:pt>
                <c:pt idx="28">
                  <c:v>2272.5283293299167</c:v>
                </c:pt>
                <c:pt idx="29">
                  <c:v>2306.3412894389012</c:v>
                </c:pt>
                <c:pt idx="30">
                  <c:v>2313.8200050447467</c:v>
                </c:pt>
                <c:pt idx="31">
                  <c:v>2301.5070749191846</c:v>
                </c:pt>
                <c:pt idx="32">
                  <c:v>2465.3598464829693</c:v>
                </c:pt>
                <c:pt idx="33">
                  <c:v>2618.6437426210036</c:v>
                </c:pt>
                <c:pt idx="34">
                  <c:v>3134.5239151026744</c:v>
                </c:pt>
                <c:pt idx="35">
                  <c:v>3481.1765385502131</c:v>
                </c:pt>
                <c:pt idx="36">
                  <c:v>3470.5016664200648</c:v>
                </c:pt>
                <c:pt idx="37">
                  <c:v>3447.3143608395458</c:v>
                </c:pt>
                <c:pt idx="38">
                  <c:v>3564.8044175729692</c:v>
                </c:pt>
                <c:pt idx="39">
                  <c:v>3638.2848070128066</c:v>
                </c:pt>
                <c:pt idx="40">
                  <c:v>3773.0785397439631</c:v>
                </c:pt>
                <c:pt idx="41">
                  <c:v>3789.4413853585388</c:v>
                </c:pt>
                <c:pt idx="42">
                  <c:v>3872.8830142883689</c:v>
                </c:pt>
                <c:pt idx="43">
                  <c:v>3922.8136011690667</c:v>
                </c:pt>
                <c:pt idx="44">
                  <c:v>4063.2984291651974</c:v>
                </c:pt>
                <c:pt idx="45">
                  <c:v>4145.6294726085362</c:v>
                </c:pt>
                <c:pt idx="46">
                  <c:v>4123.8443553917941</c:v>
                </c:pt>
                <c:pt idx="47">
                  <c:v>3991.8718285904606</c:v>
                </c:pt>
                <c:pt idx="48">
                  <c:v>3988.4195295116328</c:v>
                </c:pt>
                <c:pt idx="49">
                  <c:v>4000.234867150848</c:v>
                </c:pt>
                <c:pt idx="50">
                  <c:v>4008.834001928919</c:v>
                </c:pt>
                <c:pt idx="51">
                  <c:v>4042.4161631087691</c:v>
                </c:pt>
                <c:pt idx="52">
                  <c:v>4099.172990710751</c:v>
                </c:pt>
                <c:pt idx="53">
                  <c:v>4513.4009138958718</c:v>
                </c:pt>
                <c:pt idx="54">
                  <c:v>4430.105804888387</c:v>
                </c:pt>
                <c:pt idx="55">
                  <c:v>4387.973748499222</c:v>
                </c:pt>
                <c:pt idx="56">
                  <c:v>4469.8441548292703</c:v>
                </c:pt>
                <c:pt idx="57">
                  <c:v>4640.8852669286061</c:v>
                </c:pt>
                <c:pt idx="58">
                  <c:v>5081.1276009230769</c:v>
                </c:pt>
                <c:pt idx="59">
                  <c:v>5366.8161065687682</c:v>
                </c:pt>
                <c:pt idx="60">
                  <c:v>5881.5632438909815</c:v>
                </c:pt>
                <c:pt idx="61">
                  <c:v>5881.7409798933877</c:v>
                </c:pt>
                <c:pt idx="62">
                  <c:v>5779.1854924005684</c:v>
                </c:pt>
                <c:pt idx="63">
                  <c:v>5666.8873696289493</c:v>
                </c:pt>
                <c:pt idx="64">
                  <c:v>5737.5754267140965</c:v>
                </c:pt>
                <c:pt idx="65">
                  <c:v>5542.314731400761</c:v>
                </c:pt>
              </c:numCache>
            </c:numRef>
          </c:val>
        </c:ser>
        <c:ser>
          <c:idx val="3"/>
          <c:order val="3"/>
          <c:tx>
            <c:strRef>
              <c:f>'Peru Gross Inflows'!$L$99</c:f>
              <c:strCache>
                <c:ptCount val="1"/>
                <c:pt idx="0">
                  <c:v>1- Std Dev Band</c:v>
                </c:pt>
              </c:strCache>
            </c:strRef>
          </c:tx>
          <c:spPr>
            <a:ln>
              <a:solidFill>
                <a:srgbClr val="C00000"/>
              </a:solidFill>
              <a:prstDash val="dashDot"/>
            </a:ln>
          </c:spPr>
          <c:marker>
            <c:symbol val="none"/>
          </c:marker>
          <c:cat>
            <c:strRef>
              <c:f>'Peru Gross Inflows'!$M$95:$BZ$95</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Inflows'!$M$99:$BZ$99</c:f>
              <c:numCache>
                <c:formatCode>General</c:formatCode>
                <c:ptCount val="66"/>
                <c:pt idx="0">
                  <c:v>-1280.368640628056</c:v>
                </c:pt>
                <c:pt idx="1">
                  <c:v>-1252.9645196159313</c:v>
                </c:pt>
                <c:pt idx="2">
                  <c:v>-1159.9585451471473</c:v>
                </c:pt>
                <c:pt idx="3">
                  <c:v>-1181.0270430975759</c:v>
                </c:pt>
                <c:pt idx="4">
                  <c:v>-1295.4342369017108</c:v>
                </c:pt>
                <c:pt idx="5">
                  <c:v>-1328.3453395349065</c:v>
                </c:pt>
                <c:pt idx="6">
                  <c:v>-1342.8859027165054</c:v>
                </c:pt>
                <c:pt idx="7">
                  <c:v>-1353.7177185801925</c:v>
                </c:pt>
                <c:pt idx="8">
                  <c:v>-1341.2706920565349</c:v>
                </c:pt>
                <c:pt idx="9">
                  <c:v>-1336.7647564537456</c:v>
                </c:pt>
                <c:pt idx="10">
                  <c:v>-1332.9434511279087</c:v>
                </c:pt>
                <c:pt idx="11">
                  <c:v>-1294.034543759311</c:v>
                </c:pt>
                <c:pt idx="12">
                  <c:v>-1221.2062361576509</c:v>
                </c:pt>
                <c:pt idx="13">
                  <c:v>-1123.3558133782708</c:v>
                </c:pt>
                <c:pt idx="14">
                  <c:v>-985.04976371475823</c:v>
                </c:pt>
                <c:pt idx="15">
                  <c:v>-801.85536266372822</c:v>
                </c:pt>
                <c:pt idx="16">
                  <c:v>-847.84565432281738</c:v>
                </c:pt>
                <c:pt idx="17">
                  <c:v>-877.15370757519554</c:v>
                </c:pt>
                <c:pt idx="18">
                  <c:v>-907.85660097307823</c:v>
                </c:pt>
                <c:pt idx="19">
                  <c:v>-922.8710127587641</c:v>
                </c:pt>
                <c:pt idx="20">
                  <c:v>-922.76000307500226</c:v>
                </c:pt>
                <c:pt idx="21">
                  <c:v>-923.74777481177421</c:v>
                </c:pt>
                <c:pt idx="22">
                  <c:v>-929.48247349242763</c:v>
                </c:pt>
                <c:pt idx="23">
                  <c:v>-904.02737940715906</c:v>
                </c:pt>
                <c:pt idx="24">
                  <c:v>-722.81686490847972</c:v>
                </c:pt>
                <c:pt idx="25">
                  <c:v>-587.8472810449955</c:v>
                </c:pt>
                <c:pt idx="26">
                  <c:v>-466.40814261194913</c:v>
                </c:pt>
                <c:pt idx="27">
                  <c:v>-412.34485496415664</c:v>
                </c:pt>
                <c:pt idx="28">
                  <c:v>-380.57412582514945</c:v>
                </c:pt>
                <c:pt idx="29">
                  <c:v>-355.98697166492786</c:v>
                </c:pt>
                <c:pt idx="30">
                  <c:v>-333.98998438705121</c:v>
                </c:pt>
                <c:pt idx="31">
                  <c:v>-401.59704845855435</c:v>
                </c:pt>
                <c:pt idx="32">
                  <c:v>-419.23868056136973</c:v>
                </c:pt>
                <c:pt idx="33">
                  <c:v>-419.91662129917336</c:v>
                </c:pt>
                <c:pt idx="34">
                  <c:v>-503.22452845620001</c:v>
                </c:pt>
                <c:pt idx="35">
                  <c:v>-495.85142286825555</c:v>
                </c:pt>
                <c:pt idx="36">
                  <c:v>-307.98202090098107</c:v>
                </c:pt>
                <c:pt idx="37">
                  <c:v>-127.37438916850715</c:v>
                </c:pt>
                <c:pt idx="38">
                  <c:v>-240.58908915265374</c:v>
                </c:pt>
                <c:pt idx="39">
                  <c:v>-326.88143304592734</c:v>
                </c:pt>
                <c:pt idx="40">
                  <c:v>-546.61747988919592</c:v>
                </c:pt>
                <c:pt idx="41">
                  <c:v>-611.57612566939054</c:v>
                </c:pt>
                <c:pt idx="42">
                  <c:v>-549.23369225596002</c:v>
                </c:pt>
                <c:pt idx="43">
                  <c:v>-492.68275716984454</c:v>
                </c:pt>
                <c:pt idx="44">
                  <c:v>-437.73772189220381</c:v>
                </c:pt>
                <c:pt idx="45">
                  <c:v>-400.58121979984094</c:v>
                </c:pt>
                <c:pt idx="46">
                  <c:v>-414.55161375043645</c:v>
                </c:pt>
                <c:pt idx="47">
                  <c:v>-461.24268362935152</c:v>
                </c:pt>
                <c:pt idx="48">
                  <c:v>-596.06456086856167</c:v>
                </c:pt>
                <c:pt idx="49">
                  <c:v>-727.7841744954942</c:v>
                </c:pt>
                <c:pt idx="50">
                  <c:v>-712.67768797146073</c:v>
                </c:pt>
                <c:pt idx="51">
                  <c:v>-614.37388854073572</c:v>
                </c:pt>
                <c:pt idx="52">
                  <c:v>-613.85343157371358</c:v>
                </c:pt>
                <c:pt idx="53">
                  <c:v>-653.83743503744972</c:v>
                </c:pt>
                <c:pt idx="54">
                  <c:v>-644.16045748985334</c:v>
                </c:pt>
                <c:pt idx="55">
                  <c:v>-641.53028212987874</c:v>
                </c:pt>
                <c:pt idx="56">
                  <c:v>-620.82893108271037</c:v>
                </c:pt>
                <c:pt idx="57">
                  <c:v>-1010.2785957358768</c:v>
                </c:pt>
                <c:pt idx="58">
                  <c:v>-1440.3448259871575</c:v>
                </c:pt>
                <c:pt idx="59">
                  <c:v>-1788.8753919049359</c:v>
                </c:pt>
                <c:pt idx="60">
                  <c:v>-2362.4003569880279</c:v>
                </c:pt>
                <c:pt idx="61">
                  <c:v>-2431.5297841985107</c:v>
                </c:pt>
                <c:pt idx="62">
                  <c:v>-2477.0519353381333</c:v>
                </c:pt>
                <c:pt idx="63">
                  <c:v>-2558.5801885597662</c:v>
                </c:pt>
                <c:pt idx="64">
                  <c:v>-2556.4435570613678</c:v>
                </c:pt>
                <c:pt idx="65">
                  <c:v>-2687.362960877982</c:v>
                </c:pt>
              </c:numCache>
            </c:numRef>
          </c:val>
        </c:ser>
        <c:ser>
          <c:idx val="4"/>
          <c:order val="4"/>
          <c:tx>
            <c:strRef>
              <c:f>'Peru Gross Inflows'!$L$100</c:f>
              <c:strCache>
                <c:ptCount val="1"/>
                <c:pt idx="0">
                  <c:v>2- Std Dev Band</c:v>
                </c:pt>
              </c:strCache>
            </c:strRef>
          </c:tx>
          <c:spPr>
            <a:ln>
              <a:solidFill>
                <a:srgbClr val="FF0000"/>
              </a:solidFill>
              <a:prstDash val="sysDot"/>
            </a:ln>
          </c:spPr>
          <c:marker>
            <c:symbol val="none"/>
          </c:marker>
          <c:cat>
            <c:strRef>
              <c:f>'Peru Gross Inflows'!$M$95:$BZ$95</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Inflows'!$M$100:$BZ$100</c:f>
              <c:numCache>
                <c:formatCode>General</c:formatCode>
                <c:ptCount val="66"/>
                <c:pt idx="0">
                  <c:v>-2576.9688012561123</c:v>
                </c:pt>
                <c:pt idx="1">
                  <c:v>-2410.5333992318629</c:v>
                </c:pt>
                <c:pt idx="2">
                  <c:v>-2120.0760447947068</c:v>
                </c:pt>
                <c:pt idx="3">
                  <c:v>-2130.9204196963883</c:v>
                </c:pt>
                <c:pt idx="4">
                  <c:v>-2292.5120708058944</c:v>
                </c:pt>
                <c:pt idx="5">
                  <c:v>-2338.4291740739341</c:v>
                </c:pt>
                <c:pt idx="6">
                  <c:v>-2358.3177194379559</c:v>
                </c:pt>
                <c:pt idx="7">
                  <c:v>-2370.7559011653302</c:v>
                </c:pt>
                <c:pt idx="8">
                  <c:v>-2293.9808791171909</c:v>
                </c:pt>
                <c:pt idx="9">
                  <c:v>-2255.9885699099636</c:v>
                </c:pt>
                <c:pt idx="10">
                  <c:v>-2210.9943939708173</c:v>
                </c:pt>
                <c:pt idx="11">
                  <c:v>-2093.2260584139167</c:v>
                </c:pt>
                <c:pt idx="12">
                  <c:v>-2086.5806526268707</c:v>
                </c:pt>
                <c:pt idx="13">
                  <c:v>-2008.0532978047829</c:v>
                </c:pt>
                <c:pt idx="14">
                  <c:v>-1875.0544725185946</c:v>
                </c:pt>
                <c:pt idx="15">
                  <c:v>-1626.8032550226615</c:v>
                </c:pt>
                <c:pt idx="16">
                  <c:v>-1695.4629179359904</c:v>
                </c:pt>
                <c:pt idx="17">
                  <c:v>-1737.8030373560844</c:v>
                </c:pt>
                <c:pt idx="18">
                  <c:v>-1784.473541583651</c:v>
                </c:pt>
                <c:pt idx="19">
                  <c:v>-1805.1989595777627</c:v>
                </c:pt>
                <c:pt idx="20">
                  <c:v>-1805.2304027447276</c:v>
                </c:pt>
                <c:pt idx="21">
                  <c:v>-1805.6045220145115</c:v>
                </c:pt>
                <c:pt idx="22">
                  <c:v>-1798.4952982129212</c:v>
                </c:pt>
                <c:pt idx="23">
                  <c:v>-1776.770284998408</c:v>
                </c:pt>
                <c:pt idx="24">
                  <c:v>-1527.0860507720702</c:v>
                </c:pt>
                <c:pt idx="25">
                  <c:v>-1362.6465838507033</c:v>
                </c:pt>
                <c:pt idx="26">
                  <c:v>-1243.4112004699616</c:v>
                </c:pt>
                <c:pt idx="27">
                  <c:v>-1282.4371914806675</c:v>
                </c:pt>
                <c:pt idx="28">
                  <c:v>-1264.9416108768382</c:v>
                </c:pt>
                <c:pt idx="29">
                  <c:v>-1243.4297253662044</c:v>
                </c:pt>
                <c:pt idx="30">
                  <c:v>-1216.5933141976504</c:v>
                </c:pt>
                <c:pt idx="31">
                  <c:v>-1302.631756251134</c:v>
                </c:pt>
                <c:pt idx="32">
                  <c:v>-1380.7715229094829</c:v>
                </c:pt>
                <c:pt idx="33">
                  <c:v>-1432.7700759392324</c:v>
                </c:pt>
                <c:pt idx="34">
                  <c:v>-1715.8073429758249</c:v>
                </c:pt>
                <c:pt idx="35">
                  <c:v>-1821.5274100077449</c:v>
                </c:pt>
                <c:pt idx="36">
                  <c:v>-1567.4765833413296</c:v>
                </c:pt>
                <c:pt idx="37">
                  <c:v>-1318.937305837858</c:v>
                </c:pt>
                <c:pt idx="38">
                  <c:v>-1509.053591394528</c:v>
                </c:pt>
                <c:pt idx="39">
                  <c:v>-1648.6035130655055</c:v>
                </c:pt>
                <c:pt idx="40">
                  <c:v>-1986.5161531002489</c:v>
                </c:pt>
                <c:pt idx="41">
                  <c:v>-2078.5819626787002</c:v>
                </c:pt>
                <c:pt idx="42">
                  <c:v>-2023.2725944374031</c:v>
                </c:pt>
                <c:pt idx="43">
                  <c:v>-1964.5148766161483</c:v>
                </c:pt>
                <c:pt idx="44">
                  <c:v>-1938.0831055780043</c:v>
                </c:pt>
                <c:pt idx="45">
                  <c:v>-1915.9847839359668</c:v>
                </c:pt>
                <c:pt idx="46">
                  <c:v>-1927.35027013118</c:v>
                </c:pt>
                <c:pt idx="47">
                  <c:v>-1945.6141877026221</c:v>
                </c:pt>
                <c:pt idx="48">
                  <c:v>-2124.2259243286267</c:v>
                </c:pt>
                <c:pt idx="49">
                  <c:v>-2303.7905217109419</c:v>
                </c:pt>
                <c:pt idx="50">
                  <c:v>-2286.5149179382543</c:v>
                </c:pt>
                <c:pt idx="51">
                  <c:v>-2166.6372390905708</c:v>
                </c:pt>
                <c:pt idx="52">
                  <c:v>-2184.8622390018686</c:v>
                </c:pt>
                <c:pt idx="53">
                  <c:v>-2376.2502180152237</c:v>
                </c:pt>
                <c:pt idx="54">
                  <c:v>-2335.5825449492668</c:v>
                </c:pt>
                <c:pt idx="55">
                  <c:v>-2318.0316256729125</c:v>
                </c:pt>
                <c:pt idx="56">
                  <c:v>-2317.719959720037</c:v>
                </c:pt>
                <c:pt idx="57">
                  <c:v>-2893.9998832907045</c:v>
                </c:pt>
                <c:pt idx="58">
                  <c:v>-3614.168968290569</c:v>
                </c:pt>
                <c:pt idx="59">
                  <c:v>-4174.1058913961706</c:v>
                </c:pt>
                <c:pt idx="60">
                  <c:v>-5110.388223947697</c:v>
                </c:pt>
                <c:pt idx="61">
                  <c:v>-5202.6200388958096</c:v>
                </c:pt>
                <c:pt idx="62">
                  <c:v>-5229.1310779177011</c:v>
                </c:pt>
                <c:pt idx="63">
                  <c:v>-5300.4027079560046</c:v>
                </c:pt>
                <c:pt idx="64">
                  <c:v>-5321.1165516531892</c:v>
                </c:pt>
                <c:pt idx="65">
                  <c:v>-5430.5888583042297</c:v>
                </c:pt>
              </c:numCache>
            </c:numRef>
          </c:val>
        </c:ser>
        <c:marker val="1"/>
        <c:axId val="101556608"/>
        <c:axId val="101558144"/>
      </c:lineChart>
      <c:catAx>
        <c:axId val="101556608"/>
        <c:scaling>
          <c:orientation val="minMax"/>
        </c:scaling>
        <c:axPos val="b"/>
        <c:majorTickMark val="none"/>
        <c:tickLblPos val="nextTo"/>
        <c:crossAx val="101558144"/>
        <c:crosses val="autoZero"/>
        <c:auto val="1"/>
        <c:lblAlgn val="ctr"/>
        <c:lblOffset val="100"/>
      </c:catAx>
      <c:valAx>
        <c:axId val="101558144"/>
        <c:scaling>
          <c:orientation val="minMax"/>
        </c:scaling>
        <c:axPos val="l"/>
        <c:majorGridlines/>
        <c:numFmt formatCode="General" sourceLinked="1"/>
        <c:majorTickMark val="none"/>
        <c:tickLblPos val="nextTo"/>
        <c:spPr>
          <a:ln w="9525">
            <a:noFill/>
          </a:ln>
        </c:spPr>
        <c:crossAx val="101556608"/>
        <c:crosses val="autoZero"/>
        <c:crossBetween val="between"/>
      </c:valAx>
    </c:plotArea>
    <c:legend>
      <c:legendPos val="b"/>
    </c:legend>
    <c:plotVisOnly val="1"/>
  </c:chart>
  <c:printSettings>
    <c:headerFooter/>
    <c:pageMargins b="0.75000000000000278" l="0.70000000000000062" r="0.70000000000000062" t="0.75000000000000278"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Surge and Stop episodes in Portfolio Investment Peru</a:t>
            </a:r>
            <a:endParaRPr lang="en-US"/>
          </a:p>
        </c:rich>
      </c:tx>
    </c:title>
    <c:plotArea>
      <c:layout/>
      <c:lineChart>
        <c:grouping val="standard"/>
        <c:ser>
          <c:idx val="0"/>
          <c:order val="0"/>
          <c:tx>
            <c:strRef>
              <c:f>'Peru Gross Inflows'!$L$191</c:f>
              <c:strCache>
                <c:ptCount val="1"/>
                <c:pt idx="0">
                  <c:v>DeltaC</c:v>
                </c:pt>
              </c:strCache>
            </c:strRef>
          </c:tx>
          <c:marker>
            <c:symbol val="none"/>
          </c:marker>
          <c:cat>
            <c:strRef>
              <c:f>'Peru Gross Inflows'!$M$190:$BZ$190</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Inflows'!$M$191:$BZ$191</c:f>
              <c:numCache>
                <c:formatCode>General</c:formatCode>
                <c:ptCount val="66"/>
                <c:pt idx="0">
                  <c:v>-218.23240000000004</c:v>
                </c:pt>
                <c:pt idx="1">
                  <c:v>98.767600000000002</c:v>
                </c:pt>
                <c:pt idx="2">
                  <c:v>400.16759999999999</c:v>
                </c:pt>
                <c:pt idx="3">
                  <c:v>436.15699999999998</c:v>
                </c:pt>
                <c:pt idx="4">
                  <c:v>339.64500000000004</c:v>
                </c:pt>
                <c:pt idx="5">
                  <c:v>200.21199999999999</c:v>
                </c:pt>
                <c:pt idx="6">
                  <c:v>20.811999999999983</c:v>
                </c:pt>
                <c:pt idx="7">
                  <c:v>-126.28205865999999</c:v>
                </c:pt>
                <c:pt idx="8">
                  <c:v>-66.958058660000006</c:v>
                </c:pt>
                <c:pt idx="9">
                  <c:v>-129.34205865999999</c:v>
                </c:pt>
                <c:pt idx="10">
                  <c:v>1185.18936991143</c:v>
                </c:pt>
                <c:pt idx="11">
                  <c:v>1268.87748723143</c:v>
                </c:pt>
                <c:pt idx="12">
                  <c:v>1208.6989158028587</c:v>
                </c:pt>
                <c:pt idx="13">
                  <c:v>1778.3309158028585</c:v>
                </c:pt>
                <c:pt idx="14">
                  <c:v>-55.343941340001493</c:v>
                </c:pt>
                <c:pt idx="15">
                  <c:v>-46.266000000001441</c:v>
                </c:pt>
                <c:pt idx="16">
                  <c:v>-15.332857142858757</c:v>
                </c:pt>
                <c:pt idx="17">
                  <c:v>-513.7678571428587</c:v>
                </c:pt>
                <c:pt idx="18">
                  <c:v>-711.53685631709322</c:v>
                </c:pt>
                <c:pt idx="19">
                  <c:v>-235.67936778203034</c:v>
                </c:pt>
                <c:pt idx="20">
                  <c:v>-243.37349192100498</c:v>
                </c:pt>
                <c:pt idx="21">
                  <c:v>33.889980499696094</c:v>
                </c:pt>
                <c:pt idx="22">
                  <c:v>1217.9192575152495</c:v>
                </c:pt>
                <c:pt idx="23">
                  <c:v>469.01898109565832</c:v>
                </c:pt>
                <c:pt idx="24">
                  <c:v>1784.867146681645</c:v>
                </c:pt>
                <c:pt idx="25">
                  <c:v>1334.2886781478062</c:v>
                </c:pt>
                <c:pt idx="26">
                  <c:v>424.94331147553999</c:v>
                </c:pt>
                <c:pt idx="27">
                  <c:v>484.14946179900267</c:v>
                </c:pt>
                <c:pt idx="28">
                  <c:v>-2122.5779931823854</c:v>
                </c:pt>
                <c:pt idx="29">
                  <c:v>-2198.3895622383634</c:v>
                </c:pt>
                <c:pt idx="30">
                  <c:v>656.09374518824734</c:v>
                </c:pt>
                <c:pt idx="31">
                  <c:v>1511.8770044363223</c:v>
                </c:pt>
                <c:pt idx="32">
                  <c:v>3071.4151568174975</c:v>
                </c:pt>
                <c:pt idx="33">
                  <c:v>3649.2668339181691</c:v>
                </c:pt>
                <c:pt idx="34">
                  <c:v>1549.1400563228653</c:v>
                </c:pt>
                <c:pt idx="35">
                  <c:v>-335.35243847645643</c:v>
                </c:pt>
                <c:pt idx="36">
                  <c:v>-1594.8152651867076</c:v>
                </c:pt>
                <c:pt idx="37">
                  <c:v>-4030.6106495895956</c:v>
                </c:pt>
                <c:pt idx="38">
                  <c:v>-6868.6313327475891</c:v>
                </c:pt>
                <c:pt idx="39">
                  <c:v>-5523.0182301242621</c:v>
                </c:pt>
                <c:pt idx="40">
                  <c:v>-2554.4064559952062</c:v>
                </c:pt>
                <c:pt idx="41">
                  <c:v>758.60518645840716</c:v>
                </c:pt>
                <c:pt idx="42">
                  <c:v>3321.2036227926424</c:v>
                </c:pt>
                <c:pt idx="43">
                  <c:v>6216.966821990527</c:v>
                </c:pt>
                <c:pt idx="44">
                  <c:v>4416.8729681632522</c:v>
                </c:pt>
                <c:pt idx="45">
                  <c:v>5600.2061030731202</c:v>
                </c:pt>
                <c:pt idx="46">
                  <c:v>5583.7742473646931</c:v>
                </c:pt>
                <c:pt idx="47">
                  <c:v>109.16930577214771</c:v>
                </c:pt>
                <c:pt idx="48">
                  <c:v>-1072.9016678245821</c:v>
                </c:pt>
                <c:pt idx="49">
                  <c:v>-5303.3468486899656</c:v>
                </c:pt>
                <c:pt idx="50">
                  <c:v>-2593.1324922632148</c:v>
                </c:pt>
                <c:pt idx="51">
                  <c:v>434.1863800932997</c:v>
                </c:pt>
                <c:pt idx="52">
                  <c:v>2313.7306374610307</c:v>
                </c:pt>
                <c:pt idx="53">
                  <c:v>3916.7945972251523</c:v>
                </c:pt>
                <c:pt idx="54">
                  <c:v>836.39532887372661</c:v>
                </c:pt>
                <c:pt idx="55">
                  <c:v>3562.3460138497849</c:v>
                </c:pt>
                <c:pt idx="56">
                  <c:v>1898.813334478501</c:v>
                </c:pt>
                <c:pt idx="57">
                  <c:v>1359.6879505183715</c:v>
                </c:pt>
                <c:pt idx="58">
                  <c:v>-333.90758575654127</c:v>
                </c:pt>
                <c:pt idx="59">
                  <c:v>-6766.0357606528378</c:v>
                </c:pt>
                <c:pt idx="60">
                  <c:v>-5765.38475366682</c:v>
                </c:pt>
                <c:pt idx="61">
                  <c:v>-2691.2846118230882</c:v>
                </c:pt>
                <c:pt idx="62">
                  <c:v>-35.78187106391124</c:v>
                </c:pt>
                <c:pt idx="63">
                  <c:v>1490.9638126245381</c:v>
                </c:pt>
                <c:pt idx="64">
                  <c:v>2585.1266343956513</c:v>
                </c:pt>
                <c:pt idx="65">
                  <c:v>-596.15709074678762</c:v>
                </c:pt>
              </c:numCache>
            </c:numRef>
          </c:val>
        </c:ser>
        <c:ser>
          <c:idx val="1"/>
          <c:order val="1"/>
          <c:tx>
            <c:strRef>
              <c:f>'Peru Gross Inflows'!$L$192</c:f>
              <c:strCache>
                <c:ptCount val="1"/>
                <c:pt idx="0">
                  <c:v>1+ Std Dev Band</c:v>
                </c:pt>
              </c:strCache>
            </c:strRef>
          </c:tx>
          <c:spPr>
            <a:ln>
              <a:solidFill>
                <a:srgbClr val="00B050"/>
              </a:solidFill>
              <a:prstDash val="dashDot"/>
            </a:ln>
          </c:spPr>
          <c:marker>
            <c:symbol val="none"/>
          </c:marker>
          <c:cat>
            <c:strRef>
              <c:f>'Peru Gross Inflows'!$M$190:$BZ$190</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Inflows'!$M$192:$BZ$192</c:f>
              <c:numCache>
                <c:formatCode>General</c:formatCode>
                <c:ptCount val="66"/>
                <c:pt idx="0">
                  <c:v>155.67519211549509</c:v>
                </c:pt>
                <c:pt idx="1">
                  <c:v>130.35207105217114</c:v>
                </c:pt>
                <c:pt idx="2">
                  <c:v>173.97919655524018</c:v>
                </c:pt>
                <c:pt idx="3">
                  <c:v>223.58161834273881</c:v>
                </c:pt>
                <c:pt idx="4">
                  <c:v>267.27320668991831</c:v>
                </c:pt>
                <c:pt idx="5">
                  <c:v>293.61217759409936</c:v>
                </c:pt>
                <c:pt idx="6">
                  <c:v>302.31217561035885</c:v>
                </c:pt>
                <c:pt idx="7">
                  <c:v>301.67614540650783</c:v>
                </c:pt>
                <c:pt idx="8">
                  <c:v>292.80285201874904</c:v>
                </c:pt>
                <c:pt idx="9">
                  <c:v>278.25599359613784</c:v>
                </c:pt>
                <c:pt idx="10">
                  <c:v>426.64193951749309</c:v>
                </c:pt>
                <c:pt idx="11">
                  <c:v>560.63856130660406</c:v>
                </c:pt>
                <c:pt idx="12">
                  <c:v>678.95790580502421</c:v>
                </c:pt>
                <c:pt idx="13">
                  <c:v>873.00139886418333</c:v>
                </c:pt>
                <c:pt idx="14">
                  <c:v>874.10479808432251</c:v>
                </c:pt>
                <c:pt idx="15">
                  <c:v>879.95260906912688</c:v>
                </c:pt>
                <c:pt idx="16">
                  <c:v>885.90083973423441</c:v>
                </c:pt>
                <c:pt idx="17">
                  <c:v>884.11333926890302</c:v>
                </c:pt>
                <c:pt idx="18">
                  <c:v>885.37944019875385</c:v>
                </c:pt>
                <c:pt idx="19">
                  <c:v>886.10815939730173</c:v>
                </c:pt>
                <c:pt idx="20">
                  <c:v>885.8164990385776</c:v>
                </c:pt>
                <c:pt idx="21">
                  <c:v>883.47930378908018</c:v>
                </c:pt>
                <c:pt idx="22">
                  <c:v>960.10850664596796</c:v>
                </c:pt>
                <c:pt idx="23">
                  <c:v>962.1934066027211</c:v>
                </c:pt>
                <c:pt idx="24">
                  <c:v>1113.1089212171214</c:v>
                </c:pt>
                <c:pt idx="25">
                  <c:v>1199.6029439154568</c:v>
                </c:pt>
                <c:pt idx="26">
                  <c:v>1214.5497315252726</c:v>
                </c:pt>
                <c:pt idx="27">
                  <c:v>1234.1933381302908</c:v>
                </c:pt>
                <c:pt idx="28">
                  <c:v>1318.3996016814062</c:v>
                </c:pt>
                <c:pt idx="29">
                  <c:v>1368.7401041067146</c:v>
                </c:pt>
                <c:pt idx="30">
                  <c:v>1325.1545741514401</c:v>
                </c:pt>
                <c:pt idx="31">
                  <c:v>1350.7005586746477</c:v>
                </c:pt>
                <c:pt idx="32">
                  <c:v>1596.8088486055135</c:v>
                </c:pt>
                <c:pt idx="33">
                  <c:v>1860.6397088882886</c:v>
                </c:pt>
                <c:pt idx="34">
                  <c:v>1957.3550152393921</c:v>
                </c:pt>
                <c:pt idx="35">
                  <c:v>1950.0965078647007</c:v>
                </c:pt>
                <c:pt idx="36">
                  <c:v>1940.9943418306998</c:v>
                </c:pt>
                <c:pt idx="37">
                  <c:v>2052.3459778181273</c:v>
                </c:pt>
                <c:pt idx="38">
                  <c:v>2338.169081518482</c:v>
                </c:pt>
                <c:pt idx="39">
                  <c:v>2365.0520358700724</c:v>
                </c:pt>
                <c:pt idx="40">
                  <c:v>2294.3594963156447</c:v>
                </c:pt>
                <c:pt idx="41">
                  <c:v>2342.1008919193787</c:v>
                </c:pt>
                <c:pt idx="42">
                  <c:v>2550.9914637309835</c:v>
                </c:pt>
                <c:pt idx="43">
                  <c:v>3188.0826114410161</c:v>
                </c:pt>
                <c:pt idx="44">
                  <c:v>3449.0051043263816</c:v>
                </c:pt>
                <c:pt idx="45">
                  <c:v>3874.1632050492772</c:v>
                </c:pt>
                <c:pt idx="46">
                  <c:v>4322.2001653521911</c:v>
                </c:pt>
                <c:pt idx="47">
                  <c:v>4304.8934064841251</c:v>
                </c:pt>
                <c:pt idx="48">
                  <c:v>4324.9986602655645</c:v>
                </c:pt>
                <c:pt idx="49">
                  <c:v>4353.9123750004983</c:v>
                </c:pt>
                <c:pt idx="50">
                  <c:v>4250.0663013790054</c:v>
                </c:pt>
                <c:pt idx="51">
                  <c:v>4186.065868168087</c:v>
                </c:pt>
                <c:pt idx="52">
                  <c:v>4123.1320100420216</c:v>
                </c:pt>
                <c:pt idx="53">
                  <c:v>4149.3219865529381</c:v>
                </c:pt>
                <c:pt idx="54">
                  <c:v>4104.1964415549046</c:v>
                </c:pt>
                <c:pt idx="55">
                  <c:v>4368.2605153819386</c:v>
                </c:pt>
                <c:pt idx="56">
                  <c:v>4528.5529545526497</c:v>
                </c:pt>
                <c:pt idx="57">
                  <c:v>4651.1752313820707</c:v>
                </c:pt>
                <c:pt idx="58">
                  <c:v>4541.3274195271752</c:v>
                </c:pt>
                <c:pt idx="59">
                  <c:v>4616.3654662085864</c:v>
                </c:pt>
                <c:pt idx="60">
                  <c:v>4694.912215759894</c:v>
                </c:pt>
                <c:pt idx="61">
                  <c:v>4608.3570903118734</c:v>
                </c:pt>
                <c:pt idx="62">
                  <c:v>4395.5993761187838</c:v>
                </c:pt>
                <c:pt idx="63">
                  <c:v>3931.3858584451605</c:v>
                </c:pt>
                <c:pt idx="64">
                  <c:v>3752.679069166707</c:v>
                </c:pt>
                <c:pt idx="65">
                  <c:v>3211.2771850983368</c:v>
                </c:pt>
              </c:numCache>
            </c:numRef>
          </c:val>
        </c:ser>
        <c:ser>
          <c:idx val="2"/>
          <c:order val="2"/>
          <c:tx>
            <c:strRef>
              <c:f>'Peru Gross Inflows'!$L$193</c:f>
              <c:strCache>
                <c:ptCount val="1"/>
                <c:pt idx="0">
                  <c:v>2+ Std Dev Band</c:v>
                </c:pt>
              </c:strCache>
            </c:strRef>
          </c:tx>
          <c:spPr>
            <a:ln>
              <a:solidFill>
                <a:srgbClr val="92D050"/>
              </a:solidFill>
              <a:prstDash val="sysDot"/>
            </a:ln>
          </c:spPr>
          <c:marker>
            <c:symbol val="none"/>
          </c:marker>
          <c:cat>
            <c:strRef>
              <c:f>'Peru Gross Inflows'!$M$190:$BZ$190</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Inflows'!$M$193:$BZ$193</c:f>
              <c:numCache>
                <c:formatCode>General</c:formatCode>
                <c:ptCount val="66"/>
                <c:pt idx="0">
                  <c:v>452.8871442309902</c:v>
                </c:pt>
                <c:pt idx="1">
                  <c:v>413.28527210434225</c:v>
                </c:pt>
                <c:pt idx="2">
                  <c:v>481.09559311048031</c:v>
                </c:pt>
                <c:pt idx="3">
                  <c:v>555.8593866854776</c:v>
                </c:pt>
                <c:pt idx="4">
                  <c:v>609.27111337983661</c:v>
                </c:pt>
                <c:pt idx="5">
                  <c:v>632.68437418819872</c:v>
                </c:pt>
                <c:pt idx="6">
                  <c:v>640.25568922071773</c:v>
                </c:pt>
                <c:pt idx="7">
                  <c:v>639.83665074601572</c:v>
                </c:pt>
                <c:pt idx="8">
                  <c:v>629.76428590349815</c:v>
                </c:pt>
                <c:pt idx="9">
                  <c:v>613.32625299127562</c:v>
                </c:pt>
                <c:pt idx="10">
                  <c:v>859.98925733841463</c:v>
                </c:pt>
                <c:pt idx="11">
                  <c:v>1077.4171075550653</c:v>
                </c:pt>
                <c:pt idx="12">
                  <c:v>1257.8006317617624</c:v>
                </c:pt>
                <c:pt idx="13">
                  <c:v>1562.950972089938</c:v>
                </c:pt>
                <c:pt idx="14">
                  <c:v>1563.3398675972162</c:v>
                </c:pt>
                <c:pt idx="15">
                  <c:v>1549.828509566825</c:v>
                </c:pt>
                <c:pt idx="16">
                  <c:v>1539.026333754183</c:v>
                </c:pt>
                <c:pt idx="17">
                  <c:v>1529.6619456806632</c:v>
                </c:pt>
                <c:pt idx="18">
                  <c:v>1534.7182103562195</c:v>
                </c:pt>
                <c:pt idx="19">
                  <c:v>1531.3104971424168</c:v>
                </c:pt>
                <c:pt idx="20">
                  <c:v>1531.984231021019</c:v>
                </c:pt>
                <c:pt idx="21">
                  <c:v>1530.5537214970393</c:v>
                </c:pt>
                <c:pt idx="22">
                  <c:v>1642.9245443350524</c:v>
                </c:pt>
                <c:pt idx="23">
                  <c:v>1645.4512451937758</c:v>
                </c:pt>
                <c:pt idx="24">
                  <c:v>1875.0211670884942</c:v>
                </c:pt>
                <c:pt idx="25">
                  <c:v>1991.3053785777743</c:v>
                </c:pt>
                <c:pt idx="26">
                  <c:v>2000.992388223629</c:v>
                </c:pt>
                <c:pt idx="27">
                  <c:v>2009.7580254107156</c:v>
                </c:pt>
                <c:pt idx="28">
                  <c:v>2280.9515492390656</c:v>
                </c:pt>
                <c:pt idx="29">
                  <c:v>2485.0849292686007</c:v>
                </c:pt>
                <c:pt idx="30">
                  <c:v>2424.3686505942105</c:v>
                </c:pt>
                <c:pt idx="31">
                  <c:v>2463.3106437803808</c:v>
                </c:pt>
                <c:pt idx="32">
                  <c:v>2862.3914115913803</c:v>
                </c:pt>
                <c:pt idx="33">
                  <c:v>3296.5063362511655</c:v>
                </c:pt>
                <c:pt idx="34">
                  <c:v>3409.7127490702287</c:v>
                </c:pt>
                <c:pt idx="35">
                  <c:v>3409.650056244669</c:v>
                </c:pt>
                <c:pt idx="36">
                  <c:v>3470.4198445788593</c:v>
                </c:pt>
                <c:pt idx="37">
                  <c:v>3868.9652561760513</c:v>
                </c:pt>
                <c:pt idx="38">
                  <c:v>4748.4661873982859</c:v>
                </c:pt>
                <c:pt idx="39">
                  <c:v>5066.5990392185786</c:v>
                </c:pt>
                <c:pt idx="40">
                  <c:v>5040.7656083134334</c:v>
                </c:pt>
                <c:pt idx="41">
                  <c:v>5100.0126392229649</c:v>
                </c:pt>
                <c:pt idx="42">
                  <c:v>5412.6295645823056</c:v>
                </c:pt>
                <c:pt idx="43">
                  <c:v>6399.4144679576266</c:v>
                </c:pt>
                <c:pt idx="44">
                  <c:v>6789.6591626542768</c:v>
                </c:pt>
                <c:pt idx="45">
                  <c:v>7426.6794928538029</c:v>
                </c:pt>
                <c:pt idx="46">
                  <c:v>8064.8118666651735</c:v>
                </c:pt>
                <c:pt idx="47">
                  <c:v>8048.9473567303839</c:v>
                </c:pt>
                <c:pt idx="48">
                  <c:v>8036.6740480253738</c:v>
                </c:pt>
                <c:pt idx="49">
                  <c:v>8249.7493418178201</c:v>
                </c:pt>
                <c:pt idx="50">
                  <c:v>8204.5185064474063</c:v>
                </c:pt>
                <c:pt idx="51">
                  <c:v>8130.4021712427211</c:v>
                </c:pt>
                <c:pt idx="52">
                  <c:v>8042.4186809584153</c:v>
                </c:pt>
                <c:pt idx="53">
                  <c:v>8081.4222458148979</c:v>
                </c:pt>
                <c:pt idx="54">
                  <c:v>8026.8083921912876</c:v>
                </c:pt>
                <c:pt idx="55">
                  <c:v>8360.0516172290445</c:v>
                </c:pt>
                <c:pt idx="56">
                  <c:v>8505.9550655872063</c:v>
                </c:pt>
                <c:pt idx="57">
                  <c:v>8481.6846892406502</c:v>
                </c:pt>
                <c:pt idx="58">
                  <c:v>7935.2528781813062</c:v>
                </c:pt>
                <c:pt idx="59">
                  <c:v>8147.4798480705576</c:v>
                </c:pt>
                <c:pt idx="60">
                  <c:v>8465.1222620567532</c:v>
                </c:pt>
                <c:pt idx="61">
                  <c:v>8464.5065010747858</c:v>
                </c:pt>
                <c:pt idx="62">
                  <c:v>8206.8403473814342</c:v>
                </c:pt>
                <c:pt idx="63">
                  <c:v>7514.7134625024873</c:v>
                </c:pt>
                <c:pt idx="64">
                  <c:v>7248.8872006339607</c:v>
                </c:pt>
                <c:pt idx="65">
                  <c:v>6475.9015921882155</c:v>
                </c:pt>
              </c:numCache>
            </c:numRef>
          </c:val>
        </c:ser>
        <c:ser>
          <c:idx val="3"/>
          <c:order val="3"/>
          <c:tx>
            <c:strRef>
              <c:f>'Peru Gross Inflows'!$L$194</c:f>
              <c:strCache>
                <c:ptCount val="1"/>
                <c:pt idx="0">
                  <c:v>1- Std Dev Band</c:v>
                </c:pt>
              </c:strCache>
            </c:strRef>
          </c:tx>
          <c:spPr>
            <a:ln>
              <a:solidFill>
                <a:srgbClr val="C00000"/>
              </a:solidFill>
              <a:prstDash val="dashDot"/>
            </a:ln>
          </c:spPr>
          <c:marker>
            <c:symbol val="none"/>
          </c:marker>
          <c:cat>
            <c:strRef>
              <c:f>'Peru Gross Inflows'!$M$190:$BZ$190</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Inflows'!$M$194:$BZ$194</c:f>
              <c:numCache>
                <c:formatCode>General</c:formatCode>
                <c:ptCount val="66"/>
                <c:pt idx="0">
                  <c:v>-438.7487121154951</c:v>
                </c:pt>
                <c:pt idx="1">
                  <c:v>-435.51433105217109</c:v>
                </c:pt>
                <c:pt idx="2">
                  <c:v>-440.25359655524016</c:v>
                </c:pt>
                <c:pt idx="3">
                  <c:v>-440.97391834273878</c:v>
                </c:pt>
                <c:pt idx="4">
                  <c:v>-416.72260668991828</c:v>
                </c:pt>
                <c:pt idx="5">
                  <c:v>-384.53221559409934</c:v>
                </c:pt>
                <c:pt idx="6">
                  <c:v>-373.57485161035891</c:v>
                </c:pt>
                <c:pt idx="7">
                  <c:v>-374.64486527250784</c:v>
                </c:pt>
                <c:pt idx="8">
                  <c:v>-381.12001575074908</c:v>
                </c:pt>
                <c:pt idx="9">
                  <c:v>-391.88452519413784</c:v>
                </c:pt>
                <c:pt idx="10">
                  <c:v>-440.05269612435001</c:v>
                </c:pt>
                <c:pt idx="11">
                  <c:v>-472.91853119031811</c:v>
                </c:pt>
                <c:pt idx="12">
                  <c:v>-478.72754610845232</c:v>
                </c:pt>
                <c:pt idx="13">
                  <c:v>-506.89774758732568</c:v>
                </c:pt>
                <c:pt idx="14">
                  <c:v>-504.36534094146492</c:v>
                </c:pt>
                <c:pt idx="15">
                  <c:v>-459.79919192626937</c:v>
                </c:pt>
                <c:pt idx="16">
                  <c:v>-420.35014830566286</c:v>
                </c:pt>
                <c:pt idx="17">
                  <c:v>-406.98387355461733</c:v>
                </c:pt>
                <c:pt idx="18">
                  <c:v>-413.29810011617752</c:v>
                </c:pt>
                <c:pt idx="19">
                  <c:v>-404.29651609292841</c:v>
                </c:pt>
                <c:pt idx="20">
                  <c:v>-406.51896492630493</c:v>
                </c:pt>
                <c:pt idx="21">
                  <c:v>-410.6695316268378</c:v>
                </c:pt>
                <c:pt idx="22">
                  <c:v>-405.52356873220054</c:v>
                </c:pt>
                <c:pt idx="23">
                  <c:v>-404.32227057938803</c:v>
                </c:pt>
                <c:pt idx="24">
                  <c:v>-410.715570525624</c:v>
                </c:pt>
                <c:pt idx="25">
                  <c:v>-383.80192540917847</c:v>
                </c:pt>
                <c:pt idx="26">
                  <c:v>-358.33558187144035</c:v>
                </c:pt>
                <c:pt idx="27">
                  <c:v>-316.93603643055849</c:v>
                </c:pt>
                <c:pt idx="28">
                  <c:v>-606.70429343391243</c:v>
                </c:pt>
                <c:pt idx="29">
                  <c:v>-863.9495462170571</c:v>
                </c:pt>
                <c:pt idx="30">
                  <c:v>-873.27357873410074</c:v>
                </c:pt>
                <c:pt idx="31">
                  <c:v>-874.51961153681896</c:v>
                </c:pt>
                <c:pt idx="32">
                  <c:v>-934.35627736622075</c:v>
                </c:pt>
                <c:pt idx="33">
                  <c:v>-1011.0935458374651</c:v>
                </c:pt>
                <c:pt idx="34">
                  <c:v>-947.3604524222817</c:v>
                </c:pt>
                <c:pt idx="35">
                  <c:v>-969.01058889523597</c:v>
                </c:pt>
                <c:pt idx="36">
                  <c:v>-1117.8566636656196</c:v>
                </c:pt>
                <c:pt idx="37">
                  <c:v>-1580.892578897721</c:v>
                </c:pt>
                <c:pt idx="38">
                  <c:v>-2482.4251302411258</c:v>
                </c:pt>
                <c:pt idx="39">
                  <c:v>-3038.0419708269392</c:v>
                </c:pt>
                <c:pt idx="40">
                  <c:v>-3198.4527276799317</c:v>
                </c:pt>
                <c:pt idx="41">
                  <c:v>-3173.7226026877938</c:v>
                </c:pt>
                <c:pt idx="42">
                  <c:v>-3172.28473797166</c:v>
                </c:pt>
                <c:pt idx="43">
                  <c:v>-3234.581101592205</c:v>
                </c:pt>
                <c:pt idx="44">
                  <c:v>-3232.3030123294097</c:v>
                </c:pt>
                <c:pt idx="45">
                  <c:v>-3230.8693705597743</c:v>
                </c:pt>
                <c:pt idx="46">
                  <c:v>-3163.0232372737732</c:v>
                </c:pt>
                <c:pt idx="47">
                  <c:v>-3183.2144940083926</c:v>
                </c:pt>
                <c:pt idx="48">
                  <c:v>-3098.352115254052</c:v>
                </c:pt>
                <c:pt idx="49">
                  <c:v>-3437.7615586341462</c:v>
                </c:pt>
                <c:pt idx="50">
                  <c:v>-3658.8381087577986</c:v>
                </c:pt>
                <c:pt idx="51">
                  <c:v>-3702.6067379811825</c:v>
                </c:pt>
                <c:pt idx="52">
                  <c:v>-3715.4413317907643</c:v>
                </c:pt>
                <c:pt idx="53">
                  <c:v>-3714.8785319709818</c:v>
                </c:pt>
                <c:pt idx="54">
                  <c:v>-3741.0274597178618</c:v>
                </c:pt>
                <c:pt idx="55">
                  <c:v>-3615.3216883122727</c:v>
                </c:pt>
                <c:pt idx="56">
                  <c:v>-3426.251267516463</c:v>
                </c:pt>
                <c:pt idx="57">
                  <c:v>-3009.8436843350873</c:v>
                </c:pt>
                <c:pt idx="58">
                  <c:v>-2246.5234977810869</c:v>
                </c:pt>
                <c:pt idx="59">
                  <c:v>-2445.863297515356</c:v>
                </c:pt>
                <c:pt idx="60">
                  <c:v>-2845.5078768338249</c:v>
                </c:pt>
                <c:pt idx="61">
                  <c:v>-3103.9417312139531</c:v>
                </c:pt>
                <c:pt idx="62">
                  <c:v>-3226.8825664065189</c:v>
                </c:pt>
                <c:pt idx="63">
                  <c:v>-3235.2693496694942</c:v>
                </c:pt>
                <c:pt idx="64">
                  <c:v>-3239.7371937678013</c:v>
                </c:pt>
                <c:pt idx="65">
                  <c:v>-3317.9716290814217</c:v>
                </c:pt>
              </c:numCache>
            </c:numRef>
          </c:val>
        </c:ser>
        <c:ser>
          <c:idx val="4"/>
          <c:order val="4"/>
          <c:tx>
            <c:strRef>
              <c:f>'Peru Gross Inflows'!$L$195</c:f>
              <c:strCache>
                <c:ptCount val="1"/>
                <c:pt idx="0">
                  <c:v>2- Std Dev Band</c:v>
                </c:pt>
              </c:strCache>
            </c:strRef>
          </c:tx>
          <c:spPr>
            <a:ln>
              <a:solidFill>
                <a:srgbClr val="FF0000"/>
              </a:solidFill>
              <a:prstDash val="sysDot"/>
            </a:ln>
          </c:spPr>
          <c:marker>
            <c:symbol val="none"/>
          </c:marker>
          <c:cat>
            <c:strRef>
              <c:f>'Peru Gross Inflows'!$M$190:$BZ$190</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Inflows'!$M$195:$BZ$195</c:f>
              <c:numCache>
                <c:formatCode>General</c:formatCode>
                <c:ptCount val="66"/>
                <c:pt idx="0">
                  <c:v>-735.96066423099012</c:v>
                </c:pt>
                <c:pt idx="1">
                  <c:v>-718.44753210434214</c:v>
                </c:pt>
                <c:pt idx="2">
                  <c:v>-747.36999311048032</c:v>
                </c:pt>
                <c:pt idx="3">
                  <c:v>-773.25168668547758</c:v>
                </c:pt>
                <c:pt idx="4">
                  <c:v>-758.72051337983658</c:v>
                </c:pt>
                <c:pt idx="5">
                  <c:v>-723.60441218819869</c:v>
                </c:pt>
                <c:pt idx="6">
                  <c:v>-711.51836522071778</c:v>
                </c:pt>
                <c:pt idx="7">
                  <c:v>-712.80537061201562</c:v>
                </c:pt>
                <c:pt idx="8">
                  <c:v>-718.08144963549807</c:v>
                </c:pt>
                <c:pt idx="9">
                  <c:v>-726.95478458927573</c:v>
                </c:pt>
                <c:pt idx="10">
                  <c:v>-873.40001394527155</c:v>
                </c:pt>
                <c:pt idx="11">
                  <c:v>-989.69707743877927</c:v>
                </c:pt>
                <c:pt idx="12">
                  <c:v>-1057.5702720651907</c:v>
                </c:pt>
                <c:pt idx="13">
                  <c:v>-1196.8473208130802</c:v>
                </c:pt>
                <c:pt idx="14">
                  <c:v>-1193.6004104543586</c:v>
                </c:pt>
                <c:pt idx="15">
                  <c:v>-1129.6750924239675</c:v>
                </c:pt>
                <c:pt idx="16">
                  <c:v>-1073.4756423256115</c:v>
                </c:pt>
                <c:pt idx="17">
                  <c:v>-1052.5324799663774</c:v>
                </c:pt>
                <c:pt idx="18">
                  <c:v>-1062.6368702736431</c:v>
                </c:pt>
                <c:pt idx="19">
                  <c:v>-1049.4988538380435</c:v>
                </c:pt>
                <c:pt idx="20">
                  <c:v>-1052.6866969087462</c:v>
                </c:pt>
                <c:pt idx="21">
                  <c:v>-1057.7439493347968</c:v>
                </c:pt>
                <c:pt idx="22">
                  <c:v>-1088.3396064212848</c:v>
                </c:pt>
                <c:pt idx="23">
                  <c:v>-1087.5801091704425</c:v>
                </c:pt>
                <c:pt idx="24">
                  <c:v>-1172.6278163969969</c:v>
                </c:pt>
                <c:pt idx="25">
                  <c:v>-1175.5043600714962</c:v>
                </c:pt>
                <c:pt idx="26">
                  <c:v>-1144.7782385697969</c:v>
                </c:pt>
                <c:pt idx="27">
                  <c:v>-1092.500723710983</c:v>
                </c:pt>
                <c:pt idx="28">
                  <c:v>-1569.2562409915718</c:v>
                </c:pt>
                <c:pt idx="29">
                  <c:v>-1980.294371378943</c:v>
                </c:pt>
                <c:pt idx="30">
                  <c:v>-1972.4876551768712</c:v>
                </c:pt>
                <c:pt idx="31">
                  <c:v>-1987.1296966425523</c:v>
                </c:pt>
                <c:pt idx="32">
                  <c:v>-2199.9388403520879</c:v>
                </c:pt>
                <c:pt idx="33">
                  <c:v>-2446.9601732003421</c:v>
                </c:pt>
                <c:pt idx="34">
                  <c:v>-2399.7181862531188</c:v>
                </c:pt>
                <c:pt idx="35">
                  <c:v>-2428.5641372752043</c:v>
                </c:pt>
                <c:pt idx="36">
                  <c:v>-2647.2821664137796</c:v>
                </c:pt>
                <c:pt idx="37">
                  <c:v>-3397.5118572556448</c:v>
                </c:pt>
                <c:pt idx="38">
                  <c:v>-4892.7222361209297</c:v>
                </c:pt>
                <c:pt idx="39">
                  <c:v>-5739.5889741754445</c:v>
                </c:pt>
                <c:pt idx="40">
                  <c:v>-5944.8588396777195</c:v>
                </c:pt>
                <c:pt idx="41">
                  <c:v>-5931.6343499913801</c:v>
                </c:pt>
                <c:pt idx="42">
                  <c:v>-6033.9228388229812</c:v>
                </c:pt>
                <c:pt idx="43">
                  <c:v>-6445.9129581088155</c:v>
                </c:pt>
                <c:pt idx="44">
                  <c:v>-6572.9570706573058</c:v>
                </c:pt>
                <c:pt idx="45">
                  <c:v>-6783.3856583643001</c:v>
                </c:pt>
                <c:pt idx="46">
                  <c:v>-6905.6349385867561</c:v>
                </c:pt>
                <c:pt idx="47">
                  <c:v>-6927.2684442546515</c:v>
                </c:pt>
                <c:pt idx="48">
                  <c:v>-6810.02750301386</c:v>
                </c:pt>
                <c:pt idx="49">
                  <c:v>-7333.598525451468</c:v>
                </c:pt>
                <c:pt idx="50">
                  <c:v>-7613.2903138262</c:v>
                </c:pt>
                <c:pt idx="51">
                  <c:v>-7646.943041055817</c:v>
                </c:pt>
                <c:pt idx="52">
                  <c:v>-7634.7280027071574</c:v>
                </c:pt>
                <c:pt idx="53">
                  <c:v>-7646.9787912329411</c:v>
                </c:pt>
                <c:pt idx="54">
                  <c:v>-7663.6394103542443</c:v>
                </c:pt>
                <c:pt idx="55">
                  <c:v>-7607.1127901593791</c:v>
                </c:pt>
                <c:pt idx="56">
                  <c:v>-7403.6533785510201</c:v>
                </c:pt>
                <c:pt idx="57">
                  <c:v>-6840.3531421936659</c:v>
                </c:pt>
                <c:pt idx="58">
                  <c:v>-5640.448956435218</c:v>
                </c:pt>
                <c:pt idx="59">
                  <c:v>-5976.9776793773271</c:v>
                </c:pt>
                <c:pt idx="60">
                  <c:v>-6615.7179231306845</c:v>
                </c:pt>
                <c:pt idx="61">
                  <c:v>-6960.0911419768663</c:v>
                </c:pt>
                <c:pt idx="62">
                  <c:v>-7038.1235376691702</c:v>
                </c:pt>
                <c:pt idx="63">
                  <c:v>-6818.596953726822</c:v>
                </c:pt>
                <c:pt idx="64">
                  <c:v>-6735.9453252350559</c:v>
                </c:pt>
                <c:pt idx="65">
                  <c:v>-6582.5960361713014</c:v>
                </c:pt>
              </c:numCache>
            </c:numRef>
          </c:val>
        </c:ser>
        <c:marker val="1"/>
        <c:axId val="101823232"/>
        <c:axId val="101824768"/>
      </c:lineChart>
      <c:catAx>
        <c:axId val="101823232"/>
        <c:scaling>
          <c:orientation val="minMax"/>
        </c:scaling>
        <c:axPos val="b"/>
        <c:majorTickMark val="none"/>
        <c:tickLblPos val="nextTo"/>
        <c:crossAx val="101824768"/>
        <c:crosses val="autoZero"/>
        <c:auto val="1"/>
        <c:lblAlgn val="ctr"/>
        <c:lblOffset val="100"/>
      </c:catAx>
      <c:valAx>
        <c:axId val="101824768"/>
        <c:scaling>
          <c:orientation val="minMax"/>
        </c:scaling>
        <c:axPos val="l"/>
        <c:majorGridlines/>
        <c:numFmt formatCode="General" sourceLinked="1"/>
        <c:majorTickMark val="none"/>
        <c:tickLblPos val="nextTo"/>
        <c:spPr>
          <a:ln w="9525">
            <a:noFill/>
          </a:ln>
        </c:spPr>
        <c:crossAx val="101823232"/>
        <c:crosses val="autoZero"/>
        <c:crossBetween val="between"/>
      </c:valAx>
    </c:plotArea>
    <c:legend>
      <c:legendPos val="b"/>
    </c:legend>
    <c:plotVisOnly val="1"/>
  </c:chart>
  <c:printSettings>
    <c:headerFooter/>
    <c:pageMargins b="0.75000000000000278" l="0.70000000000000062" r="0.70000000000000062" t="0.75000000000000278"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Surge and Stop episodes in Other Investment Peru</a:t>
            </a:r>
          </a:p>
        </c:rich>
      </c:tx>
    </c:title>
    <c:plotArea>
      <c:layout/>
      <c:lineChart>
        <c:grouping val="standard"/>
        <c:ser>
          <c:idx val="0"/>
          <c:order val="0"/>
          <c:tx>
            <c:strRef>
              <c:f>'Peru Gross Inflows'!$L$285</c:f>
              <c:strCache>
                <c:ptCount val="1"/>
                <c:pt idx="0">
                  <c:v>DeltaC</c:v>
                </c:pt>
              </c:strCache>
            </c:strRef>
          </c:tx>
          <c:marker>
            <c:symbol val="none"/>
          </c:marker>
          <c:cat>
            <c:strRef>
              <c:f>'Peru Gross Inflows'!$M$284:$BZ$284</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Inflows'!$M$285:$BZ$285</c:f>
              <c:numCache>
                <c:formatCode>General</c:formatCode>
                <c:ptCount val="66"/>
                <c:pt idx="0">
                  <c:v>-4364.2465999999995</c:v>
                </c:pt>
                <c:pt idx="1">
                  <c:v>-1585.6332</c:v>
                </c:pt>
                <c:pt idx="2">
                  <c:v>-1048.1627649700001</c:v>
                </c:pt>
                <c:pt idx="3">
                  <c:v>548.19861291714278</c:v>
                </c:pt>
                <c:pt idx="4">
                  <c:v>2246.7016470542858</c:v>
                </c:pt>
                <c:pt idx="5">
                  <c:v>1469.6146497823379</c:v>
                </c:pt>
                <c:pt idx="6">
                  <c:v>1119.2823034439286</c:v>
                </c:pt>
                <c:pt idx="7">
                  <c:v>1050.9980476696433</c:v>
                </c:pt>
                <c:pt idx="8">
                  <c:v>-22.970559667142936</c:v>
                </c:pt>
                <c:pt idx="9">
                  <c:v>-246.90944978233759</c:v>
                </c:pt>
                <c:pt idx="10">
                  <c:v>-1097.2586621955215</c:v>
                </c:pt>
                <c:pt idx="11">
                  <c:v>-1881.8502843083786</c:v>
                </c:pt>
                <c:pt idx="12">
                  <c:v>-1174.7021720462344</c:v>
                </c:pt>
                <c:pt idx="13">
                  <c:v>-1690.936592658712</c:v>
                </c:pt>
                <c:pt idx="14">
                  <c:v>25.027367390188829</c:v>
                </c:pt>
                <c:pt idx="15">
                  <c:v>195.22637877886473</c:v>
                </c:pt>
                <c:pt idx="16">
                  <c:v>-491.58103334449243</c:v>
                </c:pt>
                <c:pt idx="17">
                  <c:v>819.23557955658703</c:v>
                </c:pt>
                <c:pt idx="18">
                  <c:v>172.60471478898592</c:v>
                </c:pt>
                <c:pt idx="19">
                  <c:v>827.25920443520386</c:v>
                </c:pt>
                <c:pt idx="20">
                  <c:v>1022.6467831069421</c:v>
                </c:pt>
                <c:pt idx="21">
                  <c:v>348.87132186716195</c:v>
                </c:pt>
                <c:pt idx="22">
                  <c:v>265.57955863593679</c:v>
                </c:pt>
                <c:pt idx="23">
                  <c:v>-600.70297134258408</c:v>
                </c:pt>
                <c:pt idx="24">
                  <c:v>-2645.8171480125829</c:v>
                </c:pt>
                <c:pt idx="25">
                  <c:v>-2742.3321048023276</c:v>
                </c:pt>
                <c:pt idx="26">
                  <c:v>-3444.2312548442474</c:v>
                </c:pt>
                <c:pt idx="27">
                  <c:v>-3270.2327703530327</c:v>
                </c:pt>
                <c:pt idx="28">
                  <c:v>1193.4842593840508</c:v>
                </c:pt>
                <c:pt idx="29">
                  <c:v>2068.2486861979842</c:v>
                </c:pt>
                <c:pt idx="30">
                  <c:v>1191.4805780661968</c:v>
                </c:pt>
                <c:pt idx="31">
                  <c:v>3968.859333824978</c:v>
                </c:pt>
                <c:pt idx="32">
                  <c:v>2219.9874301863601</c:v>
                </c:pt>
                <c:pt idx="33">
                  <c:v>984.0124790117643</c:v>
                </c:pt>
                <c:pt idx="34">
                  <c:v>4994.7136525522892</c:v>
                </c:pt>
                <c:pt idx="35">
                  <c:v>2330.1260624599108</c:v>
                </c:pt>
                <c:pt idx="36">
                  <c:v>1938.8999502332349</c:v>
                </c:pt>
                <c:pt idx="37">
                  <c:v>1147.0947517811305</c:v>
                </c:pt>
                <c:pt idx="38">
                  <c:v>-1501.083483413498</c:v>
                </c:pt>
                <c:pt idx="39">
                  <c:v>-3668.176267133942</c:v>
                </c:pt>
                <c:pt idx="40">
                  <c:v>-6289.7920091352644</c:v>
                </c:pt>
                <c:pt idx="41">
                  <c:v>-2664.7693339762618</c:v>
                </c:pt>
                <c:pt idx="42">
                  <c:v>-953.38086136821403</c:v>
                </c:pt>
                <c:pt idx="43">
                  <c:v>26.612806420084098</c:v>
                </c:pt>
                <c:pt idx="44">
                  <c:v>6829.3495042705526</c:v>
                </c:pt>
                <c:pt idx="45">
                  <c:v>3734.2132982942912</c:v>
                </c:pt>
                <c:pt idx="46">
                  <c:v>1789.336041622515</c:v>
                </c:pt>
                <c:pt idx="47">
                  <c:v>5682.6387340633155</c:v>
                </c:pt>
                <c:pt idx="48">
                  <c:v>427.24722084080577</c:v>
                </c:pt>
                <c:pt idx="49">
                  <c:v>938.54707032798797</c:v>
                </c:pt>
                <c:pt idx="50">
                  <c:v>2245.8362740343518</c:v>
                </c:pt>
                <c:pt idx="51">
                  <c:v>886.13332802525201</c:v>
                </c:pt>
                <c:pt idx="52">
                  <c:v>1438.9967213209416</c:v>
                </c:pt>
                <c:pt idx="53">
                  <c:v>2348.114722108663</c:v>
                </c:pt>
                <c:pt idx="54">
                  <c:v>1256.6599661141258</c:v>
                </c:pt>
                <c:pt idx="55">
                  <c:v>-4615.2352310779079</c:v>
                </c:pt>
                <c:pt idx="56">
                  <c:v>-6314.4198892010982</c:v>
                </c:pt>
                <c:pt idx="57">
                  <c:v>-7560.4074912517217</c:v>
                </c:pt>
                <c:pt idx="58">
                  <c:v>-9426.1339564826667</c:v>
                </c:pt>
                <c:pt idx="59">
                  <c:v>-2003.5560394975405</c:v>
                </c:pt>
                <c:pt idx="60">
                  <c:v>3807.3735386604894</c:v>
                </c:pt>
                <c:pt idx="61">
                  <c:v>3921.5467627891921</c:v>
                </c:pt>
                <c:pt idx="62">
                  <c:v>6771.8312922366376</c:v>
                </c:pt>
                <c:pt idx="63">
                  <c:v>3987.3132357704108</c:v>
                </c:pt>
                <c:pt idx="64">
                  <c:v>-728.29601511591977</c:v>
                </c:pt>
                <c:pt idx="65">
                  <c:v>508.11721829178191</c:v>
                </c:pt>
              </c:numCache>
            </c:numRef>
          </c:val>
        </c:ser>
        <c:ser>
          <c:idx val="1"/>
          <c:order val="1"/>
          <c:tx>
            <c:strRef>
              <c:f>'Peru Gross Inflows'!$L$286</c:f>
              <c:strCache>
                <c:ptCount val="1"/>
                <c:pt idx="0">
                  <c:v>1+ Std Dev Band</c:v>
                </c:pt>
              </c:strCache>
            </c:strRef>
          </c:tx>
          <c:spPr>
            <a:ln>
              <a:solidFill>
                <a:srgbClr val="00B050"/>
              </a:solidFill>
              <a:prstDash val="dashDot"/>
            </a:ln>
          </c:spPr>
          <c:marker>
            <c:symbol val="none"/>
          </c:marker>
          <c:cat>
            <c:strRef>
              <c:f>'Peru Gross Inflows'!$M$284:$BZ$284</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Inflows'!$M$286:$BZ$286</c:f>
              <c:numCache>
                <c:formatCode>General</c:formatCode>
                <c:ptCount val="66"/>
                <c:pt idx="0">
                  <c:v>1641.538418936985</c:v>
                </c:pt>
                <c:pt idx="1">
                  <c:v>1516.7032733900446</c:v>
                </c:pt>
                <c:pt idx="2">
                  <c:v>1387.2910752109597</c:v>
                </c:pt>
                <c:pt idx="3">
                  <c:v>1346.6651141476173</c:v>
                </c:pt>
                <c:pt idx="4">
                  <c:v>1470.8028337016422</c:v>
                </c:pt>
                <c:pt idx="5">
                  <c:v>1545.492755903854</c:v>
                </c:pt>
                <c:pt idx="6">
                  <c:v>1613.8465314228497</c:v>
                </c:pt>
                <c:pt idx="7">
                  <c:v>1674.0681296867949</c:v>
                </c:pt>
                <c:pt idx="8">
                  <c:v>1705.3080430568593</c:v>
                </c:pt>
                <c:pt idx="9">
                  <c:v>1721.5907380782999</c:v>
                </c:pt>
                <c:pt idx="10">
                  <c:v>1637.8320907141058</c:v>
                </c:pt>
                <c:pt idx="11">
                  <c:v>1566.7174595089157</c:v>
                </c:pt>
                <c:pt idx="12">
                  <c:v>1404.5193871503063</c:v>
                </c:pt>
                <c:pt idx="13">
                  <c:v>1083.4175710211821</c:v>
                </c:pt>
                <c:pt idx="14">
                  <c:v>1071.0500743118928</c:v>
                </c:pt>
                <c:pt idx="15">
                  <c:v>990.3244812025182</c:v>
                </c:pt>
                <c:pt idx="16">
                  <c:v>931.31346849553699</c:v>
                </c:pt>
                <c:pt idx="17">
                  <c:v>1077.3287683047708</c:v>
                </c:pt>
                <c:pt idx="18">
                  <c:v>1157.1025625725133</c:v>
                </c:pt>
                <c:pt idx="19">
                  <c:v>1228.8742180024747</c:v>
                </c:pt>
                <c:pt idx="20">
                  <c:v>1165.2384834188367</c:v>
                </c:pt>
                <c:pt idx="21">
                  <c:v>1200.2702382577697</c:v>
                </c:pt>
                <c:pt idx="22">
                  <c:v>1231.5822181932081</c:v>
                </c:pt>
                <c:pt idx="23">
                  <c:v>1183.9819563119672</c:v>
                </c:pt>
                <c:pt idx="24">
                  <c:v>985.46742796048102</c:v>
                </c:pt>
                <c:pt idx="25">
                  <c:v>852.71242138172829</c:v>
                </c:pt>
                <c:pt idx="26">
                  <c:v>760.2794134484534</c:v>
                </c:pt>
                <c:pt idx="27">
                  <c:v>617.0080326857767</c:v>
                </c:pt>
                <c:pt idx="28">
                  <c:v>737.72672692164497</c:v>
                </c:pt>
                <c:pt idx="29">
                  <c:v>979.50369271316015</c:v>
                </c:pt>
                <c:pt idx="30">
                  <c:v>1138.542386513202</c:v>
                </c:pt>
                <c:pt idx="31">
                  <c:v>1675.1221980566047</c:v>
                </c:pt>
                <c:pt idx="32">
                  <c:v>1904.5552122987278</c:v>
                </c:pt>
                <c:pt idx="33">
                  <c:v>2009.5390417600906</c:v>
                </c:pt>
                <c:pt idx="34">
                  <c:v>2549.0126832686001</c:v>
                </c:pt>
                <c:pt idx="35">
                  <c:v>2699.1168144708449</c:v>
                </c:pt>
                <c:pt idx="36">
                  <c:v>2832.1709050058134</c:v>
                </c:pt>
                <c:pt idx="37">
                  <c:v>2851.5745315533704</c:v>
                </c:pt>
                <c:pt idx="38">
                  <c:v>2815.1301740281897</c:v>
                </c:pt>
                <c:pt idx="39">
                  <c:v>2770.7831711280751</c:v>
                </c:pt>
                <c:pt idx="40">
                  <c:v>2799.1030864537415</c:v>
                </c:pt>
                <c:pt idx="41">
                  <c:v>2703.4598384279443</c:v>
                </c:pt>
                <c:pt idx="42">
                  <c:v>2644.4206141509312</c:v>
                </c:pt>
                <c:pt idx="43">
                  <c:v>2675.6112977801513</c:v>
                </c:pt>
                <c:pt idx="44">
                  <c:v>3488.791024430127</c:v>
                </c:pt>
                <c:pt idx="45">
                  <c:v>3824.6936155937365</c:v>
                </c:pt>
                <c:pt idx="46">
                  <c:v>3958.0010701529418</c:v>
                </c:pt>
                <c:pt idx="47">
                  <c:v>4432.2599124207545</c:v>
                </c:pt>
                <c:pt idx="48">
                  <c:v>4399.2879165807235</c:v>
                </c:pt>
                <c:pt idx="49">
                  <c:v>4336.8475770255063</c:v>
                </c:pt>
                <c:pt idx="50">
                  <c:v>4398.9035318823862</c:v>
                </c:pt>
                <c:pt idx="51">
                  <c:v>4178.1760038146422</c:v>
                </c:pt>
                <c:pt idx="52">
                  <c:v>4128.6574968230516</c:v>
                </c:pt>
                <c:pt idx="53">
                  <c:v>4211.0409255025997</c:v>
                </c:pt>
                <c:pt idx="54">
                  <c:v>3886.7889582854214</c:v>
                </c:pt>
                <c:pt idx="55">
                  <c:v>3759.5835875002449</c:v>
                </c:pt>
                <c:pt idx="56">
                  <c:v>3672.9310269215098</c:v>
                </c:pt>
                <c:pt idx="57">
                  <c:v>3621.8719151137198</c:v>
                </c:pt>
                <c:pt idx="58">
                  <c:v>3722.6492434115839</c:v>
                </c:pt>
                <c:pt idx="59">
                  <c:v>3762.3657096129</c:v>
                </c:pt>
                <c:pt idx="60">
                  <c:v>4158.6517784064599</c:v>
                </c:pt>
                <c:pt idx="61">
                  <c:v>4534.0527281991826</c:v>
                </c:pt>
                <c:pt idx="62">
                  <c:v>5149.3619805191374</c:v>
                </c:pt>
                <c:pt idx="63">
                  <c:v>5406.640217956382</c:v>
                </c:pt>
                <c:pt idx="64">
                  <c:v>4813.3689572648918</c:v>
                </c:pt>
                <c:pt idx="65">
                  <c:v>4582.870688350873</c:v>
                </c:pt>
              </c:numCache>
            </c:numRef>
          </c:val>
        </c:ser>
        <c:ser>
          <c:idx val="2"/>
          <c:order val="2"/>
          <c:tx>
            <c:strRef>
              <c:f>'Peru Gross Inflows'!$L$287</c:f>
              <c:strCache>
                <c:ptCount val="1"/>
                <c:pt idx="0">
                  <c:v>2+ Std Dev Band</c:v>
                </c:pt>
              </c:strCache>
            </c:strRef>
          </c:tx>
          <c:spPr>
            <a:ln>
              <a:solidFill>
                <a:srgbClr val="92D050"/>
              </a:solidFill>
              <a:prstDash val="sysDot"/>
            </a:ln>
          </c:spPr>
          <c:marker>
            <c:symbol val="none"/>
          </c:marker>
          <c:cat>
            <c:strRef>
              <c:f>'Peru Gross Inflows'!$M$284:$BZ$284</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Inflows'!$M$287:$BZ$287</c:f>
              <c:numCache>
                <c:formatCode>General</c:formatCode>
                <c:ptCount val="66"/>
                <c:pt idx="0">
                  <c:v>3374.4738078739701</c:v>
                </c:pt>
                <c:pt idx="1">
                  <c:v>3257.6427417800892</c:v>
                </c:pt>
                <c:pt idx="2">
                  <c:v>3107.3721486704194</c:v>
                </c:pt>
                <c:pt idx="3">
                  <c:v>3050.0686308978775</c:v>
                </c:pt>
                <c:pt idx="4">
                  <c:v>3242.4715226532126</c:v>
                </c:pt>
                <c:pt idx="5">
                  <c:v>3349.97066956852</c:v>
                </c:pt>
                <c:pt idx="6">
                  <c:v>3441.8928404343146</c:v>
                </c:pt>
                <c:pt idx="7">
                  <c:v>3521.6440345787232</c:v>
                </c:pt>
                <c:pt idx="8">
                  <c:v>3548.2594393022091</c:v>
                </c:pt>
                <c:pt idx="9">
                  <c:v>3560.9203018342068</c:v>
                </c:pt>
                <c:pt idx="10">
                  <c:v>3480.4318402155945</c:v>
                </c:pt>
                <c:pt idx="11">
                  <c:v>3443.4059920206337</c:v>
                </c:pt>
                <c:pt idx="12">
                  <c:v>3246.7489059057266</c:v>
                </c:pt>
                <c:pt idx="13">
                  <c:v>2812.1801532804134</c:v>
                </c:pt>
                <c:pt idx="14">
                  <c:v>2795.9000414923257</c:v>
                </c:pt>
                <c:pt idx="15">
                  <c:v>2678.996636334633</c:v>
                </c:pt>
                <c:pt idx="16">
                  <c:v>2602.9544625878953</c:v>
                </c:pt>
                <c:pt idx="17">
                  <c:v>2726.161233228534</c:v>
                </c:pt>
                <c:pt idx="18">
                  <c:v>2789.5571560245694</c:v>
                </c:pt>
                <c:pt idx="19">
                  <c:v>2714.2535766627316</c:v>
                </c:pt>
                <c:pt idx="20">
                  <c:v>2317.6374383401089</c:v>
                </c:pt>
                <c:pt idx="21">
                  <c:v>2290.9757219246171</c:v>
                </c:pt>
                <c:pt idx="22">
                  <c:v>2287.9125656151964</c:v>
                </c:pt>
                <c:pt idx="23">
                  <c:v>2250.1571210657016</c:v>
                </c:pt>
                <c:pt idx="24">
                  <c:v>2097.7540041160723</c:v>
                </c:pt>
                <c:pt idx="25">
                  <c:v>2042.8413286878001</c:v>
                </c:pt>
                <c:pt idx="26">
                  <c:v>2086.1509907356594</c:v>
                </c:pt>
                <c:pt idx="27">
                  <c:v>2015.6697701114397</c:v>
                </c:pt>
                <c:pt idx="28">
                  <c:v>2196.2844176306162</c:v>
                </c:pt>
                <c:pt idx="29">
                  <c:v>2564.0804424146309</c:v>
                </c:pt>
                <c:pt idx="30">
                  <c:v>2767.7208680016283</c:v>
                </c:pt>
                <c:pt idx="31">
                  <c:v>3548.3450101817657</c:v>
                </c:pt>
                <c:pt idx="32">
                  <c:v>3837.4765585543823</c:v>
                </c:pt>
                <c:pt idx="33">
                  <c:v>3913.6967638935844</c:v>
                </c:pt>
                <c:pt idx="34">
                  <c:v>4744.1597326524989</c:v>
                </c:pt>
                <c:pt idx="35">
                  <c:v>4937.6230108729351</c:v>
                </c:pt>
                <c:pt idx="36">
                  <c:v>5082.2071427639858</c:v>
                </c:pt>
                <c:pt idx="37">
                  <c:v>5104.6214372478735</c:v>
                </c:pt>
                <c:pt idx="38">
                  <c:v>5115.4171321076365</c:v>
                </c:pt>
                <c:pt idx="39">
                  <c:v>5251.4948998858645</c:v>
                </c:pt>
                <c:pt idx="40">
                  <c:v>5673.756670149307</c:v>
                </c:pt>
                <c:pt idx="41">
                  <c:v>5633.152206889883</c:v>
                </c:pt>
                <c:pt idx="42">
                  <c:v>5576.0217793360653</c:v>
                </c:pt>
                <c:pt idx="43">
                  <c:v>5607.0373577063719</c:v>
                </c:pt>
                <c:pt idx="44">
                  <c:v>6759.6384783921667</c:v>
                </c:pt>
                <c:pt idx="45">
                  <c:v>7107.6163905645544</c:v>
                </c:pt>
                <c:pt idx="46">
                  <c:v>7112.5529348596265</c:v>
                </c:pt>
                <c:pt idx="47">
                  <c:v>7613.4270441744357</c:v>
                </c:pt>
                <c:pt idx="48">
                  <c:v>7585.7949044215347</c:v>
                </c:pt>
                <c:pt idx="49">
                  <c:v>7517.3993061046003</c:v>
                </c:pt>
                <c:pt idx="50">
                  <c:v>7588.7934310199525</c:v>
                </c:pt>
                <c:pt idx="51">
                  <c:v>7301.4746751744515</c:v>
                </c:pt>
                <c:pt idx="52">
                  <c:v>7241.4871966345409</c:v>
                </c:pt>
                <c:pt idx="53">
                  <c:v>7338.0489418387924</c:v>
                </c:pt>
                <c:pt idx="54">
                  <c:v>6876.4476917263428</c:v>
                </c:pt>
                <c:pt idx="55">
                  <c:v>6969.3050148328812</c:v>
                </c:pt>
                <c:pt idx="56">
                  <c:v>7208.6658856471286</c:v>
                </c:pt>
                <c:pt idx="57">
                  <c:v>7541.9227741831901</c:v>
                </c:pt>
                <c:pt idx="58">
                  <c:v>8139.7299544323769</c:v>
                </c:pt>
                <c:pt idx="59">
                  <c:v>8135.9318754531896</c:v>
                </c:pt>
                <c:pt idx="60">
                  <c:v>8423.6457356505216</c:v>
                </c:pt>
                <c:pt idx="61">
                  <c:v>8845.1318303976932</c:v>
                </c:pt>
                <c:pt idx="62">
                  <c:v>9689.4897273573624</c:v>
                </c:pt>
                <c:pt idx="63">
                  <c:v>10006.011180764335</c:v>
                </c:pt>
                <c:pt idx="64">
                  <c:v>9197.3509353506761</c:v>
                </c:pt>
                <c:pt idx="65">
                  <c:v>8897.6592015227652</c:v>
                </c:pt>
              </c:numCache>
            </c:numRef>
          </c:val>
        </c:ser>
        <c:ser>
          <c:idx val="3"/>
          <c:order val="3"/>
          <c:tx>
            <c:strRef>
              <c:f>'Peru Gross Inflows'!$L$288</c:f>
              <c:strCache>
                <c:ptCount val="1"/>
                <c:pt idx="0">
                  <c:v>1- Std Dev Band</c:v>
                </c:pt>
              </c:strCache>
            </c:strRef>
          </c:tx>
          <c:spPr>
            <a:ln>
              <a:solidFill>
                <a:srgbClr val="C00000"/>
              </a:solidFill>
              <a:prstDash val="dashDot"/>
            </a:ln>
          </c:spPr>
          <c:marker>
            <c:symbol val="none"/>
          </c:marker>
          <c:cat>
            <c:strRef>
              <c:f>'Peru Gross Inflows'!$M$284:$BZ$284</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Inflows'!$M$288:$BZ$288</c:f>
              <c:numCache>
                <c:formatCode>General</c:formatCode>
                <c:ptCount val="66"/>
                <c:pt idx="0">
                  <c:v>-1824.332358936985</c:v>
                </c:pt>
                <c:pt idx="1">
                  <c:v>-1965.1756633900445</c:v>
                </c:pt>
                <c:pt idx="2">
                  <c:v>-2052.8710717079598</c:v>
                </c:pt>
                <c:pt idx="3">
                  <c:v>-2060.1419193529032</c:v>
                </c:pt>
                <c:pt idx="4">
                  <c:v>-2072.5345442014991</c:v>
                </c:pt>
                <c:pt idx="5">
                  <c:v>-2063.4630714254772</c:v>
                </c:pt>
                <c:pt idx="6">
                  <c:v>-2042.2460866000802</c:v>
                </c:pt>
                <c:pt idx="7">
                  <c:v>-2021.0836800970612</c:v>
                </c:pt>
                <c:pt idx="8">
                  <c:v>-1980.5947494338402</c:v>
                </c:pt>
                <c:pt idx="9">
                  <c:v>-1957.0683894335141</c:v>
                </c:pt>
                <c:pt idx="10">
                  <c:v>-2047.3674082888722</c:v>
                </c:pt>
                <c:pt idx="11">
                  <c:v>-2186.6596055145196</c:v>
                </c:pt>
                <c:pt idx="12">
                  <c:v>-2279.939650360534</c:v>
                </c:pt>
                <c:pt idx="13">
                  <c:v>-2374.107593497281</c:v>
                </c:pt>
                <c:pt idx="14">
                  <c:v>-2378.6498600489731</c:v>
                </c:pt>
                <c:pt idx="15">
                  <c:v>-2387.0198290617118</c:v>
                </c:pt>
                <c:pt idx="16">
                  <c:v>-2411.9685196891796</c:v>
                </c:pt>
                <c:pt idx="17">
                  <c:v>-2220.3361615427548</c:v>
                </c:pt>
                <c:pt idx="18">
                  <c:v>-2107.8066243315989</c:v>
                </c:pt>
                <c:pt idx="19">
                  <c:v>-1741.8844993180396</c:v>
                </c:pt>
                <c:pt idx="20">
                  <c:v>-1139.5594264237077</c:v>
                </c:pt>
                <c:pt idx="21">
                  <c:v>-981.14072907592458</c:v>
                </c:pt>
                <c:pt idx="22">
                  <c:v>-881.07847665076906</c:v>
                </c:pt>
                <c:pt idx="23">
                  <c:v>-948.36837319550114</c:v>
                </c:pt>
                <c:pt idx="24">
                  <c:v>-1239.1057243507016</c:v>
                </c:pt>
                <c:pt idx="25">
                  <c:v>-1527.5453932304154</c:v>
                </c:pt>
                <c:pt idx="26">
                  <c:v>-1891.4637411259582</c:v>
                </c:pt>
                <c:pt idx="27">
                  <c:v>-2180.315442165549</c:v>
                </c:pt>
                <c:pt idx="28">
                  <c:v>-2179.3886544962979</c:v>
                </c:pt>
                <c:pt idx="29">
                  <c:v>-2189.6498066897811</c:v>
                </c:pt>
                <c:pt idx="30">
                  <c:v>-2119.8145764636506</c:v>
                </c:pt>
                <c:pt idx="31">
                  <c:v>-2071.3234261937178</c:v>
                </c:pt>
                <c:pt idx="32">
                  <c:v>-1961.2874802125816</c:v>
                </c:pt>
                <c:pt idx="33">
                  <c:v>-1798.7764025068968</c:v>
                </c:pt>
                <c:pt idx="34">
                  <c:v>-1841.2814154991966</c:v>
                </c:pt>
                <c:pt idx="35">
                  <c:v>-1777.8955783333365</c:v>
                </c:pt>
                <c:pt idx="36">
                  <c:v>-1667.9015705105321</c:v>
                </c:pt>
                <c:pt idx="37">
                  <c:v>-1654.5192798356347</c:v>
                </c:pt>
                <c:pt idx="38">
                  <c:v>-1785.4437421307027</c:v>
                </c:pt>
                <c:pt idx="39">
                  <c:v>-2190.6402863875028</c:v>
                </c:pt>
                <c:pt idx="40">
                  <c:v>-2950.2040809373893</c:v>
                </c:pt>
                <c:pt idx="41">
                  <c:v>-3155.924898495934</c:v>
                </c:pt>
                <c:pt idx="42">
                  <c:v>-3218.7817162193369</c:v>
                </c:pt>
                <c:pt idx="43">
                  <c:v>-3187.24082207229</c:v>
                </c:pt>
                <c:pt idx="44">
                  <c:v>-3052.9038834939524</c:v>
                </c:pt>
                <c:pt idx="45">
                  <c:v>-2741.1519343478994</c:v>
                </c:pt>
                <c:pt idx="46">
                  <c:v>-2351.1026592604285</c:v>
                </c:pt>
                <c:pt idx="47">
                  <c:v>-1930.0743510866075</c:v>
                </c:pt>
                <c:pt idx="48">
                  <c:v>-1973.7260591009001</c:v>
                </c:pt>
                <c:pt idx="49">
                  <c:v>-2024.2558811326828</c:v>
                </c:pt>
                <c:pt idx="50">
                  <c:v>-1980.8762663927469</c:v>
                </c:pt>
                <c:pt idx="51">
                  <c:v>-2068.421338904976</c:v>
                </c:pt>
                <c:pt idx="52">
                  <c:v>-2097.0019027999269</c:v>
                </c:pt>
                <c:pt idx="53">
                  <c:v>-2042.9751071697854</c:v>
                </c:pt>
                <c:pt idx="54">
                  <c:v>-2092.5285085964224</c:v>
                </c:pt>
                <c:pt idx="55">
                  <c:v>-2659.8592671650285</c:v>
                </c:pt>
                <c:pt idx="56">
                  <c:v>-3398.5386905297269</c:v>
                </c:pt>
                <c:pt idx="57">
                  <c:v>-4218.2298030252223</c:v>
                </c:pt>
                <c:pt idx="58">
                  <c:v>-5111.5121786300033</c:v>
                </c:pt>
                <c:pt idx="59">
                  <c:v>-4984.7666220676792</c:v>
                </c:pt>
                <c:pt idx="60">
                  <c:v>-4371.3361360816634</c:v>
                </c:pt>
                <c:pt idx="61">
                  <c:v>-4088.1054761978407</c:v>
                </c:pt>
                <c:pt idx="62">
                  <c:v>-3930.8935131573107</c:v>
                </c:pt>
                <c:pt idx="63">
                  <c:v>-3792.1017076595226</c:v>
                </c:pt>
                <c:pt idx="64">
                  <c:v>-3954.5949989066789</c:v>
                </c:pt>
                <c:pt idx="65">
                  <c:v>-4046.7063379929114</c:v>
                </c:pt>
              </c:numCache>
            </c:numRef>
          </c:val>
        </c:ser>
        <c:ser>
          <c:idx val="4"/>
          <c:order val="4"/>
          <c:tx>
            <c:strRef>
              <c:f>'Peru Gross Inflows'!$L$289</c:f>
              <c:strCache>
                <c:ptCount val="1"/>
                <c:pt idx="0">
                  <c:v>2- Std Dev Band</c:v>
                </c:pt>
              </c:strCache>
            </c:strRef>
          </c:tx>
          <c:spPr>
            <a:ln>
              <a:solidFill>
                <a:srgbClr val="FF0000"/>
              </a:solidFill>
              <a:prstDash val="sysDot"/>
            </a:ln>
          </c:spPr>
          <c:marker>
            <c:symbol val="none"/>
          </c:marker>
          <c:cat>
            <c:strRef>
              <c:f>'Peru Gross Inflows'!$M$284:$BZ$284</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2008A2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Inflows'!$M$289:$BZ$289</c:f>
              <c:numCache>
                <c:formatCode>General</c:formatCode>
                <c:ptCount val="66"/>
                <c:pt idx="0">
                  <c:v>-3557.2677478739697</c:v>
                </c:pt>
                <c:pt idx="1">
                  <c:v>-3706.1151317800891</c:v>
                </c:pt>
                <c:pt idx="2">
                  <c:v>-3772.9521451674195</c:v>
                </c:pt>
                <c:pt idx="3">
                  <c:v>-3763.5454361031634</c:v>
                </c:pt>
                <c:pt idx="4">
                  <c:v>-3844.20323315307</c:v>
                </c:pt>
                <c:pt idx="5">
                  <c:v>-3867.9409850901429</c:v>
                </c:pt>
                <c:pt idx="6">
                  <c:v>-3870.2923956115451</c:v>
                </c:pt>
                <c:pt idx="7">
                  <c:v>-3868.6595849889891</c:v>
                </c:pt>
                <c:pt idx="8">
                  <c:v>-3823.54614567919</c:v>
                </c:pt>
                <c:pt idx="9">
                  <c:v>-3796.3979531894211</c:v>
                </c:pt>
                <c:pt idx="10">
                  <c:v>-3889.9671577903614</c:v>
                </c:pt>
                <c:pt idx="11">
                  <c:v>-4063.3481380262374</c:v>
                </c:pt>
                <c:pt idx="12">
                  <c:v>-4122.169169115954</c:v>
                </c:pt>
                <c:pt idx="13">
                  <c:v>-4102.8701757565123</c:v>
                </c:pt>
                <c:pt idx="14">
                  <c:v>-4103.499827229406</c:v>
                </c:pt>
                <c:pt idx="15">
                  <c:v>-4075.691984193827</c:v>
                </c:pt>
                <c:pt idx="16">
                  <c:v>-4083.6095137815382</c:v>
                </c:pt>
                <c:pt idx="17">
                  <c:v>-3869.1686264665177</c:v>
                </c:pt>
                <c:pt idx="18">
                  <c:v>-3740.261217783655</c:v>
                </c:pt>
                <c:pt idx="19">
                  <c:v>-3227.263857978297</c:v>
                </c:pt>
                <c:pt idx="20">
                  <c:v>-2291.9583813449799</c:v>
                </c:pt>
                <c:pt idx="21">
                  <c:v>-2071.8462127427715</c:v>
                </c:pt>
                <c:pt idx="22">
                  <c:v>-1937.4088240727576</c:v>
                </c:pt>
                <c:pt idx="23">
                  <c:v>-2014.5435379492353</c:v>
                </c:pt>
                <c:pt idx="24">
                  <c:v>-2351.3923005062929</c:v>
                </c:pt>
                <c:pt idx="25">
                  <c:v>-2717.674300536487</c:v>
                </c:pt>
                <c:pt idx="26">
                  <c:v>-3217.3353184131638</c:v>
                </c:pt>
                <c:pt idx="27">
                  <c:v>-3578.977179591212</c:v>
                </c:pt>
                <c:pt idx="28">
                  <c:v>-3637.9463452052696</c:v>
                </c:pt>
                <c:pt idx="29">
                  <c:v>-3774.2265563912515</c:v>
                </c:pt>
                <c:pt idx="30">
                  <c:v>-3748.9930579520769</c:v>
                </c:pt>
                <c:pt idx="31">
                  <c:v>-3944.5462383188792</c:v>
                </c:pt>
                <c:pt idx="32">
                  <c:v>-3894.2088264682366</c:v>
                </c:pt>
                <c:pt idx="33">
                  <c:v>-3702.9341246403906</c:v>
                </c:pt>
                <c:pt idx="34">
                  <c:v>-4036.4284648830949</c:v>
                </c:pt>
                <c:pt idx="35">
                  <c:v>-4016.4017747354269</c:v>
                </c:pt>
                <c:pt idx="36">
                  <c:v>-3917.9378082687049</c:v>
                </c:pt>
                <c:pt idx="37">
                  <c:v>-3907.5661855301373</c:v>
                </c:pt>
                <c:pt idx="38">
                  <c:v>-4085.7307002101488</c:v>
                </c:pt>
                <c:pt idx="39">
                  <c:v>-4671.3520151452913</c:v>
                </c:pt>
                <c:pt idx="40">
                  <c:v>-5824.8576646329548</c:v>
                </c:pt>
                <c:pt idx="41">
                  <c:v>-6085.6172669578737</c:v>
                </c:pt>
                <c:pt idx="42">
                  <c:v>-6150.3828814044709</c:v>
                </c:pt>
                <c:pt idx="43">
                  <c:v>-6118.6668819985107</c:v>
                </c:pt>
                <c:pt idx="44">
                  <c:v>-6323.7513374559921</c:v>
                </c:pt>
                <c:pt idx="45">
                  <c:v>-6024.0747093187174</c:v>
                </c:pt>
                <c:pt idx="46">
                  <c:v>-5505.6545239671141</c:v>
                </c:pt>
                <c:pt idx="47">
                  <c:v>-5111.2414828402889</c:v>
                </c:pt>
                <c:pt idx="48">
                  <c:v>-5160.233046941712</c:v>
                </c:pt>
                <c:pt idx="49">
                  <c:v>-5204.8076102117775</c:v>
                </c:pt>
                <c:pt idx="50">
                  <c:v>-5170.7661655303127</c:v>
                </c:pt>
                <c:pt idx="51">
                  <c:v>-5191.7200102647857</c:v>
                </c:pt>
                <c:pt idx="52">
                  <c:v>-5209.8316026114162</c:v>
                </c:pt>
                <c:pt idx="53">
                  <c:v>-5169.9831235059783</c:v>
                </c:pt>
                <c:pt idx="54">
                  <c:v>-5082.1872420373447</c:v>
                </c:pt>
                <c:pt idx="55">
                  <c:v>-5869.5806944976657</c:v>
                </c:pt>
                <c:pt idx="56">
                  <c:v>-6934.2735492553447</c:v>
                </c:pt>
                <c:pt idx="57">
                  <c:v>-8138.2806620946931</c:v>
                </c:pt>
                <c:pt idx="58">
                  <c:v>-9528.5928896507958</c:v>
                </c:pt>
                <c:pt idx="59">
                  <c:v>-9358.3327879079698</c:v>
                </c:pt>
                <c:pt idx="60">
                  <c:v>-8636.3300933257251</c:v>
                </c:pt>
                <c:pt idx="61">
                  <c:v>-8399.1845783963527</c:v>
                </c:pt>
                <c:pt idx="62">
                  <c:v>-8471.0212599955339</c:v>
                </c:pt>
                <c:pt idx="63">
                  <c:v>-8391.472670467474</c:v>
                </c:pt>
                <c:pt idx="64">
                  <c:v>-8338.5769769924646</c:v>
                </c:pt>
                <c:pt idx="65">
                  <c:v>-8361.4948511648035</c:v>
                </c:pt>
              </c:numCache>
            </c:numRef>
          </c:val>
        </c:ser>
        <c:marker val="1"/>
        <c:axId val="101860480"/>
        <c:axId val="101862016"/>
      </c:lineChart>
      <c:catAx>
        <c:axId val="101860480"/>
        <c:scaling>
          <c:orientation val="minMax"/>
        </c:scaling>
        <c:axPos val="b"/>
        <c:majorTickMark val="none"/>
        <c:tickLblPos val="nextTo"/>
        <c:crossAx val="101862016"/>
        <c:crosses val="autoZero"/>
        <c:auto val="1"/>
        <c:lblAlgn val="ctr"/>
        <c:lblOffset val="100"/>
      </c:catAx>
      <c:valAx>
        <c:axId val="101862016"/>
        <c:scaling>
          <c:orientation val="minMax"/>
        </c:scaling>
        <c:axPos val="l"/>
        <c:majorGridlines/>
        <c:numFmt formatCode="General" sourceLinked="1"/>
        <c:majorTickMark val="none"/>
        <c:tickLblPos val="nextTo"/>
        <c:spPr>
          <a:ln w="9525">
            <a:noFill/>
          </a:ln>
        </c:spPr>
        <c:crossAx val="101860480"/>
        <c:crosses val="autoZero"/>
        <c:crossBetween val="between"/>
      </c:valAx>
    </c:plotArea>
    <c:legend>
      <c:legendPos val="b"/>
    </c:legend>
    <c:plotVisOnly val="1"/>
  </c:chart>
  <c:printSettings>
    <c:headerFooter/>
    <c:pageMargins b="0.75000000000000278" l="0.70000000000000062" r="0.70000000000000062" t="0.75000000000000278"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US"/>
  <c:chart>
    <c:title>
      <c:layout/>
    </c:title>
    <c:plotArea>
      <c:layout/>
      <c:lineChart>
        <c:grouping val="standard"/>
        <c:ser>
          <c:idx val="0"/>
          <c:order val="0"/>
          <c:tx>
            <c:strRef>
              <c:f>'Peru Gross Inflows'!$M$26</c:f>
              <c:strCache>
                <c:ptCount val="1"/>
                <c:pt idx="0">
                  <c:v>DeltaC</c:v>
                </c:pt>
              </c:strCache>
            </c:strRef>
          </c:tx>
          <c:marker>
            <c:symbol val="none"/>
          </c:marker>
          <c:cat>
            <c:strRef>
              <c:f>'Peru Gross Inflows'!$N$25:$CA$25</c:f>
              <c:strCache>
                <c:ptCount val="66"/>
                <c:pt idx="0">
                  <c:v>1998Q1</c:v>
                </c:pt>
                <c:pt idx="1">
                  <c:v>1998Q2</c:v>
                </c:pt>
                <c:pt idx="2">
                  <c:v>1998Q3</c:v>
                </c:pt>
                <c:pt idx="3">
                  <c:v>1998Q4</c:v>
                </c:pt>
                <c:pt idx="4">
                  <c:v>1999Q1</c:v>
                </c:pt>
                <c:pt idx="5">
                  <c:v>1999Q2</c:v>
                </c:pt>
                <c:pt idx="6">
                  <c:v>1999Q3</c:v>
                </c:pt>
                <c:pt idx="7">
                  <c:v>1999Q4</c:v>
                </c:pt>
                <c:pt idx="8">
                  <c:v>2000Q1</c:v>
                </c:pt>
                <c:pt idx="9">
                  <c:v>2000Q2</c:v>
                </c:pt>
                <c:pt idx="10">
                  <c:v>2000Q3</c:v>
                </c:pt>
                <c:pt idx="11">
                  <c:v>2000Q4</c:v>
                </c:pt>
                <c:pt idx="12">
                  <c:v>2001Q1</c:v>
                </c:pt>
                <c:pt idx="13">
                  <c:v>2001Q2</c:v>
                </c:pt>
                <c:pt idx="14">
                  <c:v>2001Q3</c:v>
                </c:pt>
                <c:pt idx="15">
                  <c:v>2001Q4</c:v>
                </c:pt>
                <c:pt idx="16">
                  <c:v>2002Q1</c:v>
                </c:pt>
                <c:pt idx="17">
                  <c:v>2002Q2</c:v>
                </c:pt>
                <c:pt idx="18">
                  <c:v>2002Q3</c:v>
                </c:pt>
                <c:pt idx="19">
                  <c:v>2002Q4</c:v>
                </c:pt>
                <c:pt idx="20">
                  <c:v>2003Q1</c:v>
                </c:pt>
                <c:pt idx="21">
                  <c:v>2003Q2</c:v>
                </c:pt>
                <c:pt idx="22">
                  <c:v>2003Q3</c:v>
                </c:pt>
                <c:pt idx="23">
                  <c:v>2003Q4</c:v>
                </c:pt>
                <c:pt idx="24">
                  <c:v>2004Q1</c:v>
                </c:pt>
                <c:pt idx="25">
                  <c:v>2004Q2</c:v>
                </c:pt>
                <c:pt idx="26">
                  <c:v>2004Q3</c:v>
                </c:pt>
                <c:pt idx="27">
                  <c:v>2004Q4</c:v>
                </c:pt>
                <c:pt idx="28">
                  <c:v>2005Q1</c:v>
                </c:pt>
                <c:pt idx="29">
                  <c:v>2005Q2</c:v>
                </c:pt>
                <c:pt idx="30">
                  <c:v>2005Q3</c:v>
                </c:pt>
                <c:pt idx="31">
                  <c:v>2005Q4</c:v>
                </c:pt>
                <c:pt idx="32">
                  <c:v>2006Q1</c:v>
                </c:pt>
                <c:pt idx="33">
                  <c:v>2006Q2</c:v>
                </c:pt>
                <c:pt idx="34">
                  <c:v>2006Q3</c:v>
                </c:pt>
                <c:pt idx="35">
                  <c:v>2006Q4</c:v>
                </c:pt>
                <c:pt idx="36">
                  <c:v>2007Q1</c:v>
                </c:pt>
                <c:pt idx="37">
                  <c:v>2007Q2</c:v>
                </c:pt>
                <c:pt idx="38">
                  <c:v>2007Q3</c:v>
                </c:pt>
                <c:pt idx="39">
                  <c:v>2007Q4</c:v>
                </c:pt>
                <c:pt idx="40">
                  <c:v>2008Q1</c:v>
                </c:pt>
                <c:pt idx="41">
                  <c:v>2008A2</c:v>
                </c:pt>
                <c:pt idx="42">
                  <c:v>2008Q3</c:v>
                </c:pt>
                <c:pt idx="43">
                  <c:v>2008Q4</c:v>
                </c:pt>
                <c:pt idx="44">
                  <c:v>2009Q1</c:v>
                </c:pt>
                <c:pt idx="45">
                  <c:v>2009Q2</c:v>
                </c:pt>
                <c:pt idx="46">
                  <c:v>2009Q3</c:v>
                </c:pt>
                <c:pt idx="47">
                  <c:v>2009Q4</c:v>
                </c:pt>
                <c:pt idx="48">
                  <c:v>2010Q1</c:v>
                </c:pt>
                <c:pt idx="49">
                  <c:v>2010Q2</c:v>
                </c:pt>
                <c:pt idx="50">
                  <c:v>2010Q3</c:v>
                </c:pt>
                <c:pt idx="51">
                  <c:v>2010Q4</c:v>
                </c:pt>
                <c:pt idx="52">
                  <c:v>2011Q1</c:v>
                </c:pt>
                <c:pt idx="53">
                  <c:v>2011Q2</c:v>
                </c:pt>
                <c:pt idx="54">
                  <c:v>2011Q3</c:v>
                </c:pt>
                <c:pt idx="55">
                  <c:v>2011Q4</c:v>
                </c:pt>
                <c:pt idx="56">
                  <c:v>2012Q1</c:v>
                </c:pt>
                <c:pt idx="57">
                  <c:v>2012Q2</c:v>
                </c:pt>
                <c:pt idx="58">
                  <c:v>2012Q3</c:v>
                </c:pt>
                <c:pt idx="59">
                  <c:v>2012Q4</c:v>
                </c:pt>
                <c:pt idx="60">
                  <c:v>2013Q1</c:v>
                </c:pt>
                <c:pt idx="61">
                  <c:v>2013Q2</c:v>
                </c:pt>
                <c:pt idx="62">
                  <c:v>2013Q3</c:v>
                </c:pt>
                <c:pt idx="63">
                  <c:v>2013Q4</c:v>
                </c:pt>
                <c:pt idx="64">
                  <c:v>2014Q1</c:v>
                </c:pt>
                <c:pt idx="65">
                  <c:v>2014Q2</c:v>
                </c:pt>
              </c:strCache>
            </c:strRef>
          </c:cat>
          <c:val>
            <c:numRef>
              <c:f>'Peru Gross Inflows'!$N$26:$CA$26</c:f>
              <c:numCache>
                <c:formatCode>General</c:formatCode>
                <c:ptCount val="66"/>
                <c:pt idx="0">
                  <c:v>-1469.4090000000006</c:v>
                </c:pt>
                <c:pt idx="1">
                  <c:v>-1130.1665999999996</c:v>
                </c:pt>
                <c:pt idx="2">
                  <c:v>-648.92059999999947</c:v>
                </c:pt>
                <c:pt idx="3">
                  <c:v>-3682.106600000001</c:v>
                </c:pt>
                <c:pt idx="4">
                  <c:v>-3182.2174</c:v>
                </c:pt>
                <c:pt idx="5">
                  <c:v>-4338.3992000000007</c:v>
                </c:pt>
                <c:pt idx="6">
                  <c:v>-4154.2942000000003</c:v>
                </c:pt>
                <c:pt idx="7">
                  <c:v>-1190.8057999999996</c:v>
                </c:pt>
                <c:pt idx="8">
                  <c:v>61.562725038242434</c:v>
                </c:pt>
                <c:pt idx="9">
                  <c:v>752.36619293362719</c:v>
                </c:pt>
                <c:pt idx="10">
                  <c:v>1000.237917079012</c:v>
                </c:pt>
                <c:pt idx="11">
                  <c:v>539.51360981530604</c:v>
                </c:pt>
                <c:pt idx="12">
                  <c:v>165.57668346041214</c:v>
                </c:pt>
                <c:pt idx="13">
                  <c:v>332.29198900964252</c:v>
                </c:pt>
                <c:pt idx="14">
                  <c:v>188.74400165637303</c:v>
                </c:pt>
                <c:pt idx="15">
                  <c:v>-41.688268475305904</c:v>
                </c:pt>
                <c:pt idx="16">
                  <c:v>219.24340196645471</c:v>
                </c:pt>
                <c:pt idx="17">
                  <c:v>85.26278652894257</c:v>
                </c:pt>
                <c:pt idx="18">
                  <c:v>1375.2069320821067</c:v>
                </c:pt>
                <c:pt idx="19">
                  <c:v>1098.9711378775983</c:v>
                </c:pt>
                <c:pt idx="20">
                  <c:v>1270.1169068669274</c:v>
                </c:pt>
                <c:pt idx="21">
                  <c:v>845.76907090139707</c:v>
                </c:pt>
                <c:pt idx="22">
                  <c:v>-1500.9632985843316</c:v>
                </c:pt>
                <c:pt idx="23">
                  <c:v>-515.36201927952106</c:v>
                </c:pt>
                <c:pt idx="24">
                  <c:v>-1604.3709928920825</c:v>
                </c:pt>
                <c:pt idx="25">
                  <c:v>-50.226474892031092</c:v>
                </c:pt>
                <c:pt idx="26">
                  <c:v>1212.5273418757117</c:v>
                </c:pt>
                <c:pt idx="27">
                  <c:v>646.79261829165671</c:v>
                </c:pt>
                <c:pt idx="28">
                  <c:v>1821.4842829014833</c:v>
                </c:pt>
                <c:pt idx="29">
                  <c:v>220.03008889003695</c:v>
                </c:pt>
                <c:pt idx="30">
                  <c:v>-192.32283588579003</c:v>
                </c:pt>
                <c:pt idx="31">
                  <c:v>-428.3624505095222</c:v>
                </c:pt>
                <c:pt idx="32">
                  <c:v>-1520.9476936452015</c:v>
                </c:pt>
                <c:pt idx="33">
                  <c:v>-435.45598242821688</c:v>
                </c:pt>
                <c:pt idx="34">
                  <c:v>270.49643966888516</c:v>
                </c:pt>
                <c:pt idx="35">
                  <c:v>757.67082012283663</c:v>
                </c:pt>
                <c:pt idx="36">
                  <c:v>2322.0382852489802</c:v>
                </c:pt>
                <c:pt idx="37">
                  <c:v>5195.4582000767359</c:v>
                </c:pt>
                <c:pt idx="38">
                  <c:v>7489.7428243837003</c:v>
                </c:pt>
                <c:pt idx="39">
                  <c:v>6657.7095587462309</c:v>
                </c:pt>
                <c:pt idx="40">
                  <c:v>10172.716244142674</c:v>
                </c:pt>
                <c:pt idx="41">
                  <c:v>5100.9078802621734</c:v>
                </c:pt>
                <c:pt idx="42">
                  <c:v>1783.794822312213</c:v>
                </c:pt>
                <c:pt idx="43">
                  <c:v>-1450.8259202721893</c:v>
                </c:pt>
                <c:pt idx="44">
                  <c:v>-10161.415955757522</c:v>
                </c:pt>
                <c:pt idx="45">
                  <c:v>-10493.696131114801</c:v>
                </c:pt>
                <c:pt idx="46">
                  <c:v>-10442.133487476567</c:v>
                </c:pt>
                <c:pt idx="47">
                  <c:v>-2399.1624712318153</c:v>
                </c:pt>
                <c:pt idx="48">
                  <c:v>4093.3181998859977</c:v>
                </c:pt>
                <c:pt idx="49">
                  <c:v>7682.1767545671</c:v>
                </c:pt>
                <c:pt idx="50">
                  <c:v>13584.015628221705</c:v>
                </c:pt>
                <c:pt idx="51">
                  <c:v>11358.394028366172</c:v>
                </c:pt>
                <c:pt idx="52">
                  <c:v>8539.944504591158</c:v>
                </c:pt>
                <c:pt idx="53">
                  <c:v>6640.0709222335172</c:v>
                </c:pt>
                <c:pt idx="54">
                  <c:v>-1266.7046305648746</c:v>
                </c:pt>
                <c:pt idx="55">
                  <c:v>-5154.4806796297562</c:v>
                </c:pt>
                <c:pt idx="56">
                  <c:v>385.91512927325675</c:v>
                </c:pt>
                <c:pt idx="57">
                  <c:v>2569.6399702093222</c:v>
                </c:pt>
                <c:pt idx="58">
                  <c:v>6336.3858730686625</c:v>
                </c:pt>
                <c:pt idx="59">
                  <c:v>10517.739006867763</c:v>
                </c:pt>
                <c:pt idx="60">
                  <c:v>5295.6434708400957</c:v>
                </c:pt>
                <c:pt idx="61">
                  <c:v>1807.4336679224834</c:v>
                </c:pt>
                <c:pt idx="62">
                  <c:v>-2154.0756946276779</c:v>
                </c:pt>
                <c:pt idx="63">
                  <c:v>-8820.4176779103909</c:v>
                </c:pt>
                <c:pt idx="64">
                  <c:v>-14351.010191889589</c:v>
                </c:pt>
                <c:pt idx="65">
                  <c:v>-12814.577608606078</c:v>
                </c:pt>
              </c:numCache>
            </c:numRef>
          </c:val>
        </c:ser>
        <c:ser>
          <c:idx val="1"/>
          <c:order val="1"/>
          <c:tx>
            <c:strRef>
              <c:f>'Peru Gross Inflows'!$M$27</c:f>
              <c:strCache>
                <c:ptCount val="1"/>
                <c:pt idx="0">
                  <c:v>1+ Std Dev Band</c:v>
                </c:pt>
              </c:strCache>
            </c:strRef>
          </c:tx>
          <c:marker>
            <c:symbol val="none"/>
          </c:marker>
          <c:cat>
            <c:strRef>
              <c:f>'Peru Gross Inflows'!$N$25:$CA$25</c:f>
              <c:strCache>
                <c:ptCount val="66"/>
                <c:pt idx="0">
                  <c:v>1998Q1</c:v>
                </c:pt>
                <c:pt idx="1">
                  <c:v>1998Q2</c:v>
                </c:pt>
                <c:pt idx="2">
                  <c:v>1998Q3</c:v>
                </c:pt>
                <c:pt idx="3">
                  <c:v>1998Q4</c:v>
                </c:pt>
                <c:pt idx="4">
                  <c:v>1999Q1</c:v>
                </c:pt>
                <c:pt idx="5">
                  <c:v>1999Q2</c:v>
                </c:pt>
                <c:pt idx="6">
                  <c:v>1999Q3</c:v>
                </c:pt>
                <c:pt idx="7">
                  <c:v>1999Q4</c:v>
                </c:pt>
                <c:pt idx="8">
                  <c:v>2000Q1</c:v>
                </c:pt>
                <c:pt idx="9">
                  <c:v>2000Q2</c:v>
                </c:pt>
                <c:pt idx="10">
                  <c:v>2000Q3</c:v>
                </c:pt>
                <c:pt idx="11">
                  <c:v>2000Q4</c:v>
                </c:pt>
                <c:pt idx="12">
                  <c:v>2001Q1</c:v>
                </c:pt>
                <c:pt idx="13">
                  <c:v>2001Q2</c:v>
                </c:pt>
                <c:pt idx="14">
                  <c:v>2001Q3</c:v>
                </c:pt>
                <c:pt idx="15">
                  <c:v>2001Q4</c:v>
                </c:pt>
                <c:pt idx="16">
                  <c:v>2002Q1</c:v>
                </c:pt>
                <c:pt idx="17">
                  <c:v>2002Q2</c:v>
                </c:pt>
                <c:pt idx="18">
                  <c:v>2002Q3</c:v>
                </c:pt>
                <c:pt idx="19">
                  <c:v>2002Q4</c:v>
                </c:pt>
                <c:pt idx="20">
                  <c:v>2003Q1</c:v>
                </c:pt>
                <c:pt idx="21">
                  <c:v>2003Q2</c:v>
                </c:pt>
                <c:pt idx="22">
                  <c:v>2003Q3</c:v>
                </c:pt>
                <c:pt idx="23">
                  <c:v>2003Q4</c:v>
                </c:pt>
                <c:pt idx="24">
                  <c:v>2004Q1</c:v>
                </c:pt>
                <c:pt idx="25">
                  <c:v>2004Q2</c:v>
                </c:pt>
                <c:pt idx="26">
                  <c:v>2004Q3</c:v>
                </c:pt>
                <c:pt idx="27">
                  <c:v>2004Q4</c:v>
                </c:pt>
                <c:pt idx="28">
                  <c:v>2005Q1</c:v>
                </c:pt>
                <c:pt idx="29">
                  <c:v>2005Q2</c:v>
                </c:pt>
                <c:pt idx="30">
                  <c:v>2005Q3</c:v>
                </c:pt>
                <c:pt idx="31">
                  <c:v>2005Q4</c:v>
                </c:pt>
                <c:pt idx="32">
                  <c:v>2006Q1</c:v>
                </c:pt>
                <c:pt idx="33">
                  <c:v>2006Q2</c:v>
                </c:pt>
                <c:pt idx="34">
                  <c:v>2006Q3</c:v>
                </c:pt>
                <c:pt idx="35">
                  <c:v>2006Q4</c:v>
                </c:pt>
                <c:pt idx="36">
                  <c:v>2007Q1</c:v>
                </c:pt>
                <c:pt idx="37">
                  <c:v>2007Q2</c:v>
                </c:pt>
                <c:pt idx="38">
                  <c:v>2007Q3</c:v>
                </c:pt>
                <c:pt idx="39">
                  <c:v>2007Q4</c:v>
                </c:pt>
                <c:pt idx="40">
                  <c:v>2008Q1</c:v>
                </c:pt>
                <c:pt idx="41">
                  <c:v>2008A2</c:v>
                </c:pt>
                <c:pt idx="42">
                  <c:v>2008Q3</c:v>
                </c:pt>
                <c:pt idx="43">
                  <c:v>2008Q4</c:v>
                </c:pt>
                <c:pt idx="44">
                  <c:v>2009Q1</c:v>
                </c:pt>
                <c:pt idx="45">
                  <c:v>2009Q2</c:v>
                </c:pt>
                <c:pt idx="46">
                  <c:v>2009Q3</c:v>
                </c:pt>
                <c:pt idx="47">
                  <c:v>2009Q4</c:v>
                </c:pt>
                <c:pt idx="48">
                  <c:v>2010Q1</c:v>
                </c:pt>
                <c:pt idx="49">
                  <c:v>2010Q2</c:v>
                </c:pt>
                <c:pt idx="50">
                  <c:v>2010Q3</c:v>
                </c:pt>
                <c:pt idx="51">
                  <c:v>2010Q4</c:v>
                </c:pt>
                <c:pt idx="52">
                  <c:v>2011Q1</c:v>
                </c:pt>
                <c:pt idx="53">
                  <c:v>2011Q2</c:v>
                </c:pt>
                <c:pt idx="54">
                  <c:v>2011Q3</c:v>
                </c:pt>
                <c:pt idx="55">
                  <c:v>2011Q4</c:v>
                </c:pt>
                <c:pt idx="56">
                  <c:v>2012Q1</c:v>
                </c:pt>
                <c:pt idx="57">
                  <c:v>2012Q2</c:v>
                </c:pt>
                <c:pt idx="58">
                  <c:v>2012Q3</c:v>
                </c:pt>
                <c:pt idx="59">
                  <c:v>2012Q4</c:v>
                </c:pt>
                <c:pt idx="60">
                  <c:v>2013Q1</c:v>
                </c:pt>
                <c:pt idx="61">
                  <c:v>2013Q2</c:v>
                </c:pt>
                <c:pt idx="62">
                  <c:v>2013Q3</c:v>
                </c:pt>
                <c:pt idx="63">
                  <c:v>2013Q4</c:v>
                </c:pt>
                <c:pt idx="64">
                  <c:v>2014Q1</c:v>
                </c:pt>
                <c:pt idx="65">
                  <c:v>2014Q2</c:v>
                </c:pt>
              </c:strCache>
            </c:strRef>
          </c:cat>
          <c:val>
            <c:numRef>
              <c:f>'Peru Gross Inflows'!$N$27:$CA$27</c:f>
              <c:numCache>
                <c:formatCode>General</c:formatCode>
                <c:ptCount val="66"/>
                <c:pt idx="0">
                  <c:v>2514.6293714816807</c:v>
                </c:pt>
                <c:pt idx="1">
                  <c:v>2407.9787641086346</c:v>
                </c:pt>
                <c:pt idx="2">
                  <c:v>2303.4337386527409</c:v>
                </c:pt>
                <c:pt idx="3">
                  <c:v>2320.617907427627</c:v>
                </c:pt>
                <c:pt idx="4">
                  <c:v>2251.7638399634779</c:v>
                </c:pt>
                <c:pt idx="5">
                  <c:v>2216.6172091357175</c:v>
                </c:pt>
                <c:pt idx="6">
                  <c:v>2139.9039736361829</c:v>
                </c:pt>
                <c:pt idx="7">
                  <c:v>1680.5576592589923</c:v>
                </c:pt>
                <c:pt idx="8">
                  <c:v>1228.6372380890784</c:v>
                </c:pt>
                <c:pt idx="9">
                  <c:v>1167.7942664407065</c:v>
                </c:pt>
                <c:pt idx="10">
                  <c:v>1208.9614141150269</c:v>
                </c:pt>
                <c:pt idx="11">
                  <c:v>1279.451640056662</c:v>
                </c:pt>
                <c:pt idx="12">
                  <c:v>1332.6832835755099</c:v>
                </c:pt>
                <c:pt idx="13">
                  <c:v>1373.1941187071448</c:v>
                </c:pt>
                <c:pt idx="14">
                  <c:v>1336.6768717061077</c:v>
                </c:pt>
                <c:pt idx="15">
                  <c:v>1305.8449081068704</c:v>
                </c:pt>
                <c:pt idx="16">
                  <c:v>1164.8559910804524</c:v>
                </c:pt>
                <c:pt idx="17">
                  <c:v>972.80544453051209</c:v>
                </c:pt>
                <c:pt idx="18">
                  <c:v>1097.8872833936957</c:v>
                </c:pt>
                <c:pt idx="19">
                  <c:v>1082.0684004279115</c:v>
                </c:pt>
                <c:pt idx="20">
                  <c:v>1261.6230826082165</c:v>
                </c:pt>
                <c:pt idx="21">
                  <c:v>1381.5108384496539</c:v>
                </c:pt>
                <c:pt idx="22">
                  <c:v>1353.1438528940043</c:v>
                </c:pt>
                <c:pt idx="23">
                  <c:v>1355.3494790718705</c:v>
                </c:pt>
                <c:pt idx="24">
                  <c:v>1329.5444898252522</c:v>
                </c:pt>
                <c:pt idx="25">
                  <c:v>1225.8696044401179</c:v>
                </c:pt>
                <c:pt idx="26">
                  <c:v>1088.8573000404872</c:v>
                </c:pt>
                <c:pt idx="27">
                  <c:v>1120.1567781576414</c:v>
                </c:pt>
                <c:pt idx="28">
                  <c:v>1272.9393282589967</c:v>
                </c:pt>
                <c:pt idx="29">
                  <c:v>1242.8987809918849</c:v>
                </c:pt>
                <c:pt idx="30">
                  <c:v>1178.3703480214631</c:v>
                </c:pt>
                <c:pt idx="31">
                  <c:v>1143.0759440897452</c:v>
                </c:pt>
                <c:pt idx="32">
                  <c:v>1144.1319393617573</c:v>
                </c:pt>
                <c:pt idx="33">
                  <c:v>1114.2587431712589</c:v>
                </c:pt>
                <c:pt idx="34">
                  <c:v>1118.7541552041871</c:v>
                </c:pt>
                <c:pt idx="35">
                  <c:v>1167.2371668565904</c:v>
                </c:pt>
                <c:pt idx="36">
                  <c:v>1382.5968279004994</c:v>
                </c:pt>
                <c:pt idx="37">
                  <c:v>2090.5371325911901</c:v>
                </c:pt>
                <c:pt idx="38">
                  <c:v>3039.0676376011902</c:v>
                </c:pt>
                <c:pt idx="39">
                  <c:v>3673.9244797967572</c:v>
                </c:pt>
                <c:pt idx="40">
                  <c:v>4825.1129806661629</c:v>
                </c:pt>
                <c:pt idx="41">
                  <c:v>5125.9835698488778</c:v>
                </c:pt>
                <c:pt idx="42">
                  <c:v>5200.0226269435552</c:v>
                </c:pt>
                <c:pt idx="43">
                  <c:v>5196.8990584268195</c:v>
                </c:pt>
                <c:pt idx="44">
                  <c:v>5677.2632001593138</c:v>
                </c:pt>
                <c:pt idx="45">
                  <c:v>5930.510117732214</c:v>
                </c:pt>
                <c:pt idx="46">
                  <c:v>5959.3228301560557</c:v>
                </c:pt>
                <c:pt idx="47">
                  <c:v>5840.3353782699814</c:v>
                </c:pt>
                <c:pt idx="48">
                  <c:v>6010.7424709291581</c:v>
                </c:pt>
                <c:pt idx="49">
                  <c:v>6616.6175757517349</c:v>
                </c:pt>
                <c:pt idx="50">
                  <c:v>7961.6194472335956</c:v>
                </c:pt>
                <c:pt idx="51">
                  <c:v>8898.6657885686454</c:v>
                </c:pt>
                <c:pt idx="52">
                  <c:v>9498.9470675844786</c:v>
                </c:pt>
                <c:pt idx="53">
                  <c:v>9876.2522177361861</c:v>
                </c:pt>
                <c:pt idx="54">
                  <c:v>9837.1483940290746</c:v>
                </c:pt>
                <c:pt idx="55">
                  <c:v>9749.8539802975283</c:v>
                </c:pt>
                <c:pt idx="56">
                  <c:v>9667.8582423102198</c:v>
                </c:pt>
                <c:pt idx="57">
                  <c:v>9506.5565946896877</c:v>
                </c:pt>
                <c:pt idx="58">
                  <c:v>9409.4873074051739</c:v>
                </c:pt>
                <c:pt idx="59">
                  <c:v>9777.7319294686695</c:v>
                </c:pt>
                <c:pt idx="60">
                  <c:v>9341.2717657379653</c:v>
                </c:pt>
                <c:pt idx="61">
                  <c:v>9142.6314050803412</c:v>
                </c:pt>
                <c:pt idx="62">
                  <c:v>9004.6027084068555</c:v>
                </c:pt>
                <c:pt idx="63">
                  <c:v>8987.3822684005172</c:v>
                </c:pt>
                <c:pt idx="64">
                  <c:v>9161.7049028606471</c:v>
                </c:pt>
                <c:pt idx="65">
                  <c:v>9239.0969833331437</c:v>
                </c:pt>
              </c:numCache>
            </c:numRef>
          </c:val>
        </c:ser>
        <c:ser>
          <c:idx val="2"/>
          <c:order val="2"/>
          <c:tx>
            <c:strRef>
              <c:f>'Peru Gross Inflows'!$M$28</c:f>
              <c:strCache>
                <c:ptCount val="1"/>
                <c:pt idx="0">
                  <c:v>2+ Std Dev Band</c:v>
                </c:pt>
              </c:strCache>
            </c:strRef>
          </c:tx>
          <c:marker>
            <c:symbol val="none"/>
          </c:marker>
          <c:cat>
            <c:strRef>
              <c:f>'Peru Gross Inflows'!$N$25:$CA$25</c:f>
              <c:strCache>
                <c:ptCount val="66"/>
                <c:pt idx="0">
                  <c:v>1998Q1</c:v>
                </c:pt>
                <c:pt idx="1">
                  <c:v>1998Q2</c:v>
                </c:pt>
                <c:pt idx="2">
                  <c:v>1998Q3</c:v>
                </c:pt>
                <c:pt idx="3">
                  <c:v>1998Q4</c:v>
                </c:pt>
                <c:pt idx="4">
                  <c:v>1999Q1</c:v>
                </c:pt>
                <c:pt idx="5">
                  <c:v>1999Q2</c:v>
                </c:pt>
                <c:pt idx="6">
                  <c:v>1999Q3</c:v>
                </c:pt>
                <c:pt idx="7">
                  <c:v>1999Q4</c:v>
                </c:pt>
                <c:pt idx="8">
                  <c:v>2000Q1</c:v>
                </c:pt>
                <c:pt idx="9">
                  <c:v>2000Q2</c:v>
                </c:pt>
                <c:pt idx="10">
                  <c:v>2000Q3</c:v>
                </c:pt>
                <c:pt idx="11">
                  <c:v>2000Q4</c:v>
                </c:pt>
                <c:pt idx="12">
                  <c:v>2001Q1</c:v>
                </c:pt>
                <c:pt idx="13">
                  <c:v>2001Q2</c:v>
                </c:pt>
                <c:pt idx="14">
                  <c:v>2001Q3</c:v>
                </c:pt>
                <c:pt idx="15">
                  <c:v>2001Q4</c:v>
                </c:pt>
                <c:pt idx="16">
                  <c:v>2002Q1</c:v>
                </c:pt>
                <c:pt idx="17">
                  <c:v>2002Q2</c:v>
                </c:pt>
                <c:pt idx="18">
                  <c:v>2002Q3</c:v>
                </c:pt>
                <c:pt idx="19">
                  <c:v>2002Q4</c:v>
                </c:pt>
                <c:pt idx="20">
                  <c:v>2003Q1</c:v>
                </c:pt>
                <c:pt idx="21">
                  <c:v>2003Q2</c:v>
                </c:pt>
                <c:pt idx="22">
                  <c:v>2003Q3</c:v>
                </c:pt>
                <c:pt idx="23">
                  <c:v>2003Q4</c:v>
                </c:pt>
                <c:pt idx="24">
                  <c:v>2004Q1</c:v>
                </c:pt>
                <c:pt idx="25">
                  <c:v>2004Q2</c:v>
                </c:pt>
                <c:pt idx="26">
                  <c:v>2004Q3</c:v>
                </c:pt>
                <c:pt idx="27">
                  <c:v>2004Q4</c:v>
                </c:pt>
                <c:pt idx="28">
                  <c:v>2005Q1</c:v>
                </c:pt>
                <c:pt idx="29">
                  <c:v>2005Q2</c:v>
                </c:pt>
                <c:pt idx="30">
                  <c:v>2005Q3</c:v>
                </c:pt>
                <c:pt idx="31">
                  <c:v>2005Q4</c:v>
                </c:pt>
                <c:pt idx="32">
                  <c:v>2006Q1</c:v>
                </c:pt>
                <c:pt idx="33">
                  <c:v>2006Q2</c:v>
                </c:pt>
                <c:pt idx="34">
                  <c:v>2006Q3</c:v>
                </c:pt>
                <c:pt idx="35">
                  <c:v>2006Q4</c:v>
                </c:pt>
                <c:pt idx="36">
                  <c:v>2007Q1</c:v>
                </c:pt>
                <c:pt idx="37">
                  <c:v>2007Q2</c:v>
                </c:pt>
                <c:pt idx="38">
                  <c:v>2007Q3</c:v>
                </c:pt>
                <c:pt idx="39">
                  <c:v>2007Q4</c:v>
                </c:pt>
                <c:pt idx="40">
                  <c:v>2008Q1</c:v>
                </c:pt>
                <c:pt idx="41">
                  <c:v>2008A2</c:v>
                </c:pt>
                <c:pt idx="42">
                  <c:v>2008Q3</c:v>
                </c:pt>
                <c:pt idx="43">
                  <c:v>2008Q4</c:v>
                </c:pt>
                <c:pt idx="44">
                  <c:v>2009Q1</c:v>
                </c:pt>
                <c:pt idx="45">
                  <c:v>2009Q2</c:v>
                </c:pt>
                <c:pt idx="46">
                  <c:v>2009Q3</c:v>
                </c:pt>
                <c:pt idx="47">
                  <c:v>2009Q4</c:v>
                </c:pt>
                <c:pt idx="48">
                  <c:v>2010Q1</c:v>
                </c:pt>
                <c:pt idx="49">
                  <c:v>2010Q2</c:v>
                </c:pt>
                <c:pt idx="50">
                  <c:v>2010Q3</c:v>
                </c:pt>
                <c:pt idx="51">
                  <c:v>2010Q4</c:v>
                </c:pt>
                <c:pt idx="52">
                  <c:v>2011Q1</c:v>
                </c:pt>
                <c:pt idx="53">
                  <c:v>2011Q2</c:v>
                </c:pt>
                <c:pt idx="54">
                  <c:v>2011Q3</c:v>
                </c:pt>
                <c:pt idx="55">
                  <c:v>2011Q4</c:v>
                </c:pt>
                <c:pt idx="56">
                  <c:v>2012Q1</c:v>
                </c:pt>
                <c:pt idx="57">
                  <c:v>2012Q2</c:v>
                </c:pt>
                <c:pt idx="58">
                  <c:v>2012Q3</c:v>
                </c:pt>
                <c:pt idx="59">
                  <c:v>2012Q4</c:v>
                </c:pt>
                <c:pt idx="60">
                  <c:v>2013Q1</c:v>
                </c:pt>
                <c:pt idx="61">
                  <c:v>2013Q2</c:v>
                </c:pt>
                <c:pt idx="62">
                  <c:v>2013Q3</c:v>
                </c:pt>
                <c:pt idx="63">
                  <c:v>2013Q4</c:v>
                </c:pt>
                <c:pt idx="64">
                  <c:v>2014Q1</c:v>
                </c:pt>
                <c:pt idx="65">
                  <c:v>2014Q2</c:v>
                </c:pt>
              </c:strCache>
            </c:strRef>
          </c:cat>
          <c:val>
            <c:numRef>
              <c:f>'Peru Gross Inflows'!$N$28:$CA$28</c:f>
              <c:numCache>
                <c:formatCode>General</c:formatCode>
                <c:ptCount val="66"/>
                <c:pt idx="0">
                  <c:v>4114.8258572490759</c:v>
                </c:pt>
                <c:pt idx="1">
                  <c:v>4037.8312748839357</c:v>
                </c:pt>
                <c:pt idx="2">
                  <c:v>3917.9316523054813</c:v>
                </c:pt>
                <c:pt idx="3">
                  <c:v>4209.4201325023123</c:v>
                </c:pt>
                <c:pt idx="4">
                  <c:v>4272.4916132602893</c:v>
                </c:pt>
                <c:pt idx="5">
                  <c:v>4442.6949445872251</c:v>
                </c:pt>
                <c:pt idx="6">
                  <c:v>4496.5101572723652</c:v>
                </c:pt>
                <c:pt idx="7">
                  <c:v>3833.3282835179848</c:v>
                </c:pt>
                <c:pt idx="8">
                  <c:v>3123.0427199262444</c:v>
                </c:pt>
                <c:pt idx="9">
                  <c:v>3032.1567519828191</c:v>
                </c:pt>
                <c:pt idx="10">
                  <c:v>3091.8697864775099</c:v>
                </c:pt>
                <c:pt idx="11">
                  <c:v>3181.6099618700146</c:v>
                </c:pt>
                <c:pt idx="12">
                  <c:v>3242.65176873469</c:v>
                </c:pt>
                <c:pt idx="13">
                  <c:v>3293.0599085474773</c:v>
                </c:pt>
                <c:pt idx="14">
                  <c:v>3243.7161834625849</c:v>
                </c:pt>
                <c:pt idx="15">
                  <c:v>3203.7838506878752</c:v>
                </c:pt>
                <c:pt idx="16">
                  <c:v>2996.0775275367168</c:v>
                </c:pt>
                <c:pt idx="17">
                  <c:v>2706.5649761103887</c:v>
                </c:pt>
                <c:pt idx="18">
                  <c:v>2889.2013382326509</c:v>
                </c:pt>
                <c:pt idx="19">
                  <c:v>2865.0883154072026</c:v>
                </c:pt>
                <c:pt idx="20">
                  <c:v>3087.2213844244657</c:v>
                </c:pt>
                <c:pt idx="21">
                  <c:v>3228.200112562271</c:v>
                </c:pt>
                <c:pt idx="22">
                  <c:v>3214.0682763801888</c:v>
                </c:pt>
                <c:pt idx="23">
                  <c:v>3060.1422996998967</c:v>
                </c:pt>
                <c:pt idx="24">
                  <c:v>2929.6400008512646</c:v>
                </c:pt>
                <c:pt idx="25">
                  <c:v>2507.8815938255971</c:v>
                </c:pt>
                <c:pt idx="26">
                  <c:v>1965.5159079325501</c:v>
                </c:pt>
                <c:pt idx="27">
                  <c:v>1936.2349432522756</c:v>
                </c:pt>
                <c:pt idx="28">
                  <c:v>2153.803965561825</c:v>
                </c:pt>
                <c:pt idx="29">
                  <c:v>2120.3396762297807</c:v>
                </c:pt>
                <c:pt idx="30">
                  <c:v>2050.9108479371766</c:v>
                </c:pt>
                <c:pt idx="31">
                  <c:v>2028.7158430899826</c:v>
                </c:pt>
                <c:pt idx="32">
                  <c:v>2115.1540524892876</c:v>
                </c:pt>
                <c:pt idx="33">
                  <c:v>2093.7950586801835</c:v>
                </c:pt>
                <c:pt idx="34">
                  <c:v>2098.6982608454141</c:v>
                </c:pt>
                <c:pt idx="35">
                  <c:v>2155.6963297203138</c:v>
                </c:pt>
                <c:pt idx="36">
                  <c:v>2481.2759076440057</c:v>
                </c:pt>
                <c:pt idx="37">
                  <c:v>3641.6467463479967</c:v>
                </c:pt>
                <c:pt idx="38">
                  <c:v>5232.9809617529172</c:v>
                </c:pt>
                <c:pt idx="39">
                  <c:v>6224.7577251006205</c:v>
                </c:pt>
                <c:pt idx="40">
                  <c:v>8082.0047599756444</c:v>
                </c:pt>
                <c:pt idx="41">
                  <c:v>8470.9889978730353</c:v>
                </c:pt>
                <c:pt idx="42">
                  <c:v>8454.8292060175627</c:v>
                </c:pt>
                <c:pt idx="43">
                  <c:v>8495.3552640337257</c:v>
                </c:pt>
                <c:pt idx="44">
                  <c:v>9883.9357956419863</c:v>
                </c:pt>
                <c:pt idx="45">
                  <c:v>10912.603113598925</c:v>
                </c:pt>
                <c:pt idx="46">
                  <c:v>11552.961579914221</c:v>
                </c:pt>
                <c:pt idx="47">
                  <c:v>11467.284430618247</c:v>
                </c:pt>
                <c:pt idx="48">
                  <c:v>11694.506920087373</c:v>
                </c:pt>
                <c:pt idx="49">
                  <c:v>12533.149796448673</c:v>
                </c:pt>
                <c:pt idx="50">
                  <c:v>14534.33661620702</c:v>
                </c:pt>
                <c:pt idx="51">
                  <c:v>15819.091474933337</c:v>
                </c:pt>
                <c:pt idx="52">
                  <c:v>16516.609423053185</c:v>
                </c:pt>
                <c:pt idx="53">
                  <c:v>16917.443378123513</c:v>
                </c:pt>
                <c:pt idx="54">
                  <c:v>16916.095784220979</c:v>
                </c:pt>
                <c:pt idx="55">
                  <c:v>17037.114531745512</c:v>
                </c:pt>
                <c:pt idx="56">
                  <c:v>16969.929213569685</c:v>
                </c:pt>
                <c:pt idx="57">
                  <c:v>16778.616829821989</c:v>
                </c:pt>
                <c:pt idx="58">
                  <c:v>16642.146102818715</c:v>
                </c:pt>
                <c:pt idx="59">
                  <c:v>17185.633874539632</c:v>
                </c:pt>
                <c:pt idx="60">
                  <c:v>16556.567185743352</c:v>
                </c:pt>
                <c:pt idx="61">
                  <c:v>16323.960175045086</c:v>
                </c:pt>
                <c:pt idx="62">
                  <c:v>16244.796307545112</c:v>
                </c:pt>
                <c:pt idx="63">
                  <c:v>16578.835015414345</c:v>
                </c:pt>
                <c:pt idx="64">
                  <c:v>17136.959996141206</c:v>
                </c:pt>
                <c:pt idx="65">
                  <c:v>17407.788230960763</c:v>
                </c:pt>
              </c:numCache>
            </c:numRef>
          </c:val>
        </c:ser>
        <c:ser>
          <c:idx val="3"/>
          <c:order val="3"/>
          <c:tx>
            <c:strRef>
              <c:f>'Peru Gross Inflows'!$M$29</c:f>
              <c:strCache>
                <c:ptCount val="1"/>
                <c:pt idx="0">
                  <c:v>1- Std Dev Band</c:v>
                </c:pt>
              </c:strCache>
            </c:strRef>
          </c:tx>
          <c:marker>
            <c:symbol val="none"/>
          </c:marker>
          <c:cat>
            <c:strRef>
              <c:f>'Peru Gross Inflows'!$N$25:$CA$25</c:f>
              <c:strCache>
                <c:ptCount val="66"/>
                <c:pt idx="0">
                  <c:v>1998Q1</c:v>
                </c:pt>
                <c:pt idx="1">
                  <c:v>1998Q2</c:v>
                </c:pt>
                <c:pt idx="2">
                  <c:v>1998Q3</c:v>
                </c:pt>
                <c:pt idx="3">
                  <c:v>1998Q4</c:v>
                </c:pt>
                <c:pt idx="4">
                  <c:v>1999Q1</c:v>
                </c:pt>
                <c:pt idx="5">
                  <c:v>1999Q2</c:v>
                </c:pt>
                <c:pt idx="6">
                  <c:v>1999Q3</c:v>
                </c:pt>
                <c:pt idx="7">
                  <c:v>1999Q4</c:v>
                </c:pt>
                <c:pt idx="8">
                  <c:v>2000Q1</c:v>
                </c:pt>
                <c:pt idx="9">
                  <c:v>2000Q2</c:v>
                </c:pt>
                <c:pt idx="10">
                  <c:v>2000Q3</c:v>
                </c:pt>
                <c:pt idx="11">
                  <c:v>2000Q4</c:v>
                </c:pt>
                <c:pt idx="12">
                  <c:v>2001Q1</c:v>
                </c:pt>
                <c:pt idx="13">
                  <c:v>2001Q2</c:v>
                </c:pt>
                <c:pt idx="14">
                  <c:v>2001Q3</c:v>
                </c:pt>
                <c:pt idx="15">
                  <c:v>2001Q4</c:v>
                </c:pt>
                <c:pt idx="16">
                  <c:v>2002Q1</c:v>
                </c:pt>
                <c:pt idx="17">
                  <c:v>2002Q2</c:v>
                </c:pt>
                <c:pt idx="18">
                  <c:v>2002Q3</c:v>
                </c:pt>
                <c:pt idx="19">
                  <c:v>2002Q4</c:v>
                </c:pt>
                <c:pt idx="20">
                  <c:v>2003Q1</c:v>
                </c:pt>
                <c:pt idx="21">
                  <c:v>2003Q2</c:v>
                </c:pt>
                <c:pt idx="22">
                  <c:v>2003Q3</c:v>
                </c:pt>
                <c:pt idx="23">
                  <c:v>2003Q4</c:v>
                </c:pt>
                <c:pt idx="24">
                  <c:v>2004Q1</c:v>
                </c:pt>
                <c:pt idx="25">
                  <c:v>2004Q2</c:v>
                </c:pt>
                <c:pt idx="26">
                  <c:v>2004Q3</c:v>
                </c:pt>
                <c:pt idx="27">
                  <c:v>2004Q4</c:v>
                </c:pt>
                <c:pt idx="28">
                  <c:v>2005Q1</c:v>
                </c:pt>
                <c:pt idx="29">
                  <c:v>2005Q2</c:v>
                </c:pt>
                <c:pt idx="30">
                  <c:v>2005Q3</c:v>
                </c:pt>
                <c:pt idx="31">
                  <c:v>2005Q4</c:v>
                </c:pt>
                <c:pt idx="32">
                  <c:v>2006Q1</c:v>
                </c:pt>
                <c:pt idx="33">
                  <c:v>2006Q2</c:v>
                </c:pt>
                <c:pt idx="34">
                  <c:v>2006Q3</c:v>
                </c:pt>
                <c:pt idx="35">
                  <c:v>2006Q4</c:v>
                </c:pt>
                <c:pt idx="36">
                  <c:v>2007Q1</c:v>
                </c:pt>
                <c:pt idx="37">
                  <c:v>2007Q2</c:v>
                </c:pt>
                <c:pt idx="38">
                  <c:v>2007Q3</c:v>
                </c:pt>
                <c:pt idx="39">
                  <c:v>2007Q4</c:v>
                </c:pt>
                <c:pt idx="40">
                  <c:v>2008Q1</c:v>
                </c:pt>
                <c:pt idx="41">
                  <c:v>2008A2</c:v>
                </c:pt>
                <c:pt idx="42">
                  <c:v>2008Q3</c:v>
                </c:pt>
                <c:pt idx="43">
                  <c:v>2008Q4</c:v>
                </c:pt>
                <c:pt idx="44">
                  <c:v>2009Q1</c:v>
                </c:pt>
                <c:pt idx="45">
                  <c:v>2009Q2</c:v>
                </c:pt>
                <c:pt idx="46">
                  <c:v>2009Q3</c:v>
                </c:pt>
                <c:pt idx="47">
                  <c:v>2009Q4</c:v>
                </c:pt>
                <c:pt idx="48">
                  <c:v>2010Q1</c:v>
                </c:pt>
                <c:pt idx="49">
                  <c:v>2010Q2</c:v>
                </c:pt>
                <c:pt idx="50">
                  <c:v>2010Q3</c:v>
                </c:pt>
                <c:pt idx="51">
                  <c:v>2010Q4</c:v>
                </c:pt>
                <c:pt idx="52">
                  <c:v>2011Q1</c:v>
                </c:pt>
                <c:pt idx="53">
                  <c:v>2011Q2</c:v>
                </c:pt>
                <c:pt idx="54">
                  <c:v>2011Q3</c:v>
                </c:pt>
                <c:pt idx="55">
                  <c:v>2011Q4</c:v>
                </c:pt>
                <c:pt idx="56">
                  <c:v>2012Q1</c:v>
                </c:pt>
                <c:pt idx="57">
                  <c:v>2012Q2</c:v>
                </c:pt>
                <c:pt idx="58">
                  <c:v>2012Q3</c:v>
                </c:pt>
                <c:pt idx="59">
                  <c:v>2012Q4</c:v>
                </c:pt>
                <c:pt idx="60">
                  <c:v>2013Q1</c:v>
                </c:pt>
                <c:pt idx="61">
                  <c:v>2013Q2</c:v>
                </c:pt>
                <c:pt idx="62">
                  <c:v>2013Q3</c:v>
                </c:pt>
                <c:pt idx="63">
                  <c:v>2013Q4</c:v>
                </c:pt>
                <c:pt idx="64">
                  <c:v>2014Q1</c:v>
                </c:pt>
                <c:pt idx="65">
                  <c:v>2014Q2</c:v>
                </c:pt>
              </c:strCache>
            </c:strRef>
          </c:cat>
          <c:val>
            <c:numRef>
              <c:f>'Peru Gross Inflows'!$N$29:$CA$29</c:f>
              <c:numCache>
                <c:formatCode>General</c:formatCode>
                <c:ptCount val="66"/>
                <c:pt idx="0">
                  <c:v>-685.76360005310914</c:v>
                </c:pt>
                <c:pt idx="1">
                  <c:v>-851.72625744196773</c:v>
                </c:pt>
                <c:pt idx="2">
                  <c:v>-925.5620886527405</c:v>
                </c:pt>
                <c:pt idx="3">
                  <c:v>-1456.9865427217444</c:v>
                </c:pt>
                <c:pt idx="4">
                  <c:v>-1789.6917066301446</c:v>
                </c:pt>
                <c:pt idx="5">
                  <c:v>-2235.5382617672967</c:v>
                </c:pt>
                <c:pt idx="6">
                  <c:v>-2573.3083936361827</c:v>
                </c:pt>
                <c:pt idx="7">
                  <c:v>-2624.9835892589927</c:v>
                </c:pt>
                <c:pt idx="8">
                  <c:v>-2560.173725585254</c:v>
                </c:pt>
                <c:pt idx="9">
                  <c:v>-2560.9307046435192</c:v>
                </c:pt>
                <c:pt idx="10">
                  <c:v>-2556.8553306099388</c:v>
                </c:pt>
                <c:pt idx="11">
                  <c:v>-2524.865003570043</c:v>
                </c:pt>
                <c:pt idx="12">
                  <c:v>-2487.2536867428503</c:v>
                </c:pt>
                <c:pt idx="13">
                  <c:v>-2466.5374609735204</c:v>
                </c:pt>
                <c:pt idx="14">
                  <c:v>-2477.4017518068467</c:v>
                </c:pt>
                <c:pt idx="15">
                  <c:v>-2490.0329770551398</c:v>
                </c:pt>
                <c:pt idx="16">
                  <c:v>-2497.5870818320764</c:v>
                </c:pt>
                <c:pt idx="17">
                  <c:v>-2494.7136186292414</c:v>
                </c:pt>
                <c:pt idx="18">
                  <c:v>-2484.7408262842146</c:v>
                </c:pt>
                <c:pt idx="19">
                  <c:v>-2483.9714295306708</c:v>
                </c:pt>
                <c:pt idx="20">
                  <c:v>-2389.5735210242824</c:v>
                </c:pt>
                <c:pt idx="21">
                  <c:v>-2311.8677097755804</c:v>
                </c:pt>
                <c:pt idx="22">
                  <c:v>-2368.7049940783641</c:v>
                </c:pt>
                <c:pt idx="23">
                  <c:v>-2054.2361621841824</c:v>
                </c:pt>
                <c:pt idx="24">
                  <c:v>-1870.6465322267723</c:v>
                </c:pt>
                <c:pt idx="25">
                  <c:v>-1338.1543743308409</c:v>
                </c:pt>
                <c:pt idx="26">
                  <c:v>-664.45991574363893</c:v>
                </c:pt>
                <c:pt idx="27">
                  <c:v>-511.99955203162756</c:v>
                </c:pt>
                <c:pt idx="28">
                  <c:v>-488.78994634665912</c:v>
                </c:pt>
                <c:pt idx="29">
                  <c:v>-511.98300948390619</c:v>
                </c:pt>
                <c:pt idx="30">
                  <c:v>-566.71065180996447</c:v>
                </c:pt>
                <c:pt idx="31">
                  <c:v>-628.20385391072955</c:v>
                </c:pt>
                <c:pt idx="32">
                  <c:v>-797.91228689330308</c:v>
                </c:pt>
                <c:pt idx="33">
                  <c:v>-844.81388784659066</c:v>
                </c:pt>
                <c:pt idx="34">
                  <c:v>-841.13405607826746</c:v>
                </c:pt>
                <c:pt idx="35">
                  <c:v>-809.68115887085651</c:v>
                </c:pt>
                <c:pt idx="36">
                  <c:v>-814.76133158651305</c:v>
                </c:pt>
                <c:pt idx="37">
                  <c:v>-1011.6820949224241</c:v>
                </c:pt>
                <c:pt idx="38">
                  <c:v>-1348.7590107022647</c:v>
                </c:pt>
                <c:pt idx="39">
                  <c:v>-1427.7420108109686</c:v>
                </c:pt>
                <c:pt idx="40">
                  <c:v>-1688.6705779527999</c:v>
                </c:pt>
                <c:pt idx="41">
                  <c:v>-1564.0272861994363</c:v>
                </c:pt>
                <c:pt idx="42">
                  <c:v>-1309.5905312044592</c:v>
                </c:pt>
                <c:pt idx="43">
                  <c:v>-1400.0133527869909</c:v>
                </c:pt>
                <c:pt idx="44">
                  <c:v>-2736.0819908060289</c:v>
                </c:pt>
                <c:pt idx="45">
                  <c:v>-4033.6758740012065</c:v>
                </c:pt>
                <c:pt idx="46">
                  <c:v>-5227.9546693602751</c:v>
                </c:pt>
                <c:pt idx="47">
                  <c:v>-5413.5627264265495</c:v>
                </c:pt>
                <c:pt idx="48">
                  <c:v>-5356.7864273872738</c:v>
                </c:pt>
                <c:pt idx="49">
                  <c:v>-5216.4468656421441</c:v>
                </c:pt>
                <c:pt idx="50">
                  <c:v>-5183.8148907132545</c:v>
                </c:pt>
                <c:pt idx="51">
                  <c:v>-4942.1855841607367</c:v>
                </c:pt>
                <c:pt idx="52">
                  <c:v>-4536.3776433529338</c:v>
                </c:pt>
                <c:pt idx="53">
                  <c:v>-4206.1301030384684</c:v>
                </c:pt>
                <c:pt idx="54">
                  <c:v>-4320.7463863547327</c:v>
                </c:pt>
                <c:pt idx="55">
                  <c:v>-4824.6671225984437</c:v>
                </c:pt>
                <c:pt idx="56">
                  <c:v>-4936.2837002087099</c:v>
                </c:pt>
                <c:pt idx="57">
                  <c:v>-5037.5638755749187</c:v>
                </c:pt>
                <c:pt idx="58">
                  <c:v>-5055.8302834219085</c:v>
                </c:pt>
                <c:pt idx="59">
                  <c:v>-5038.0719606732528</c:v>
                </c:pt>
                <c:pt idx="60">
                  <c:v>-5089.3190742728057</c:v>
                </c:pt>
                <c:pt idx="61">
                  <c:v>-5220.0261348491485</c:v>
                </c:pt>
                <c:pt idx="62">
                  <c:v>-5475.7844898696549</c:v>
                </c:pt>
                <c:pt idx="63">
                  <c:v>-6195.5232256271356</c:v>
                </c:pt>
                <c:pt idx="64">
                  <c:v>-6788.8052837004707</c:v>
                </c:pt>
                <c:pt idx="65">
                  <c:v>-7098.2855119220967</c:v>
                </c:pt>
              </c:numCache>
            </c:numRef>
          </c:val>
        </c:ser>
        <c:ser>
          <c:idx val="4"/>
          <c:order val="4"/>
          <c:tx>
            <c:strRef>
              <c:f>'Peru Gross Inflows'!$M$30</c:f>
              <c:strCache>
                <c:ptCount val="1"/>
                <c:pt idx="0">
                  <c:v>2- Std Dev Band</c:v>
                </c:pt>
              </c:strCache>
            </c:strRef>
          </c:tx>
          <c:marker>
            <c:symbol val="none"/>
          </c:marker>
          <c:cat>
            <c:strRef>
              <c:f>'Peru Gross Inflows'!$N$25:$CA$25</c:f>
              <c:strCache>
                <c:ptCount val="66"/>
                <c:pt idx="0">
                  <c:v>1998Q1</c:v>
                </c:pt>
                <c:pt idx="1">
                  <c:v>1998Q2</c:v>
                </c:pt>
                <c:pt idx="2">
                  <c:v>1998Q3</c:v>
                </c:pt>
                <c:pt idx="3">
                  <c:v>1998Q4</c:v>
                </c:pt>
                <c:pt idx="4">
                  <c:v>1999Q1</c:v>
                </c:pt>
                <c:pt idx="5">
                  <c:v>1999Q2</c:v>
                </c:pt>
                <c:pt idx="6">
                  <c:v>1999Q3</c:v>
                </c:pt>
                <c:pt idx="7">
                  <c:v>1999Q4</c:v>
                </c:pt>
                <c:pt idx="8">
                  <c:v>2000Q1</c:v>
                </c:pt>
                <c:pt idx="9">
                  <c:v>2000Q2</c:v>
                </c:pt>
                <c:pt idx="10">
                  <c:v>2000Q3</c:v>
                </c:pt>
                <c:pt idx="11">
                  <c:v>2000Q4</c:v>
                </c:pt>
                <c:pt idx="12">
                  <c:v>2001Q1</c:v>
                </c:pt>
                <c:pt idx="13">
                  <c:v>2001Q2</c:v>
                </c:pt>
                <c:pt idx="14">
                  <c:v>2001Q3</c:v>
                </c:pt>
                <c:pt idx="15">
                  <c:v>2001Q4</c:v>
                </c:pt>
                <c:pt idx="16">
                  <c:v>2002Q1</c:v>
                </c:pt>
                <c:pt idx="17">
                  <c:v>2002Q2</c:v>
                </c:pt>
                <c:pt idx="18">
                  <c:v>2002Q3</c:v>
                </c:pt>
                <c:pt idx="19">
                  <c:v>2002Q4</c:v>
                </c:pt>
                <c:pt idx="20">
                  <c:v>2003Q1</c:v>
                </c:pt>
                <c:pt idx="21">
                  <c:v>2003Q2</c:v>
                </c:pt>
                <c:pt idx="22">
                  <c:v>2003Q3</c:v>
                </c:pt>
                <c:pt idx="23">
                  <c:v>2003Q4</c:v>
                </c:pt>
                <c:pt idx="24">
                  <c:v>2004Q1</c:v>
                </c:pt>
                <c:pt idx="25">
                  <c:v>2004Q2</c:v>
                </c:pt>
                <c:pt idx="26">
                  <c:v>2004Q3</c:v>
                </c:pt>
                <c:pt idx="27">
                  <c:v>2004Q4</c:v>
                </c:pt>
                <c:pt idx="28">
                  <c:v>2005Q1</c:v>
                </c:pt>
                <c:pt idx="29">
                  <c:v>2005Q2</c:v>
                </c:pt>
                <c:pt idx="30">
                  <c:v>2005Q3</c:v>
                </c:pt>
                <c:pt idx="31">
                  <c:v>2005Q4</c:v>
                </c:pt>
                <c:pt idx="32">
                  <c:v>2006Q1</c:v>
                </c:pt>
                <c:pt idx="33">
                  <c:v>2006Q2</c:v>
                </c:pt>
                <c:pt idx="34">
                  <c:v>2006Q3</c:v>
                </c:pt>
                <c:pt idx="35">
                  <c:v>2006Q4</c:v>
                </c:pt>
                <c:pt idx="36">
                  <c:v>2007Q1</c:v>
                </c:pt>
                <c:pt idx="37">
                  <c:v>2007Q2</c:v>
                </c:pt>
                <c:pt idx="38">
                  <c:v>2007Q3</c:v>
                </c:pt>
                <c:pt idx="39">
                  <c:v>2007Q4</c:v>
                </c:pt>
                <c:pt idx="40">
                  <c:v>2008Q1</c:v>
                </c:pt>
                <c:pt idx="41">
                  <c:v>2008A2</c:v>
                </c:pt>
                <c:pt idx="42">
                  <c:v>2008Q3</c:v>
                </c:pt>
                <c:pt idx="43">
                  <c:v>2008Q4</c:v>
                </c:pt>
                <c:pt idx="44">
                  <c:v>2009Q1</c:v>
                </c:pt>
                <c:pt idx="45">
                  <c:v>2009Q2</c:v>
                </c:pt>
                <c:pt idx="46">
                  <c:v>2009Q3</c:v>
                </c:pt>
                <c:pt idx="47">
                  <c:v>2009Q4</c:v>
                </c:pt>
                <c:pt idx="48">
                  <c:v>2010Q1</c:v>
                </c:pt>
                <c:pt idx="49">
                  <c:v>2010Q2</c:v>
                </c:pt>
                <c:pt idx="50">
                  <c:v>2010Q3</c:v>
                </c:pt>
                <c:pt idx="51">
                  <c:v>2010Q4</c:v>
                </c:pt>
                <c:pt idx="52">
                  <c:v>2011Q1</c:v>
                </c:pt>
                <c:pt idx="53">
                  <c:v>2011Q2</c:v>
                </c:pt>
                <c:pt idx="54">
                  <c:v>2011Q3</c:v>
                </c:pt>
                <c:pt idx="55">
                  <c:v>2011Q4</c:v>
                </c:pt>
                <c:pt idx="56">
                  <c:v>2012Q1</c:v>
                </c:pt>
                <c:pt idx="57">
                  <c:v>2012Q2</c:v>
                </c:pt>
                <c:pt idx="58">
                  <c:v>2012Q3</c:v>
                </c:pt>
                <c:pt idx="59">
                  <c:v>2012Q4</c:v>
                </c:pt>
                <c:pt idx="60">
                  <c:v>2013Q1</c:v>
                </c:pt>
                <c:pt idx="61">
                  <c:v>2013Q2</c:v>
                </c:pt>
                <c:pt idx="62">
                  <c:v>2013Q3</c:v>
                </c:pt>
                <c:pt idx="63">
                  <c:v>2013Q4</c:v>
                </c:pt>
                <c:pt idx="64">
                  <c:v>2014Q1</c:v>
                </c:pt>
                <c:pt idx="65">
                  <c:v>2014Q2</c:v>
                </c:pt>
              </c:strCache>
            </c:strRef>
          </c:cat>
          <c:val>
            <c:numRef>
              <c:f>'Peru Gross Inflows'!$N$30:$CA$30</c:f>
              <c:numCache>
                <c:formatCode>General</c:formatCode>
                <c:ptCount val="66"/>
                <c:pt idx="0">
                  <c:v>-2285.960085820504</c:v>
                </c:pt>
                <c:pt idx="1">
                  <c:v>-2481.578768217269</c:v>
                </c:pt>
                <c:pt idx="2">
                  <c:v>-2540.0600023054812</c:v>
                </c:pt>
                <c:pt idx="3">
                  <c:v>-3345.78876779643</c:v>
                </c:pt>
                <c:pt idx="4">
                  <c:v>-3810.4194799269562</c:v>
                </c:pt>
                <c:pt idx="5">
                  <c:v>-4461.6159972188034</c:v>
                </c:pt>
                <c:pt idx="6">
                  <c:v>-4929.9145772723659</c:v>
                </c:pt>
                <c:pt idx="7">
                  <c:v>-4777.7542135179847</c:v>
                </c:pt>
                <c:pt idx="8">
                  <c:v>-4454.57920742242</c:v>
                </c:pt>
                <c:pt idx="9">
                  <c:v>-4425.2931901856318</c:v>
                </c:pt>
                <c:pt idx="10">
                  <c:v>-4439.7637029724219</c:v>
                </c:pt>
                <c:pt idx="11">
                  <c:v>-4427.0233253833958</c:v>
                </c:pt>
                <c:pt idx="12">
                  <c:v>-4397.2221719020299</c:v>
                </c:pt>
                <c:pt idx="13">
                  <c:v>-4386.4032508138534</c:v>
                </c:pt>
                <c:pt idx="14">
                  <c:v>-4384.441063563324</c:v>
                </c:pt>
                <c:pt idx="15">
                  <c:v>-4387.9719196361448</c:v>
                </c:pt>
                <c:pt idx="16">
                  <c:v>-4328.8086182883408</c:v>
                </c:pt>
                <c:pt idx="17">
                  <c:v>-4228.4731502091181</c:v>
                </c:pt>
                <c:pt idx="18">
                  <c:v>-4276.0548811231693</c:v>
                </c:pt>
                <c:pt idx="19">
                  <c:v>-4266.9913445099619</c:v>
                </c:pt>
                <c:pt idx="20">
                  <c:v>-4215.1718228405316</c:v>
                </c:pt>
                <c:pt idx="21">
                  <c:v>-4158.5569838881975</c:v>
                </c:pt>
                <c:pt idx="22">
                  <c:v>-4229.629417564548</c:v>
                </c:pt>
                <c:pt idx="23">
                  <c:v>-3759.0289828122091</c:v>
                </c:pt>
                <c:pt idx="24">
                  <c:v>-3470.7420432527842</c:v>
                </c:pt>
                <c:pt idx="25">
                  <c:v>-2620.1663637163206</c:v>
                </c:pt>
                <c:pt idx="26">
                  <c:v>-1541.1185236357021</c:v>
                </c:pt>
                <c:pt idx="27">
                  <c:v>-1328.0777171262621</c:v>
                </c:pt>
                <c:pt idx="28">
                  <c:v>-1369.654583649487</c:v>
                </c:pt>
                <c:pt idx="29">
                  <c:v>-1389.4239047218018</c:v>
                </c:pt>
                <c:pt idx="30">
                  <c:v>-1439.2511517256783</c:v>
                </c:pt>
                <c:pt idx="31">
                  <c:v>-1513.8437529109669</c:v>
                </c:pt>
                <c:pt idx="32">
                  <c:v>-1768.9344000208334</c:v>
                </c:pt>
                <c:pt idx="33">
                  <c:v>-1824.3502033555153</c:v>
                </c:pt>
                <c:pt idx="34">
                  <c:v>-1821.0781617194946</c:v>
                </c:pt>
                <c:pt idx="35">
                  <c:v>-1798.1403217345799</c:v>
                </c:pt>
                <c:pt idx="36">
                  <c:v>-1913.4404113300193</c:v>
                </c:pt>
                <c:pt idx="37">
                  <c:v>-2562.7917086792313</c:v>
                </c:pt>
                <c:pt idx="38">
                  <c:v>-3542.6723348539922</c:v>
                </c:pt>
                <c:pt idx="39">
                  <c:v>-3978.5752561148315</c:v>
                </c:pt>
                <c:pt idx="40">
                  <c:v>-4945.5623572622817</c:v>
                </c:pt>
                <c:pt idx="41">
                  <c:v>-4909.0327142235928</c:v>
                </c:pt>
                <c:pt idx="42">
                  <c:v>-4564.3971102784662</c:v>
                </c:pt>
                <c:pt idx="43">
                  <c:v>-4698.4695583938965</c:v>
                </c:pt>
                <c:pt idx="44">
                  <c:v>-6942.7545862887</c:v>
                </c:pt>
                <c:pt idx="45">
                  <c:v>-9015.7688698679158</c:v>
                </c:pt>
                <c:pt idx="46">
                  <c:v>-10821.593419118441</c:v>
                </c:pt>
                <c:pt idx="47">
                  <c:v>-11040.511778774815</c:v>
                </c:pt>
                <c:pt idx="48">
                  <c:v>-11040.550876545491</c:v>
                </c:pt>
                <c:pt idx="49">
                  <c:v>-11132.979086339084</c:v>
                </c:pt>
                <c:pt idx="50">
                  <c:v>-11756.53205968668</c:v>
                </c:pt>
                <c:pt idx="51">
                  <c:v>-11862.611270525429</c:v>
                </c:pt>
                <c:pt idx="52">
                  <c:v>-11554.039998821641</c:v>
                </c:pt>
                <c:pt idx="53">
                  <c:v>-11247.321263425796</c:v>
                </c:pt>
                <c:pt idx="54">
                  <c:v>-11399.693776546635</c:v>
                </c:pt>
                <c:pt idx="55">
                  <c:v>-12111.92767404643</c:v>
                </c:pt>
                <c:pt idx="56">
                  <c:v>-12238.354671468176</c:v>
                </c:pt>
                <c:pt idx="57">
                  <c:v>-12309.624110707222</c:v>
                </c:pt>
                <c:pt idx="58">
                  <c:v>-12288.48907883545</c:v>
                </c:pt>
                <c:pt idx="59">
                  <c:v>-12445.973905744213</c:v>
                </c:pt>
                <c:pt idx="60">
                  <c:v>-12304.61449427819</c:v>
                </c:pt>
                <c:pt idx="61">
                  <c:v>-12401.354904813892</c:v>
                </c:pt>
                <c:pt idx="62">
                  <c:v>-12715.978089007909</c:v>
                </c:pt>
                <c:pt idx="63">
                  <c:v>-13786.975972640961</c:v>
                </c:pt>
                <c:pt idx="64">
                  <c:v>-14764.06037698103</c:v>
                </c:pt>
                <c:pt idx="65">
                  <c:v>-15266.976759549718</c:v>
                </c:pt>
              </c:numCache>
            </c:numRef>
          </c:val>
        </c:ser>
        <c:marker val="1"/>
        <c:axId val="102057472"/>
        <c:axId val="102059008"/>
      </c:lineChart>
      <c:catAx>
        <c:axId val="102057472"/>
        <c:scaling>
          <c:orientation val="minMax"/>
        </c:scaling>
        <c:axPos val="b"/>
        <c:majorTickMark val="none"/>
        <c:tickLblPos val="nextTo"/>
        <c:crossAx val="102059008"/>
        <c:crosses val="autoZero"/>
        <c:auto val="1"/>
        <c:lblAlgn val="ctr"/>
        <c:lblOffset val="100"/>
      </c:catAx>
      <c:valAx>
        <c:axId val="102059008"/>
        <c:scaling>
          <c:orientation val="minMax"/>
        </c:scaling>
        <c:axPos val="l"/>
        <c:majorGridlines/>
        <c:numFmt formatCode="General" sourceLinked="1"/>
        <c:majorTickMark val="none"/>
        <c:tickLblPos val="nextTo"/>
        <c:spPr>
          <a:ln w="9525">
            <a:noFill/>
          </a:ln>
        </c:spPr>
        <c:crossAx val="102057472"/>
        <c:crosses val="autoZero"/>
        <c:crossBetween val="between"/>
      </c:valAx>
    </c:plotArea>
    <c:legend>
      <c:legendPos val="b"/>
      <c:layout/>
    </c:legend>
    <c:plotVisOnly val="1"/>
  </c:chart>
  <c:printSettings>
    <c:headerFooter/>
    <c:pageMargins b="0.75000000000000189" l="0.70000000000000062" r="0.70000000000000062" t="0.75000000000000189"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Flight and Retrenchment episodes Portfolio Investment Peru</a:t>
            </a:r>
            <a:endParaRPr lang="en-US"/>
          </a:p>
        </c:rich>
      </c:tx>
    </c:title>
    <c:plotArea>
      <c:layout/>
      <c:lineChart>
        <c:grouping val="standard"/>
        <c:ser>
          <c:idx val="0"/>
          <c:order val="0"/>
          <c:tx>
            <c:strRef>
              <c:f>'Peru Gross Outflows'!$M$119</c:f>
              <c:strCache>
                <c:ptCount val="1"/>
                <c:pt idx="0">
                  <c:v>DeltaC</c:v>
                </c:pt>
              </c:strCache>
            </c:strRef>
          </c:tx>
          <c:marker>
            <c:symbol val="none"/>
          </c:marker>
          <c:cat>
            <c:strRef>
              <c:f>'Peru Gross Outflows'!$M$195:$BG$195</c:f>
              <c:strCache>
                <c:ptCount val="47"/>
                <c:pt idx="1">
                  <c:v>1999Q3</c:v>
                </c:pt>
                <c:pt idx="2">
                  <c:v>1999Q4</c:v>
                </c:pt>
                <c:pt idx="3">
                  <c:v>2000Q1</c:v>
                </c:pt>
                <c:pt idx="4">
                  <c:v>2000Q2</c:v>
                </c:pt>
                <c:pt idx="5">
                  <c:v>2000Q3</c:v>
                </c:pt>
                <c:pt idx="6">
                  <c:v>2000Q4</c:v>
                </c:pt>
                <c:pt idx="7">
                  <c:v>2001Q1</c:v>
                </c:pt>
                <c:pt idx="8">
                  <c:v>2001Q2</c:v>
                </c:pt>
                <c:pt idx="9">
                  <c:v>2001Q3</c:v>
                </c:pt>
                <c:pt idx="10">
                  <c:v>2001Q4</c:v>
                </c:pt>
                <c:pt idx="11">
                  <c:v>2002Q1</c:v>
                </c:pt>
                <c:pt idx="12">
                  <c:v>2002Q2</c:v>
                </c:pt>
                <c:pt idx="13">
                  <c:v>2002Q3</c:v>
                </c:pt>
                <c:pt idx="14">
                  <c:v>2002Q4</c:v>
                </c:pt>
                <c:pt idx="15">
                  <c:v>2003Q1</c:v>
                </c:pt>
                <c:pt idx="16">
                  <c:v>2003Q2</c:v>
                </c:pt>
                <c:pt idx="17">
                  <c:v>2003Q3</c:v>
                </c:pt>
                <c:pt idx="18">
                  <c:v>2003Q4</c:v>
                </c:pt>
                <c:pt idx="19">
                  <c:v>2004Q1</c:v>
                </c:pt>
                <c:pt idx="20">
                  <c:v>2004Q2</c:v>
                </c:pt>
                <c:pt idx="21">
                  <c:v>2004Q3</c:v>
                </c:pt>
                <c:pt idx="22">
                  <c:v>2004Q4</c:v>
                </c:pt>
                <c:pt idx="23">
                  <c:v>2005Q1</c:v>
                </c:pt>
                <c:pt idx="24">
                  <c:v>2005Q2</c:v>
                </c:pt>
                <c:pt idx="25">
                  <c:v>2005Q3</c:v>
                </c:pt>
                <c:pt idx="26">
                  <c:v>2005Q4</c:v>
                </c:pt>
                <c:pt idx="27">
                  <c:v>2006Q1</c:v>
                </c:pt>
                <c:pt idx="28">
                  <c:v>2006Q2</c:v>
                </c:pt>
                <c:pt idx="29">
                  <c:v>2006Q3</c:v>
                </c:pt>
                <c:pt idx="30">
                  <c:v>2006Q4</c:v>
                </c:pt>
                <c:pt idx="31">
                  <c:v>2007Q1</c:v>
                </c:pt>
                <c:pt idx="32">
                  <c:v>2007Q2</c:v>
                </c:pt>
                <c:pt idx="33">
                  <c:v>2007Q3</c:v>
                </c:pt>
                <c:pt idx="34">
                  <c:v>2007Q4</c:v>
                </c:pt>
                <c:pt idx="35">
                  <c:v>2008Q1</c:v>
                </c:pt>
                <c:pt idx="36">
                  <c:v>2008Q2</c:v>
                </c:pt>
                <c:pt idx="37">
                  <c:v>2008Q3</c:v>
                </c:pt>
                <c:pt idx="38">
                  <c:v>2008Q4</c:v>
                </c:pt>
                <c:pt idx="39">
                  <c:v>2009Q1</c:v>
                </c:pt>
                <c:pt idx="40">
                  <c:v>2009Q2</c:v>
                </c:pt>
                <c:pt idx="41">
                  <c:v>2009Q3</c:v>
                </c:pt>
                <c:pt idx="42">
                  <c:v>2009Q4</c:v>
                </c:pt>
                <c:pt idx="43">
                  <c:v>2010Q1</c:v>
                </c:pt>
                <c:pt idx="44">
                  <c:v>2010Q2</c:v>
                </c:pt>
                <c:pt idx="45">
                  <c:v>2010Q3</c:v>
                </c:pt>
                <c:pt idx="46">
                  <c:v>2010Q4</c:v>
                </c:pt>
              </c:strCache>
            </c:strRef>
          </c:cat>
          <c:val>
            <c:numRef>
              <c:f>'Peru Gross Outflows'!$M$196:$BG$196</c:f>
              <c:numCache>
                <c:formatCode>General</c:formatCode>
                <c:ptCount val="47"/>
                <c:pt idx="1">
                  <c:v>-154.24649999999997</c:v>
                </c:pt>
                <c:pt idx="2">
                  <c:v>1.8650000000000091</c:v>
                </c:pt>
                <c:pt idx="3">
                  <c:v>156.13299999999998</c:v>
                </c:pt>
                <c:pt idx="4">
                  <c:v>-127.08500000000004</c:v>
                </c:pt>
                <c:pt idx="5">
                  <c:v>-739.60699999999997</c:v>
                </c:pt>
                <c:pt idx="6">
                  <c:v>-970.84799999999984</c:v>
                </c:pt>
                <c:pt idx="7">
                  <c:v>-957.44499999999994</c:v>
                </c:pt>
                <c:pt idx="8">
                  <c:v>-736.62699999999995</c:v>
                </c:pt>
                <c:pt idx="9">
                  <c:v>274.91380000000004</c:v>
                </c:pt>
                <c:pt idx="10">
                  <c:v>862.08629999999994</c:v>
                </c:pt>
                <c:pt idx="11">
                  <c:v>898.43990000000008</c:v>
                </c:pt>
                <c:pt idx="12">
                  <c:v>1263.0793999999999</c:v>
                </c:pt>
                <c:pt idx="13">
                  <c:v>108.21280000000002</c:v>
                </c:pt>
                <c:pt idx="14">
                  <c:v>-392.20120000000003</c:v>
                </c:pt>
                <c:pt idx="15">
                  <c:v>-1040.1433999999999</c:v>
                </c:pt>
                <c:pt idx="16">
                  <c:v>-1856.3073999999999</c:v>
                </c:pt>
                <c:pt idx="17">
                  <c:v>-916.01260000000025</c:v>
                </c:pt>
                <c:pt idx="18">
                  <c:v>-1174.9201000000003</c:v>
                </c:pt>
                <c:pt idx="19">
                  <c:v>257.72249999999985</c:v>
                </c:pt>
                <c:pt idx="20">
                  <c:v>105.93200000000002</c:v>
                </c:pt>
                <c:pt idx="21">
                  <c:v>503.70500000000038</c:v>
                </c:pt>
                <c:pt idx="22">
                  <c:v>1601.5900000000001</c:v>
                </c:pt>
                <c:pt idx="23">
                  <c:v>705.05200000000013</c:v>
                </c:pt>
                <c:pt idx="24">
                  <c:v>2234.9789999999998</c:v>
                </c:pt>
                <c:pt idx="25">
                  <c:v>1496.8139999999999</c:v>
                </c:pt>
                <c:pt idx="26">
                  <c:v>851.88499999999988</c:v>
                </c:pt>
                <c:pt idx="27">
                  <c:v>425.88499999999988</c:v>
                </c:pt>
                <c:pt idx="28">
                  <c:v>-1562.3710000000001</c:v>
                </c:pt>
                <c:pt idx="29">
                  <c:v>-3138.5930000000003</c:v>
                </c:pt>
                <c:pt idx="30">
                  <c:v>-4051.9269999999997</c:v>
                </c:pt>
                <c:pt idx="31">
                  <c:v>-2505.3359999999998</c:v>
                </c:pt>
                <c:pt idx="32">
                  <c:v>-267.13599999999997</c:v>
                </c:pt>
                <c:pt idx="33">
                  <c:v>2199.5467645042063</c:v>
                </c:pt>
                <c:pt idx="34">
                  <c:v>2922.9025292317847</c:v>
                </c:pt>
                <c:pt idx="35">
                  <c:v>1087.9043291664843</c:v>
                </c:pt>
                <c:pt idx="36">
                  <c:v>-512.92023415963354</c:v>
                </c:pt>
                <c:pt idx="37">
                  <c:v>-1459.0792324533377</c:v>
                </c:pt>
                <c:pt idx="38">
                  <c:v>-1069.0992138642653</c:v>
                </c:pt>
                <c:pt idx="39">
                  <c:v>-623.96357809731421</c:v>
                </c:pt>
                <c:pt idx="40">
                  <c:v>191.11757338131974</c:v>
                </c:pt>
                <c:pt idx="41">
                  <c:v>60.85868686186177</c:v>
                </c:pt>
                <c:pt idx="42">
                  <c:v>-1031.8343215534996</c:v>
                </c:pt>
                <c:pt idx="43">
                  <c:v>-975.85888797904158</c:v>
                </c:pt>
                <c:pt idx="44">
                  <c:v>-1132.4018061979004</c:v>
                </c:pt>
                <c:pt idx="45">
                  <c:v>439.53404072335275</c:v>
                </c:pt>
                <c:pt idx="46">
                  <c:v>1608.4868141916829</c:v>
                </c:pt>
              </c:numCache>
            </c:numRef>
          </c:val>
        </c:ser>
        <c:ser>
          <c:idx val="1"/>
          <c:order val="1"/>
          <c:tx>
            <c:strRef>
              <c:f>'Peru Gross Outflows'!$M$120</c:f>
              <c:strCache>
                <c:ptCount val="1"/>
                <c:pt idx="0">
                  <c:v>1+ Std Dev Band</c:v>
                </c:pt>
              </c:strCache>
            </c:strRef>
          </c:tx>
          <c:spPr>
            <a:ln>
              <a:solidFill>
                <a:srgbClr val="00B050"/>
              </a:solidFill>
              <a:prstDash val="dashDot"/>
            </a:ln>
          </c:spPr>
          <c:marker>
            <c:symbol val="none"/>
          </c:marker>
          <c:cat>
            <c:strRef>
              <c:f>'Peru Gross Outflows'!$M$195:$BG$195</c:f>
              <c:strCache>
                <c:ptCount val="47"/>
                <c:pt idx="1">
                  <c:v>1999Q3</c:v>
                </c:pt>
                <c:pt idx="2">
                  <c:v>1999Q4</c:v>
                </c:pt>
                <c:pt idx="3">
                  <c:v>2000Q1</c:v>
                </c:pt>
                <c:pt idx="4">
                  <c:v>2000Q2</c:v>
                </c:pt>
                <c:pt idx="5">
                  <c:v>2000Q3</c:v>
                </c:pt>
                <c:pt idx="6">
                  <c:v>2000Q4</c:v>
                </c:pt>
                <c:pt idx="7">
                  <c:v>2001Q1</c:v>
                </c:pt>
                <c:pt idx="8">
                  <c:v>2001Q2</c:v>
                </c:pt>
                <c:pt idx="9">
                  <c:v>2001Q3</c:v>
                </c:pt>
                <c:pt idx="10">
                  <c:v>2001Q4</c:v>
                </c:pt>
                <c:pt idx="11">
                  <c:v>2002Q1</c:v>
                </c:pt>
                <c:pt idx="12">
                  <c:v>2002Q2</c:v>
                </c:pt>
                <c:pt idx="13">
                  <c:v>2002Q3</c:v>
                </c:pt>
                <c:pt idx="14">
                  <c:v>2002Q4</c:v>
                </c:pt>
                <c:pt idx="15">
                  <c:v>2003Q1</c:v>
                </c:pt>
                <c:pt idx="16">
                  <c:v>2003Q2</c:v>
                </c:pt>
                <c:pt idx="17">
                  <c:v>2003Q3</c:v>
                </c:pt>
                <c:pt idx="18">
                  <c:v>2003Q4</c:v>
                </c:pt>
                <c:pt idx="19">
                  <c:v>2004Q1</c:v>
                </c:pt>
                <c:pt idx="20">
                  <c:v>2004Q2</c:v>
                </c:pt>
                <c:pt idx="21">
                  <c:v>2004Q3</c:v>
                </c:pt>
                <c:pt idx="22">
                  <c:v>2004Q4</c:v>
                </c:pt>
                <c:pt idx="23">
                  <c:v>2005Q1</c:v>
                </c:pt>
                <c:pt idx="24">
                  <c:v>2005Q2</c:v>
                </c:pt>
                <c:pt idx="25">
                  <c:v>2005Q3</c:v>
                </c:pt>
                <c:pt idx="26">
                  <c:v>2005Q4</c:v>
                </c:pt>
                <c:pt idx="27">
                  <c:v>2006Q1</c:v>
                </c:pt>
                <c:pt idx="28">
                  <c:v>2006Q2</c:v>
                </c:pt>
                <c:pt idx="29">
                  <c:v>2006Q3</c:v>
                </c:pt>
                <c:pt idx="30">
                  <c:v>2006Q4</c:v>
                </c:pt>
                <c:pt idx="31">
                  <c:v>2007Q1</c:v>
                </c:pt>
                <c:pt idx="32">
                  <c:v>2007Q2</c:v>
                </c:pt>
                <c:pt idx="33">
                  <c:v>2007Q3</c:v>
                </c:pt>
                <c:pt idx="34">
                  <c:v>2007Q4</c:v>
                </c:pt>
                <c:pt idx="35">
                  <c:v>2008Q1</c:v>
                </c:pt>
                <c:pt idx="36">
                  <c:v>2008Q2</c:v>
                </c:pt>
                <c:pt idx="37">
                  <c:v>2008Q3</c:v>
                </c:pt>
                <c:pt idx="38">
                  <c:v>2008Q4</c:v>
                </c:pt>
                <c:pt idx="39">
                  <c:v>2009Q1</c:v>
                </c:pt>
                <c:pt idx="40">
                  <c:v>2009Q2</c:v>
                </c:pt>
                <c:pt idx="41">
                  <c:v>2009Q3</c:v>
                </c:pt>
                <c:pt idx="42">
                  <c:v>2009Q4</c:v>
                </c:pt>
                <c:pt idx="43">
                  <c:v>2010Q1</c:v>
                </c:pt>
                <c:pt idx="44">
                  <c:v>2010Q2</c:v>
                </c:pt>
                <c:pt idx="45">
                  <c:v>2010Q3</c:v>
                </c:pt>
                <c:pt idx="46">
                  <c:v>2010Q4</c:v>
                </c:pt>
              </c:strCache>
            </c:strRef>
          </c:cat>
          <c:val>
            <c:numRef>
              <c:f>'Peru Gross Outflows'!$M$197:$BG$197</c:f>
              <c:numCache>
                <c:formatCode>General</c:formatCode>
                <c:ptCount val="47"/>
                <c:pt idx="1">
                  <c:v>196.73446069333428</c:v>
                </c:pt>
                <c:pt idx="2">
                  <c:v>202.52780900042163</c:v>
                </c:pt>
                <c:pt idx="3">
                  <c:v>207.29196283127118</c:v>
                </c:pt>
                <c:pt idx="4">
                  <c:v>194.23906158141173</c:v>
                </c:pt>
                <c:pt idx="5">
                  <c:v>200.97166806340513</c:v>
                </c:pt>
                <c:pt idx="6">
                  <c:v>217.41477238594354</c:v>
                </c:pt>
                <c:pt idx="7">
                  <c:v>219.55299150957251</c:v>
                </c:pt>
                <c:pt idx="8">
                  <c:v>179.19679182706579</c:v>
                </c:pt>
                <c:pt idx="9">
                  <c:v>191.64535136616195</c:v>
                </c:pt>
                <c:pt idx="10">
                  <c:v>297.59678963797182</c:v>
                </c:pt>
                <c:pt idx="11">
                  <c:v>394.45920225983969</c:v>
                </c:pt>
                <c:pt idx="12">
                  <c:v>548.57772750086008</c:v>
                </c:pt>
                <c:pt idx="13">
                  <c:v>570.64340908861766</c:v>
                </c:pt>
                <c:pt idx="14">
                  <c:v>568.77480344439732</c:v>
                </c:pt>
                <c:pt idx="15">
                  <c:v>572.16063570333574</c:v>
                </c:pt>
                <c:pt idx="16">
                  <c:v>568.58821941191104</c:v>
                </c:pt>
                <c:pt idx="17">
                  <c:v>516.98557260068469</c:v>
                </c:pt>
                <c:pt idx="18">
                  <c:v>475.23399148445924</c:v>
                </c:pt>
                <c:pt idx="19">
                  <c:v>493.96675234590492</c:v>
                </c:pt>
                <c:pt idx="20">
                  <c:v>513.82004411325329</c:v>
                </c:pt>
                <c:pt idx="21">
                  <c:v>563.19661454772495</c:v>
                </c:pt>
                <c:pt idx="22">
                  <c:v>734.62750682117689</c:v>
                </c:pt>
                <c:pt idx="23">
                  <c:v>780.20708431354558</c:v>
                </c:pt>
                <c:pt idx="24">
                  <c:v>1027.7587161703768</c:v>
                </c:pt>
                <c:pt idx="25">
                  <c:v>1174.4875009881068</c:v>
                </c:pt>
                <c:pt idx="26">
                  <c:v>1258.2382840871633</c:v>
                </c:pt>
                <c:pt idx="27">
                  <c:v>1312.7742040359647</c:v>
                </c:pt>
                <c:pt idx="28">
                  <c:v>1339.9396263890071</c:v>
                </c:pt>
                <c:pt idx="29">
                  <c:v>1376.0009590651703</c:v>
                </c:pt>
                <c:pt idx="30">
                  <c:v>1372.7203502696927</c:v>
                </c:pt>
                <c:pt idx="31">
                  <c:v>1259.3267431785262</c:v>
                </c:pt>
                <c:pt idx="32">
                  <c:v>1157.0367128280595</c:v>
                </c:pt>
                <c:pt idx="33">
                  <c:v>1358.8662910500966</c:v>
                </c:pt>
                <c:pt idx="34">
                  <c:v>1658.2204543386247</c:v>
                </c:pt>
                <c:pt idx="35">
                  <c:v>1768.9790787272648</c:v>
                </c:pt>
                <c:pt idx="36">
                  <c:v>1799.827236326141</c:v>
                </c:pt>
                <c:pt idx="37">
                  <c:v>1794.9147627864779</c:v>
                </c:pt>
                <c:pt idx="38">
                  <c:v>1804.7610222522517</c:v>
                </c:pt>
                <c:pt idx="39">
                  <c:v>1761.2811737890061</c:v>
                </c:pt>
                <c:pt idx="40">
                  <c:v>1764.5172928427216</c:v>
                </c:pt>
                <c:pt idx="41">
                  <c:v>1735.2980337595682</c:v>
                </c:pt>
                <c:pt idx="42">
                  <c:v>1570.6720206035839</c:v>
                </c:pt>
                <c:pt idx="43">
                  <c:v>1483.8109746061996</c:v>
                </c:pt>
                <c:pt idx="44">
                  <c:v>1250.2814309718628</c:v>
                </c:pt>
                <c:pt idx="45">
                  <c:v>1182.4411495779148</c:v>
                </c:pt>
                <c:pt idx="46">
                  <c:v>1277.0095447800752</c:v>
                </c:pt>
              </c:numCache>
            </c:numRef>
          </c:val>
        </c:ser>
        <c:ser>
          <c:idx val="2"/>
          <c:order val="2"/>
          <c:tx>
            <c:strRef>
              <c:f>'Peru Gross Outflows'!$M$121</c:f>
              <c:strCache>
                <c:ptCount val="1"/>
                <c:pt idx="0">
                  <c:v>2+ Std Dev Band</c:v>
                </c:pt>
              </c:strCache>
            </c:strRef>
          </c:tx>
          <c:spPr>
            <a:ln>
              <a:solidFill>
                <a:srgbClr val="92D050"/>
              </a:solidFill>
              <a:prstDash val="sysDot"/>
            </a:ln>
          </c:spPr>
          <c:marker>
            <c:symbol val="none"/>
          </c:marker>
          <c:cat>
            <c:strRef>
              <c:f>'Peru Gross Outflows'!$M$195:$BG$195</c:f>
              <c:strCache>
                <c:ptCount val="47"/>
                <c:pt idx="1">
                  <c:v>1999Q3</c:v>
                </c:pt>
                <c:pt idx="2">
                  <c:v>1999Q4</c:v>
                </c:pt>
                <c:pt idx="3">
                  <c:v>2000Q1</c:v>
                </c:pt>
                <c:pt idx="4">
                  <c:v>2000Q2</c:v>
                </c:pt>
                <c:pt idx="5">
                  <c:v>2000Q3</c:v>
                </c:pt>
                <c:pt idx="6">
                  <c:v>2000Q4</c:v>
                </c:pt>
                <c:pt idx="7">
                  <c:v>2001Q1</c:v>
                </c:pt>
                <c:pt idx="8">
                  <c:v>2001Q2</c:v>
                </c:pt>
                <c:pt idx="9">
                  <c:v>2001Q3</c:v>
                </c:pt>
                <c:pt idx="10">
                  <c:v>2001Q4</c:v>
                </c:pt>
                <c:pt idx="11">
                  <c:v>2002Q1</c:v>
                </c:pt>
                <c:pt idx="12">
                  <c:v>2002Q2</c:v>
                </c:pt>
                <c:pt idx="13">
                  <c:v>2002Q3</c:v>
                </c:pt>
                <c:pt idx="14">
                  <c:v>2002Q4</c:v>
                </c:pt>
                <c:pt idx="15">
                  <c:v>2003Q1</c:v>
                </c:pt>
                <c:pt idx="16">
                  <c:v>2003Q2</c:v>
                </c:pt>
                <c:pt idx="17">
                  <c:v>2003Q3</c:v>
                </c:pt>
                <c:pt idx="18">
                  <c:v>2003Q4</c:v>
                </c:pt>
                <c:pt idx="19">
                  <c:v>2004Q1</c:v>
                </c:pt>
                <c:pt idx="20">
                  <c:v>2004Q2</c:v>
                </c:pt>
                <c:pt idx="21">
                  <c:v>2004Q3</c:v>
                </c:pt>
                <c:pt idx="22">
                  <c:v>2004Q4</c:v>
                </c:pt>
                <c:pt idx="23">
                  <c:v>2005Q1</c:v>
                </c:pt>
                <c:pt idx="24">
                  <c:v>2005Q2</c:v>
                </c:pt>
                <c:pt idx="25">
                  <c:v>2005Q3</c:v>
                </c:pt>
                <c:pt idx="26">
                  <c:v>2005Q4</c:v>
                </c:pt>
                <c:pt idx="27">
                  <c:v>2006Q1</c:v>
                </c:pt>
                <c:pt idx="28">
                  <c:v>2006Q2</c:v>
                </c:pt>
                <c:pt idx="29">
                  <c:v>2006Q3</c:v>
                </c:pt>
                <c:pt idx="30">
                  <c:v>2006Q4</c:v>
                </c:pt>
                <c:pt idx="31">
                  <c:v>2007Q1</c:v>
                </c:pt>
                <c:pt idx="32">
                  <c:v>2007Q2</c:v>
                </c:pt>
                <c:pt idx="33">
                  <c:v>2007Q3</c:v>
                </c:pt>
                <c:pt idx="34">
                  <c:v>2007Q4</c:v>
                </c:pt>
                <c:pt idx="35">
                  <c:v>2008Q1</c:v>
                </c:pt>
                <c:pt idx="36">
                  <c:v>2008Q2</c:v>
                </c:pt>
                <c:pt idx="37">
                  <c:v>2008Q3</c:v>
                </c:pt>
                <c:pt idx="38">
                  <c:v>2008Q4</c:v>
                </c:pt>
                <c:pt idx="39">
                  <c:v>2009Q1</c:v>
                </c:pt>
                <c:pt idx="40">
                  <c:v>2009Q2</c:v>
                </c:pt>
                <c:pt idx="41">
                  <c:v>2009Q3</c:v>
                </c:pt>
                <c:pt idx="42">
                  <c:v>2009Q4</c:v>
                </c:pt>
                <c:pt idx="43">
                  <c:v>2010Q1</c:v>
                </c:pt>
                <c:pt idx="44">
                  <c:v>2010Q2</c:v>
                </c:pt>
                <c:pt idx="45">
                  <c:v>2010Q3</c:v>
                </c:pt>
                <c:pt idx="46">
                  <c:v>2010Q4</c:v>
                </c:pt>
              </c:strCache>
            </c:strRef>
          </c:cat>
          <c:val>
            <c:numRef>
              <c:f>'Peru Gross Outflows'!$M$198:$BG$198</c:f>
              <c:numCache>
                <c:formatCode>General</c:formatCode>
                <c:ptCount val="47"/>
                <c:pt idx="1">
                  <c:v>420.98032138666861</c:v>
                </c:pt>
                <c:pt idx="2">
                  <c:v>425.57201800084329</c:v>
                </c:pt>
                <c:pt idx="3">
                  <c:v>434.86922066254232</c:v>
                </c:pt>
                <c:pt idx="4">
                  <c:v>416.97288816282344</c:v>
                </c:pt>
                <c:pt idx="5">
                  <c:v>465.83046612681022</c:v>
                </c:pt>
                <c:pt idx="6">
                  <c:v>550.42953477188712</c:v>
                </c:pt>
                <c:pt idx="7">
                  <c:v>599.35094301914501</c:v>
                </c:pt>
                <c:pt idx="8">
                  <c:v>563.54491365413151</c:v>
                </c:pt>
                <c:pt idx="9">
                  <c:v>586.62362273232384</c:v>
                </c:pt>
                <c:pt idx="10">
                  <c:v>753.75172427594362</c:v>
                </c:pt>
                <c:pt idx="11">
                  <c:v>903.70171451967929</c:v>
                </c:pt>
                <c:pt idx="12">
                  <c:v>1129.1495550017203</c:v>
                </c:pt>
                <c:pt idx="13">
                  <c:v>1145.7526581772352</c:v>
                </c:pt>
                <c:pt idx="14">
                  <c:v>1148.9059318887946</c:v>
                </c:pt>
                <c:pt idx="15">
                  <c:v>1191.2209414066715</c:v>
                </c:pt>
                <c:pt idx="16">
                  <c:v>1290.8767538238221</c:v>
                </c:pt>
                <c:pt idx="17">
                  <c:v>1250.5671652013693</c:v>
                </c:pt>
                <c:pt idx="18">
                  <c:v>1233.9841329689184</c:v>
                </c:pt>
                <c:pt idx="19">
                  <c:v>1261.6968046918098</c:v>
                </c:pt>
                <c:pt idx="20">
                  <c:v>1284.4930132265067</c:v>
                </c:pt>
                <c:pt idx="21">
                  <c:v>1350.3485790954501</c:v>
                </c:pt>
                <c:pt idx="22">
                  <c:v>1613.2241136423536</c:v>
                </c:pt>
                <c:pt idx="23">
                  <c:v>1676.9373186270911</c:v>
                </c:pt>
                <c:pt idx="24">
                  <c:v>2053.9373823407536</c:v>
                </c:pt>
                <c:pt idx="25">
                  <c:v>2235.5739019762136</c:v>
                </c:pt>
                <c:pt idx="26">
                  <c:v>2311.9388181743266</c:v>
                </c:pt>
                <c:pt idx="27">
                  <c:v>2351.8441580719291</c:v>
                </c:pt>
                <c:pt idx="28">
                  <c:v>2447.4622027780142</c:v>
                </c:pt>
                <c:pt idx="29">
                  <c:v>2690.2602081303407</c:v>
                </c:pt>
                <c:pt idx="30">
                  <c:v>2929.3996555393855</c:v>
                </c:pt>
                <c:pt idx="31">
                  <c:v>2872.8012363570519</c:v>
                </c:pt>
                <c:pt idx="32">
                  <c:v>2744.7319456561195</c:v>
                </c:pt>
                <c:pt idx="33">
                  <c:v>3043.8244038749831</c:v>
                </c:pt>
                <c:pt idx="34">
                  <c:v>3476.7775439904499</c:v>
                </c:pt>
                <c:pt idx="35">
                  <c:v>3591.8924063094055</c:v>
                </c:pt>
                <c:pt idx="36">
                  <c:v>3586.4193632151396</c:v>
                </c:pt>
                <c:pt idx="37">
                  <c:v>3603.7477477584803</c:v>
                </c:pt>
                <c:pt idx="38">
                  <c:v>3618.1492223832411</c:v>
                </c:pt>
                <c:pt idx="39">
                  <c:v>3575.2738293616158</c:v>
                </c:pt>
                <c:pt idx="40">
                  <c:v>3577.4867887999812</c:v>
                </c:pt>
                <c:pt idx="41">
                  <c:v>3541.190586290581</c:v>
                </c:pt>
                <c:pt idx="42">
                  <c:v>3343.6097760562875</c:v>
                </c:pt>
                <c:pt idx="43">
                  <c:v>3253.9332284604711</c:v>
                </c:pt>
                <c:pt idx="44">
                  <c:v>2955.2431815016926</c:v>
                </c:pt>
                <c:pt idx="45">
                  <c:v>2872.4266166776288</c:v>
                </c:pt>
                <c:pt idx="46">
                  <c:v>3023.7333163723652</c:v>
                </c:pt>
              </c:numCache>
            </c:numRef>
          </c:val>
        </c:ser>
        <c:ser>
          <c:idx val="3"/>
          <c:order val="3"/>
          <c:tx>
            <c:strRef>
              <c:f>'Peru Gross Outflows'!$M$122</c:f>
              <c:strCache>
                <c:ptCount val="1"/>
                <c:pt idx="0">
                  <c:v>1- Std Dev Band</c:v>
                </c:pt>
              </c:strCache>
            </c:strRef>
          </c:tx>
          <c:spPr>
            <a:ln>
              <a:solidFill>
                <a:srgbClr val="C00000"/>
              </a:solidFill>
              <a:prstDash val="dashDot"/>
            </a:ln>
          </c:spPr>
          <c:marker>
            <c:symbol val="none"/>
          </c:marker>
          <c:cat>
            <c:strRef>
              <c:f>'Peru Gross Outflows'!$M$195:$BG$195</c:f>
              <c:strCache>
                <c:ptCount val="47"/>
                <c:pt idx="1">
                  <c:v>1999Q3</c:v>
                </c:pt>
                <c:pt idx="2">
                  <c:v>1999Q4</c:v>
                </c:pt>
                <c:pt idx="3">
                  <c:v>2000Q1</c:v>
                </c:pt>
                <c:pt idx="4">
                  <c:v>2000Q2</c:v>
                </c:pt>
                <c:pt idx="5">
                  <c:v>2000Q3</c:v>
                </c:pt>
                <c:pt idx="6">
                  <c:v>2000Q4</c:v>
                </c:pt>
                <c:pt idx="7">
                  <c:v>2001Q1</c:v>
                </c:pt>
                <c:pt idx="8">
                  <c:v>2001Q2</c:v>
                </c:pt>
                <c:pt idx="9">
                  <c:v>2001Q3</c:v>
                </c:pt>
                <c:pt idx="10">
                  <c:v>2001Q4</c:v>
                </c:pt>
                <c:pt idx="11">
                  <c:v>2002Q1</c:v>
                </c:pt>
                <c:pt idx="12">
                  <c:v>2002Q2</c:v>
                </c:pt>
                <c:pt idx="13">
                  <c:v>2002Q3</c:v>
                </c:pt>
                <c:pt idx="14">
                  <c:v>2002Q4</c:v>
                </c:pt>
                <c:pt idx="15">
                  <c:v>2003Q1</c:v>
                </c:pt>
                <c:pt idx="16">
                  <c:v>2003Q2</c:v>
                </c:pt>
                <c:pt idx="17">
                  <c:v>2003Q3</c:v>
                </c:pt>
                <c:pt idx="18">
                  <c:v>2003Q4</c:v>
                </c:pt>
                <c:pt idx="19">
                  <c:v>2004Q1</c:v>
                </c:pt>
                <c:pt idx="20">
                  <c:v>2004Q2</c:v>
                </c:pt>
                <c:pt idx="21">
                  <c:v>2004Q3</c:v>
                </c:pt>
                <c:pt idx="22">
                  <c:v>2004Q4</c:v>
                </c:pt>
                <c:pt idx="23">
                  <c:v>2005Q1</c:v>
                </c:pt>
                <c:pt idx="24">
                  <c:v>2005Q2</c:v>
                </c:pt>
                <c:pt idx="25">
                  <c:v>2005Q3</c:v>
                </c:pt>
                <c:pt idx="26">
                  <c:v>2005Q4</c:v>
                </c:pt>
                <c:pt idx="27">
                  <c:v>2006Q1</c:v>
                </c:pt>
                <c:pt idx="28">
                  <c:v>2006Q2</c:v>
                </c:pt>
                <c:pt idx="29">
                  <c:v>2006Q3</c:v>
                </c:pt>
                <c:pt idx="30">
                  <c:v>2006Q4</c:v>
                </c:pt>
                <c:pt idx="31">
                  <c:v>2007Q1</c:v>
                </c:pt>
                <c:pt idx="32">
                  <c:v>2007Q2</c:v>
                </c:pt>
                <c:pt idx="33">
                  <c:v>2007Q3</c:v>
                </c:pt>
                <c:pt idx="34">
                  <c:v>2007Q4</c:v>
                </c:pt>
                <c:pt idx="35">
                  <c:v>2008Q1</c:v>
                </c:pt>
                <c:pt idx="36">
                  <c:v>2008Q2</c:v>
                </c:pt>
                <c:pt idx="37">
                  <c:v>2008Q3</c:v>
                </c:pt>
                <c:pt idx="38">
                  <c:v>2008Q4</c:v>
                </c:pt>
                <c:pt idx="39">
                  <c:v>2009Q1</c:v>
                </c:pt>
                <c:pt idx="40">
                  <c:v>2009Q2</c:v>
                </c:pt>
                <c:pt idx="41">
                  <c:v>2009Q3</c:v>
                </c:pt>
                <c:pt idx="42">
                  <c:v>2009Q4</c:v>
                </c:pt>
                <c:pt idx="43">
                  <c:v>2010Q1</c:v>
                </c:pt>
                <c:pt idx="44">
                  <c:v>2010Q2</c:v>
                </c:pt>
                <c:pt idx="45">
                  <c:v>2010Q3</c:v>
                </c:pt>
                <c:pt idx="46">
                  <c:v>2010Q4</c:v>
                </c:pt>
              </c:strCache>
            </c:strRef>
          </c:cat>
          <c:val>
            <c:numRef>
              <c:f>'Peru Gross Outflows'!$M$199:$BG$199</c:f>
              <c:numCache>
                <c:formatCode>General</c:formatCode>
                <c:ptCount val="47"/>
                <c:pt idx="1">
                  <c:v>-251.7572606933343</c:v>
                </c:pt>
                <c:pt idx="2">
                  <c:v>-243.56060900042164</c:v>
                </c:pt>
                <c:pt idx="3">
                  <c:v>-247.86255283127116</c:v>
                </c:pt>
                <c:pt idx="4">
                  <c:v>-251.22859158141168</c:v>
                </c:pt>
                <c:pt idx="5">
                  <c:v>-328.74592806340513</c:v>
                </c:pt>
                <c:pt idx="6">
                  <c:v>-448.61475238594352</c:v>
                </c:pt>
                <c:pt idx="7">
                  <c:v>-540.04291150957249</c:v>
                </c:pt>
                <c:pt idx="8">
                  <c:v>-589.49945182706574</c:v>
                </c:pt>
                <c:pt idx="9">
                  <c:v>-598.31119136616189</c:v>
                </c:pt>
                <c:pt idx="10">
                  <c:v>-614.71307963797187</c:v>
                </c:pt>
                <c:pt idx="11">
                  <c:v>-624.02582225983963</c:v>
                </c:pt>
                <c:pt idx="12">
                  <c:v>-612.56592750086008</c:v>
                </c:pt>
                <c:pt idx="13">
                  <c:v>-579.57508908861757</c:v>
                </c:pt>
                <c:pt idx="14">
                  <c:v>-591.48745344439726</c:v>
                </c:pt>
                <c:pt idx="15">
                  <c:v>-665.95997570333577</c:v>
                </c:pt>
                <c:pt idx="16">
                  <c:v>-875.98884941191113</c:v>
                </c:pt>
                <c:pt idx="17">
                  <c:v>-950.1776126006846</c:v>
                </c:pt>
                <c:pt idx="18">
                  <c:v>-1042.2662914844593</c:v>
                </c:pt>
                <c:pt idx="19">
                  <c:v>-1041.4933523459049</c:v>
                </c:pt>
                <c:pt idx="20">
                  <c:v>-1027.5258941132533</c:v>
                </c:pt>
                <c:pt idx="21">
                  <c:v>-1011.1073145477251</c:v>
                </c:pt>
                <c:pt idx="22">
                  <c:v>-1022.5657068211767</c:v>
                </c:pt>
                <c:pt idx="23">
                  <c:v>-1013.2533843135456</c:v>
                </c:pt>
                <c:pt idx="24">
                  <c:v>-1024.5986161703768</c:v>
                </c:pt>
                <c:pt idx="25">
                  <c:v>-947.68530098810675</c:v>
                </c:pt>
                <c:pt idx="26">
                  <c:v>-849.16278408716335</c:v>
                </c:pt>
                <c:pt idx="27">
                  <c:v>-765.36570403596465</c:v>
                </c:pt>
                <c:pt idx="28">
                  <c:v>-875.10552638900708</c:v>
                </c:pt>
                <c:pt idx="29">
                  <c:v>-1252.5175390651702</c:v>
                </c:pt>
                <c:pt idx="30">
                  <c:v>-1740.6382602696929</c:v>
                </c:pt>
                <c:pt idx="31">
                  <c:v>-1967.6222431785259</c:v>
                </c:pt>
                <c:pt idx="32">
                  <c:v>-2018.3537528280599</c:v>
                </c:pt>
                <c:pt idx="33">
                  <c:v>-2011.0499345996764</c:v>
                </c:pt>
                <c:pt idx="34">
                  <c:v>-1978.8937249650257</c:v>
                </c:pt>
                <c:pt idx="35">
                  <c:v>-1876.8475764370171</c:v>
                </c:pt>
                <c:pt idx="36">
                  <c:v>-1773.3570174518566</c:v>
                </c:pt>
                <c:pt idx="37">
                  <c:v>-1822.7512071575272</c:v>
                </c:pt>
                <c:pt idx="38">
                  <c:v>-1822.0153780097276</c:v>
                </c:pt>
                <c:pt idx="39">
                  <c:v>-1866.7041373562133</c:v>
                </c:pt>
                <c:pt idx="40">
                  <c:v>-1861.4216990717971</c:v>
                </c:pt>
                <c:pt idx="41">
                  <c:v>-1876.4870713024575</c:v>
                </c:pt>
                <c:pt idx="42">
                  <c:v>-1975.2034903018234</c:v>
                </c:pt>
                <c:pt idx="43">
                  <c:v>-2056.4335331023431</c:v>
                </c:pt>
                <c:pt idx="44">
                  <c:v>-2159.6420700877966</c:v>
                </c:pt>
                <c:pt idx="45">
                  <c:v>-2197.5297846215135</c:v>
                </c:pt>
                <c:pt idx="46">
                  <c:v>-2216.4379984045054</c:v>
                </c:pt>
              </c:numCache>
            </c:numRef>
          </c:val>
        </c:ser>
        <c:ser>
          <c:idx val="4"/>
          <c:order val="4"/>
          <c:tx>
            <c:strRef>
              <c:f>'Peru Gross Outflows'!$M$123</c:f>
              <c:strCache>
                <c:ptCount val="1"/>
                <c:pt idx="0">
                  <c:v>2- Std Dev Band</c:v>
                </c:pt>
              </c:strCache>
            </c:strRef>
          </c:tx>
          <c:spPr>
            <a:ln>
              <a:solidFill>
                <a:srgbClr val="FF0000"/>
              </a:solidFill>
              <a:prstDash val="sysDot"/>
            </a:ln>
          </c:spPr>
          <c:marker>
            <c:symbol val="none"/>
          </c:marker>
          <c:cat>
            <c:strRef>
              <c:f>'Peru Gross Outflows'!$M$195:$BG$195</c:f>
              <c:strCache>
                <c:ptCount val="47"/>
                <c:pt idx="1">
                  <c:v>1999Q3</c:v>
                </c:pt>
                <c:pt idx="2">
                  <c:v>1999Q4</c:v>
                </c:pt>
                <c:pt idx="3">
                  <c:v>2000Q1</c:v>
                </c:pt>
                <c:pt idx="4">
                  <c:v>2000Q2</c:v>
                </c:pt>
                <c:pt idx="5">
                  <c:v>2000Q3</c:v>
                </c:pt>
                <c:pt idx="6">
                  <c:v>2000Q4</c:v>
                </c:pt>
                <c:pt idx="7">
                  <c:v>2001Q1</c:v>
                </c:pt>
                <c:pt idx="8">
                  <c:v>2001Q2</c:v>
                </c:pt>
                <c:pt idx="9">
                  <c:v>2001Q3</c:v>
                </c:pt>
                <c:pt idx="10">
                  <c:v>2001Q4</c:v>
                </c:pt>
                <c:pt idx="11">
                  <c:v>2002Q1</c:v>
                </c:pt>
                <c:pt idx="12">
                  <c:v>2002Q2</c:v>
                </c:pt>
                <c:pt idx="13">
                  <c:v>2002Q3</c:v>
                </c:pt>
                <c:pt idx="14">
                  <c:v>2002Q4</c:v>
                </c:pt>
                <c:pt idx="15">
                  <c:v>2003Q1</c:v>
                </c:pt>
                <c:pt idx="16">
                  <c:v>2003Q2</c:v>
                </c:pt>
                <c:pt idx="17">
                  <c:v>2003Q3</c:v>
                </c:pt>
                <c:pt idx="18">
                  <c:v>2003Q4</c:v>
                </c:pt>
                <c:pt idx="19">
                  <c:v>2004Q1</c:v>
                </c:pt>
                <c:pt idx="20">
                  <c:v>2004Q2</c:v>
                </c:pt>
                <c:pt idx="21">
                  <c:v>2004Q3</c:v>
                </c:pt>
                <c:pt idx="22">
                  <c:v>2004Q4</c:v>
                </c:pt>
                <c:pt idx="23">
                  <c:v>2005Q1</c:v>
                </c:pt>
                <c:pt idx="24">
                  <c:v>2005Q2</c:v>
                </c:pt>
                <c:pt idx="25">
                  <c:v>2005Q3</c:v>
                </c:pt>
                <c:pt idx="26">
                  <c:v>2005Q4</c:v>
                </c:pt>
                <c:pt idx="27">
                  <c:v>2006Q1</c:v>
                </c:pt>
                <c:pt idx="28">
                  <c:v>2006Q2</c:v>
                </c:pt>
                <c:pt idx="29">
                  <c:v>2006Q3</c:v>
                </c:pt>
                <c:pt idx="30">
                  <c:v>2006Q4</c:v>
                </c:pt>
                <c:pt idx="31">
                  <c:v>2007Q1</c:v>
                </c:pt>
                <c:pt idx="32">
                  <c:v>2007Q2</c:v>
                </c:pt>
                <c:pt idx="33">
                  <c:v>2007Q3</c:v>
                </c:pt>
                <c:pt idx="34">
                  <c:v>2007Q4</c:v>
                </c:pt>
                <c:pt idx="35">
                  <c:v>2008Q1</c:v>
                </c:pt>
                <c:pt idx="36">
                  <c:v>2008Q2</c:v>
                </c:pt>
                <c:pt idx="37">
                  <c:v>2008Q3</c:v>
                </c:pt>
                <c:pt idx="38">
                  <c:v>2008Q4</c:v>
                </c:pt>
                <c:pt idx="39">
                  <c:v>2009Q1</c:v>
                </c:pt>
                <c:pt idx="40">
                  <c:v>2009Q2</c:v>
                </c:pt>
                <c:pt idx="41">
                  <c:v>2009Q3</c:v>
                </c:pt>
                <c:pt idx="42">
                  <c:v>2009Q4</c:v>
                </c:pt>
                <c:pt idx="43">
                  <c:v>2010Q1</c:v>
                </c:pt>
                <c:pt idx="44">
                  <c:v>2010Q2</c:v>
                </c:pt>
                <c:pt idx="45">
                  <c:v>2010Q3</c:v>
                </c:pt>
                <c:pt idx="46">
                  <c:v>2010Q4</c:v>
                </c:pt>
              </c:strCache>
            </c:strRef>
          </c:cat>
          <c:val>
            <c:numRef>
              <c:f>'Peru Gross Outflows'!$M$200:$BG$200</c:f>
              <c:numCache>
                <c:formatCode>General</c:formatCode>
                <c:ptCount val="47"/>
                <c:pt idx="1">
                  <c:v>-476.00312138666857</c:v>
                </c:pt>
                <c:pt idx="2">
                  <c:v>-466.60481800084324</c:v>
                </c:pt>
                <c:pt idx="3">
                  <c:v>-475.43981066254236</c:v>
                </c:pt>
                <c:pt idx="4">
                  <c:v>-473.96241816282338</c:v>
                </c:pt>
                <c:pt idx="5">
                  <c:v>-593.60472612681019</c:v>
                </c:pt>
                <c:pt idx="6">
                  <c:v>-781.62951477188699</c:v>
                </c:pt>
                <c:pt idx="7">
                  <c:v>-919.84086301914499</c:v>
                </c:pt>
                <c:pt idx="8">
                  <c:v>-973.84757365413157</c:v>
                </c:pt>
                <c:pt idx="9">
                  <c:v>-993.28946273232395</c:v>
                </c:pt>
                <c:pt idx="10">
                  <c:v>-1070.8680142759438</c:v>
                </c:pt>
                <c:pt idx="11">
                  <c:v>-1133.2683345196792</c:v>
                </c:pt>
                <c:pt idx="12">
                  <c:v>-1193.1377550017201</c:v>
                </c:pt>
                <c:pt idx="13">
                  <c:v>-1154.6843381772353</c:v>
                </c:pt>
                <c:pt idx="14">
                  <c:v>-1171.6185818887946</c:v>
                </c:pt>
                <c:pt idx="15">
                  <c:v>-1285.0202814066715</c:v>
                </c:pt>
                <c:pt idx="16">
                  <c:v>-1598.2773838238222</c:v>
                </c:pt>
                <c:pt idx="17">
                  <c:v>-1683.7592052013692</c:v>
                </c:pt>
                <c:pt idx="18">
                  <c:v>-1801.0164329689187</c:v>
                </c:pt>
                <c:pt idx="19">
                  <c:v>-1809.2234046918099</c:v>
                </c:pt>
                <c:pt idx="20">
                  <c:v>-1798.1988632265065</c:v>
                </c:pt>
                <c:pt idx="21">
                  <c:v>-1798.25927909545</c:v>
                </c:pt>
                <c:pt idx="22">
                  <c:v>-1901.1623136423536</c:v>
                </c:pt>
                <c:pt idx="23">
                  <c:v>-1909.9836186270911</c:v>
                </c:pt>
                <c:pt idx="24">
                  <c:v>-2050.7772823407536</c:v>
                </c:pt>
                <c:pt idx="25">
                  <c:v>-2008.7717019762135</c:v>
                </c:pt>
                <c:pt idx="26">
                  <c:v>-1902.8633181743267</c:v>
                </c:pt>
                <c:pt idx="27">
                  <c:v>-1804.4356580719293</c:v>
                </c:pt>
                <c:pt idx="28">
                  <c:v>-1982.6281027780142</c:v>
                </c:pt>
                <c:pt idx="29">
                  <c:v>-2566.7767881303403</c:v>
                </c:pt>
                <c:pt idx="30">
                  <c:v>-3297.3175655393857</c:v>
                </c:pt>
                <c:pt idx="31">
                  <c:v>-3581.0967363570521</c:v>
                </c:pt>
                <c:pt idx="32">
                  <c:v>-3606.0489856561194</c:v>
                </c:pt>
                <c:pt idx="33">
                  <c:v>-3696.0080474245628</c:v>
                </c:pt>
                <c:pt idx="34">
                  <c:v>-3797.4508146168509</c:v>
                </c:pt>
                <c:pt idx="35">
                  <c:v>-3699.7609040191583</c:v>
                </c:pt>
                <c:pt idx="36">
                  <c:v>-3559.9491443408556</c:v>
                </c:pt>
                <c:pt idx="37">
                  <c:v>-3631.58419212953</c:v>
                </c:pt>
                <c:pt idx="38">
                  <c:v>-3635.4035781407174</c:v>
                </c:pt>
                <c:pt idx="39">
                  <c:v>-3680.696792928823</c:v>
                </c:pt>
                <c:pt idx="40">
                  <c:v>-3674.3911950290562</c:v>
                </c:pt>
                <c:pt idx="41">
                  <c:v>-3682.3796238334703</c:v>
                </c:pt>
                <c:pt idx="42">
                  <c:v>-3748.1412457545271</c:v>
                </c:pt>
                <c:pt idx="43">
                  <c:v>-3826.5557869566142</c:v>
                </c:pt>
                <c:pt idx="44">
                  <c:v>-3864.6038206176263</c:v>
                </c:pt>
                <c:pt idx="45">
                  <c:v>-3887.5152517212273</c:v>
                </c:pt>
                <c:pt idx="46">
                  <c:v>-3963.1617699967956</c:v>
                </c:pt>
              </c:numCache>
            </c:numRef>
          </c:val>
        </c:ser>
        <c:marker val="1"/>
        <c:axId val="102240640"/>
        <c:axId val="102242176"/>
      </c:lineChart>
      <c:catAx>
        <c:axId val="102240640"/>
        <c:scaling>
          <c:orientation val="minMax"/>
        </c:scaling>
        <c:axPos val="b"/>
        <c:majorTickMark val="none"/>
        <c:tickLblPos val="nextTo"/>
        <c:crossAx val="102242176"/>
        <c:crosses val="autoZero"/>
        <c:auto val="1"/>
        <c:lblAlgn val="ctr"/>
        <c:lblOffset val="100"/>
      </c:catAx>
      <c:valAx>
        <c:axId val="102242176"/>
        <c:scaling>
          <c:orientation val="minMax"/>
        </c:scaling>
        <c:axPos val="l"/>
        <c:majorGridlines/>
        <c:numFmt formatCode="General" sourceLinked="1"/>
        <c:majorTickMark val="none"/>
        <c:tickLblPos val="nextTo"/>
        <c:spPr>
          <a:ln w="9525">
            <a:noFill/>
          </a:ln>
        </c:spPr>
        <c:crossAx val="102240640"/>
        <c:crosses val="autoZero"/>
        <c:crossBetween val="between"/>
      </c:valAx>
    </c:plotArea>
    <c:legend>
      <c:legendPos val="b"/>
    </c:legend>
    <c:plotVisOnly val="1"/>
  </c:chart>
  <c:printSettings>
    <c:headerFooter/>
    <c:pageMargins b="0.75000000000000278" l="0.70000000000000062" r="0.70000000000000062" t="0.75000000000000278"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Flight and Retrenchment episodes Other Investment Peru</a:t>
            </a:r>
          </a:p>
        </c:rich>
      </c:tx>
    </c:title>
    <c:plotArea>
      <c:layout/>
      <c:lineChart>
        <c:grouping val="standard"/>
        <c:ser>
          <c:idx val="0"/>
          <c:order val="0"/>
          <c:tx>
            <c:strRef>
              <c:f>'Peru Gross Outflows'!$M$206</c:f>
              <c:strCache>
                <c:ptCount val="1"/>
                <c:pt idx="0">
                  <c:v>DeltaC</c:v>
                </c:pt>
              </c:strCache>
            </c:strRef>
          </c:tx>
          <c:marker>
            <c:symbol val="none"/>
          </c:marker>
          <c:cat>
            <c:strRef>
              <c:f>'Peru Gross Outflows'!$N$290:$BH$290</c:f>
              <c:strCache>
                <c:ptCount val="47"/>
                <c:pt idx="0">
                  <c:v>2002Q2</c:v>
                </c:pt>
                <c:pt idx="1">
                  <c:v>2002Q3</c:v>
                </c:pt>
                <c:pt idx="2">
                  <c:v>2002Q4</c:v>
                </c:pt>
                <c:pt idx="3">
                  <c:v>2003Q1</c:v>
                </c:pt>
                <c:pt idx="4">
                  <c:v>2003Q2</c:v>
                </c:pt>
                <c:pt idx="5">
                  <c:v>2003Q3</c:v>
                </c:pt>
                <c:pt idx="6">
                  <c:v>2003Q4</c:v>
                </c:pt>
                <c:pt idx="7">
                  <c:v>2004Q1</c:v>
                </c:pt>
                <c:pt idx="8">
                  <c:v>2004Q2</c:v>
                </c:pt>
                <c:pt idx="9">
                  <c:v>2004Q3</c:v>
                </c:pt>
                <c:pt idx="10">
                  <c:v>2004Q4</c:v>
                </c:pt>
                <c:pt idx="11">
                  <c:v>2005Q1</c:v>
                </c:pt>
                <c:pt idx="12">
                  <c:v>2005Q2</c:v>
                </c:pt>
                <c:pt idx="13">
                  <c:v>2005Q3</c:v>
                </c:pt>
                <c:pt idx="14">
                  <c:v>2005Q4</c:v>
                </c:pt>
                <c:pt idx="15">
                  <c:v>2006Q1</c:v>
                </c:pt>
                <c:pt idx="16">
                  <c:v>2006Q2</c:v>
                </c:pt>
                <c:pt idx="17">
                  <c:v>2006Q3</c:v>
                </c:pt>
                <c:pt idx="18">
                  <c:v>2006Q4</c:v>
                </c:pt>
                <c:pt idx="19">
                  <c:v>2007Q1</c:v>
                </c:pt>
                <c:pt idx="20">
                  <c:v>2007Q2</c:v>
                </c:pt>
                <c:pt idx="21">
                  <c:v>2007Q3</c:v>
                </c:pt>
                <c:pt idx="22">
                  <c:v>2007Q4</c:v>
                </c:pt>
                <c:pt idx="23">
                  <c:v>2008Q1</c:v>
                </c:pt>
                <c:pt idx="24">
                  <c:v>2008Q2</c:v>
                </c:pt>
                <c:pt idx="25">
                  <c:v>2008Q3</c:v>
                </c:pt>
                <c:pt idx="26">
                  <c:v>2008Q4</c:v>
                </c:pt>
                <c:pt idx="27">
                  <c:v>2009Q1</c:v>
                </c:pt>
                <c:pt idx="28">
                  <c:v>2009Q2</c:v>
                </c:pt>
                <c:pt idx="29">
                  <c:v>2009Q3</c:v>
                </c:pt>
                <c:pt idx="30">
                  <c:v>2009Q4</c:v>
                </c:pt>
                <c:pt idx="31">
                  <c:v>2010Q1</c:v>
                </c:pt>
                <c:pt idx="32">
                  <c:v>2010Q2</c:v>
                </c:pt>
                <c:pt idx="33">
                  <c:v>2010Q3</c:v>
                </c:pt>
                <c:pt idx="34">
                  <c:v>2010Q4</c:v>
                </c:pt>
                <c:pt idx="35">
                  <c:v>2011Q1</c:v>
                </c:pt>
                <c:pt idx="36">
                  <c:v>2011Q2</c:v>
                </c:pt>
                <c:pt idx="37">
                  <c:v>2011Q3</c:v>
                </c:pt>
                <c:pt idx="38">
                  <c:v>2011Q4</c:v>
                </c:pt>
                <c:pt idx="39">
                  <c:v>2012Q1</c:v>
                </c:pt>
                <c:pt idx="40">
                  <c:v>2012Q2</c:v>
                </c:pt>
                <c:pt idx="41">
                  <c:v>2012Q3</c:v>
                </c:pt>
                <c:pt idx="42">
                  <c:v>2012Q4</c:v>
                </c:pt>
                <c:pt idx="43">
                  <c:v>2013Q1</c:v>
                </c:pt>
                <c:pt idx="44">
                  <c:v>2013Q2</c:v>
                </c:pt>
                <c:pt idx="45">
                  <c:v>2013Q3</c:v>
                </c:pt>
                <c:pt idx="46">
                  <c:v>2013Q4</c:v>
                </c:pt>
              </c:strCache>
            </c:strRef>
          </c:cat>
          <c:val>
            <c:numRef>
              <c:f>'Peru Gross Outflows'!$N$291:$BH$291</c:f>
              <c:numCache>
                <c:formatCode>General</c:formatCode>
                <c:ptCount val="47"/>
                <c:pt idx="0">
                  <c:v>951.81041145414497</c:v>
                </c:pt>
                <c:pt idx="1">
                  <c:v>-327.54020348424024</c:v>
                </c:pt>
                <c:pt idx="2">
                  <c:v>-664.32156606123669</c:v>
                </c:pt>
                <c:pt idx="3">
                  <c:v>-639.62836167998466</c:v>
                </c:pt>
                <c:pt idx="4">
                  <c:v>-1025.3822722241757</c:v>
                </c:pt>
                <c:pt idx="5">
                  <c:v>111.32120750660548</c:v>
                </c:pt>
                <c:pt idx="6">
                  <c:v>127.29915889005898</c:v>
                </c:pt>
                <c:pt idx="7">
                  <c:v>24.766160755334013</c:v>
                </c:pt>
                <c:pt idx="8">
                  <c:v>321.89107546208015</c:v>
                </c:pt>
                <c:pt idx="9">
                  <c:v>-315.1898744680899</c:v>
                </c:pt>
                <c:pt idx="10">
                  <c:v>-113.76335566547958</c:v>
                </c:pt>
                <c:pt idx="11">
                  <c:v>-179.8882454800729</c:v>
                </c:pt>
                <c:pt idx="12">
                  <c:v>-435.18500979421293</c:v>
                </c:pt>
                <c:pt idx="13">
                  <c:v>-172.15520829096079</c:v>
                </c:pt>
                <c:pt idx="14">
                  <c:v>-1097.4645753565562</c:v>
                </c:pt>
                <c:pt idx="15">
                  <c:v>-1123.7194134880917</c:v>
                </c:pt>
                <c:pt idx="16">
                  <c:v>-1227.0088669178726</c:v>
                </c:pt>
                <c:pt idx="17">
                  <c:v>-1315.0088913090071</c:v>
                </c:pt>
                <c:pt idx="18">
                  <c:v>575.26845872357785</c:v>
                </c:pt>
                <c:pt idx="19">
                  <c:v>864.32963031817781</c:v>
                </c:pt>
                <c:pt idx="20">
                  <c:v>1319.4079088999329</c:v>
                </c:pt>
                <c:pt idx="21">
                  <c:v>-116.34980744894847</c:v>
                </c:pt>
                <c:pt idx="22">
                  <c:v>65.170202570177537</c:v>
                </c:pt>
                <c:pt idx="23">
                  <c:v>822.94566481825404</c:v>
                </c:pt>
                <c:pt idx="24">
                  <c:v>1212.9081110600509</c:v>
                </c:pt>
                <c:pt idx="25">
                  <c:v>3862.4437539311452</c:v>
                </c:pt>
                <c:pt idx="26">
                  <c:v>1302.9092735487227</c:v>
                </c:pt>
                <c:pt idx="27">
                  <c:v>-824.48247168507203</c:v>
                </c:pt>
                <c:pt idx="28">
                  <c:v>-1562.6132136054287</c:v>
                </c:pt>
                <c:pt idx="29">
                  <c:v>-1993.0012063980814</c:v>
                </c:pt>
                <c:pt idx="30">
                  <c:v>-743.5453627436259</c:v>
                </c:pt>
                <c:pt idx="31">
                  <c:v>-63.06289507243099</c:v>
                </c:pt>
                <c:pt idx="32">
                  <c:v>-340.90252713399502</c:v>
                </c:pt>
                <c:pt idx="33">
                  <c:v>-544.74873196814292</c:v>
                </c:pt>
                <c:pt idx="34">
                  <c:v>-2064.7583882420049</c:v>
                </c:pt>
                <c:pt idx="35">
                  <c:v>-1231.2593098914949</c:v>
                </c:pt>
                <c:pt idx="36">
                  <c:v>1038.4088620900202</c:v>
                </c:pt>
                <c:pt idx="37">
                  <c:v>-1482.7487754530707</c:v>
                </c:pt>
                <c:pt idx="38">
                  <c:v>705.13188685627802</c:v>
                </c:pt>
                <c:pt idx="39">
                  <c:v>127.89567688240913</c:v>
                </c:pt>
                <c:pt idx="40">
                  <c:v>-2227.8498942820283</c:v>
                </c:pt>
                <c:pt idx="41">
                  <c:v>1680.7178036834187</c:v>
                </c:pt>
                <c:pt idx="42">
                  <c:v>1540.6278097523589</c:v>
                </c:pt>
                <c:pt idx="43">
                  <c:v>1323.1829709744682</c:v>
                </c:pt>
                <c:pt idx="44">
                  <c:v>1845.7209719143505</c:v>
                </c:pt>
                <c:pt idx="45">
                  <c:v>-696.47440665392196</c:v>
                </c:pt>
                <c:pt idx="46">
                  <c:v>-1126.548466952825</c:v>
                </c:pt>
              </c:numCache>
            </c:numRef>
          </c:val>
        </c:ser>
        <c:ser>
          <c:idx val="1"/>
          <c:order val="1"/>
          <c:tx>
            <c:strRef>
              <c:f>'Peru Gross Outflows'!$M$207</c:f>
              <c:strCache>
                <c:ptCount val="1"/>
                <c:pt idx="0">
                  <c:v>1+ Std Dev Band</c:v>
                </c:pt>
              </c:strCache>
            </c:strRef>
          </c:tx>
          <c:spPr>
            <a:ln>
              <a:solidFill>
                <a:srgbClr val="00B050"/>
              </a:solidFill>
              <a:prstDash val="dashDot"/>
            </a:ln>
          </c:spPr>
          <c:marker>
            <c:symbol val="none"/>
          </c:marker>
          <c:cat>
            <c:strRef>
              <c:f>'Peru Gross Outflows'!$N$290:$BH$290</c:f>
              <c:strCache>
                <c:ptCount val="47"/>
                <c:pt idx="0">
                  <c:v>2002Q2</c:v>
                </c:pt>
                <c:pt idx="1">
                  <c:v>2002Q3</c:v>
                </c:pt>
                <c:pt idx="2">
                  <c:v>2002Q4</c:v>
                </c:pt>
                <c:pt idx="3">
                  <c:v>2003Q1</c:v>
                </c:pt>
                <c:pt idx="4">
                  <c:v>2003Q2</c:v>
                </c:pt>
                <c:pt idx="5">
                  <c:v>2003Q3</c:v>
                </c:pt>
                <c:pt idx="6">
                  <c:v>2003Q4</c:v>
                </c:pt>
                <c:pt idx="7">
                  <c:v>2004Q1</c:v>
                </c:pt>
                <c:pt idx="8">
                  <c:v>2004Q2</c:v>
                </c:pt>
                <c:pt idx="9">
                  <c:v>2004Q3</c:v>
                </c:pt>
                <c:pt idx="10">
                  <c:v>2004Q4</c:v>
                </c:pt>
                <c:pt idx="11">
                  <c:v>2005Q1</c:v>
                </c:pt>
                <c:pt idx="12">
                  <c:v>2005Q2</c:v>
                </c:pt>
                <c:pt idx="13">
                  <c:v>2005Q3</c:v>
                </c:pt>
                <c:pt idx="14">
                  <c:v>2005Q4</c:v>
                </c:pt>
                <c:pt idx="15">
                  <c:v>2006Q1</c:v>
                </c:pt>
                <c:pt idx="16">
                  <c:v>2006Q2</c:v>
                </c:pt>
                <c:pt idx="17">
                  <c:v>2006Q3</c:v>
                </c:pt>
                <c:pt idx="18">
                  <c:v>2006Q4</c:v>
                </c:pt>
                <c:pt idx="19">
                  <c:v>2007Q1</c:v>
                </c:pt>
                <c:pt idx="20">
                  <c:v>2007Q2</c:v>
                </c:pt>
                <c:pt idx="21">
                  <c:v>2007Q3</c:v>
                </c:pt>
                <c:pt idx="22">
                  <c:v>2007Q4</c:v>
                </c:pt>
                <c:pt idx="23">
                  <c:v>2008Q1</c:v>
                </c:pt>
                <c:pt idx="24">
                  <c:v>2008Q2</c:v>
                </c:pt>
                <c:pt idx="25">
                  <c:v>2008Q3</c:v>
                </c:pt>
                <c:pt idx="26">
                  <c:v>2008Q4</c:v>
                </c:pt>
                <c:pt idx="27">
                  <c:v>2009Q1</c:v>
                </c:pt>
                <c:pt idx="28">
                  <c:v>2009Q2</c:v>
                </c:pt>
                <c:pt idx="29">
                  <c:v>2009Q3</c:v>
                </c:pt>
                <c:pt idx="30">
                  <c:v>2009Q4</c:v>
                </c:pt>
                <c:pt idx="31">
                  <c:v>2010Q1</c:v>
                </c:pt>
                <c:pt idx="32">
                  <c:v>2010Q2</c:v>
                </c:pt>
                <c:pt idx="33">
                  <c:v>2010Q3</c:v>
                </c:pt>
                <c:pt idx="34">
                  <c:v>2010Q4</c:v>
                </c:pt>
                <c:pt idx="35">
                  <c:v>2011Q1</c:v>
                </c:pt>
                <c:pt idx="36">
                  <c:v>2011Q2</c:v>
                </c:pt>
                <c:pt idx="37">
                  <c:v>2011Q3</c:v>
                </c:pt>
                <c:pt idx="38">
                  <c:v>2011Q4</c:v>
                </c:pt>
                <c:pt idx="39">
                  <c:v>2012Q1</c:v>
                </c:pt>
                <c:pt idx="40">
                  <c:v>2012Q2</c:v>
                </c:pt>
                <c:pt idx="41">
                  <c:v>2012Q3</c:v>
                </c:pt>
                <c:pt idx="42">
                  <c:v>2012Q4</c:v>
                </c:pt>
                <c:pt idx="43">
                  <c:v>2013Q1</c:v>
                </c:pt>
                <c:pt idx="44">
                  <c:v>2013Q2</c:v>
                </c:pt>
                <c:pt idx="45">
                  <c:v>2013Q3</c:v>
                </c:pt>
                <c:pt idx="46">
                  <c:v>2013Q4</c:v>
                </c:pt>
              </c:strCache>
            </c:strRef>
          </c:cat>
          <c:val>
            <c:numRef>
              <c:f>'Peru Gross Outflows'!$N$292:$BH$292</c:f>
              <c:numCache>
                <c:formatCode>General</c:formatCode>
                <c:ptCount val="47"/>
                <c:pt idx="0">
                  <c:v>693.21371710029234</c:v>
                </c:pt>
                <c:pt idx="1">
                  <c:v>654.22713598924156</c:v>
                </c:pt>
                <c:pt idx="2">
                  <c:v>603.56762321024405</c:v>
                </c:pt>
                <c:pt idx="3">
                  <c:v>590.87281335539853</c:v>
                </c:pt>
                <c:pt idx="4">
                  <c:v>600.03403751821452</c:v>
                </c:pt>
                <c:pt idx="5">
                  <c:v>616.11160616050699</c:v>
                </c:pt>
                <c:pt idx="6">
                  <c:v>638.93636954244869</c:v>
                </c:pt>
                <c:pt idx="7">
                  <c:v>639.98776239407357</c:v>
                </c:pt>
                <c:pt idx="8">
                  <c:v>586.70505057869048</c:v>
                </c:pt>
                <c:pt idx="9">
                  <c:v>567.64329948988461</c:v>
                </c:pt>
                <c:pt idx="10">
                  <c:v>559.212247969891</c:v>
                </c:pt>
                <c:pt idx="11">
                  <c:v>515.05474043261438</c:v>
                </c:pt>
                <c:pt idx="12">
                  <c:v>416.91971994213498</c:v>
                </c:pt>
                <c:pt idx="13">
                  <c:v>381.77462523300295</c:v>
                </c:pt>
                <c:pt idx="14">
                  <c:v>358.59275389574896</c:v>
                </c:pt>
                <c:pt idx="15">
                  <c:v>340.18703710611555</c:v>
                </c:pt>
                <c:pt idx="16">
                  <c:v>313.65396715123342</c:v>
                </c:pt>
                <c:pt idx="17">
                  <c:v>299.78545010968378</c:v>
                </c:pt>
                <c:pt idx="18">
                  <c:v>330.59747360187168</c:v>
                </c:pt>
                <c:pt idx="19">
                  <c:v>378.14529821546586</c:v>
                </c:pt>
                <c:pt idx="20">
                  <c:v>464.95910778750817</c:v>
                </c:pt>
                <c:pt idx="21">
                  <c:v>469.14081808205094</c:v>
                </c:pt>
                <c:pt idx="22">
                  <c:v>490.74954970444105</c:v>
                </c:pt>
                <c:pt idx="23">
                  <c:v>581.82930093853247</c:v>
                </c:pt>
                <c:pt idx="24">
                  <c:v>713.09353445535373</c:v>
                </c:pt>
                <c:pt idx="25">
                  <c:v>1269.6360766361165</c:v>
                </c:pt>
                <c:pt idx="26">
                  <c:v>1354.3759705129405</c:v>
                </c:pt>
                <c:pt idx="27">
                  <c:v>1333.4429908320931</c:v>
                </c:pt>
                <c:pt idx="28">
                  <c:v>1293.8915639868903</c:v>
                </c:pt>
                <c:pt idx="29">
                  <c:v>1286.5592361434879</c:v>
                </c:pt>
                <c:pt idx="30">
                  <c:v>1264.422915998779</c:v>
                </c:pt>
                <c:pt idx="31">
                  <c:v>1269.9122061808371</c:v>
                </c:pt>
                <c:pt idx="32">
                  <c:v>1274.5212887648611</c:v>
                </c:pt>
                <c:pt idx="33">
                  <c:v>1260.639316743534</c:v>
                </c:pt>
                <c:pt idx="34">
                  <c:v>1269.983163037024</c:v>
                </c:pt>
                <c:pt idx="35">
                  <c:v>1273.4909732651938</c:v>
                </c:pt>
                <c:pt idx="36">
                  <c:v>1388.2128652249326</c:v>
                </c:pt>
                <c:pt idx="37">
                  <c:v>1401.0319924122675</c:v>
                </c:pt>
                <c:pt idx="38">
                  <c:v>1402.688762880282</c:v>
                </c:pt>
                <c:pt idx="39">
                  <c:v>1342.4414488965729</c:v>
                </c:pt>
                <c:pt idx="40">
                  <c:v>1193.8601764162379</c:v>
                </c:pt>
                <c:pt idx="41">
                  <c:v>1339.8363649108001</c:v>
                </c:pt>
                <c:pt idx="42">
                  <c:v>1454.6053057415752</c:v>
                </c:pt>
                <c:pt idx="43">
                  <c:v>1493.8225422685639</c:v>
                </c:pt>
                <c:pt idx="44">
                  <c:v>1554.8775836465095</c:v>
                </c:pt>
                <c:pt idx="45">
                  <c:v>1088.8378644312415</c:v>
                </c:pt>
                <c:pt idx="46">
                  <c:v>956.64561877655524</c:v>
                </c:pt>
              </c:numCache>
            </c:numRef>
          </c:val>
        </c:ser>
        <c:ser>
          <c:idx val="2"/>
          <c:order val="2"/>
          <c:tx>
            <c:strRef>
              <c:f>'Peru Gross Outflows'!$M$208</c:f>
              <c:strCache>
                <c:ptCount val="1"/>
                <c:pt idx="0">
                  <c:v>2+ Std Dev Band</c:v>
                </c:pt>
              </c:strCache>
            </c:strRef>
          </c:tx>
          <c:spPr>
            <a:ln>
              <a:solidFill>
                <a:srgbClr val="92D050"/>
              </a:solidFill>
              <a:prstDash val="sysDot"/>
            </a:ln>
          </c:spPr>
          <c:marker>
            <c:symbol val="none"/>
          </c:marker>
          <c:cat>
            <c:strRef>
              <c:f>'Peru Gross Outflows'!$N$290:$BH$290</c:f>
              <c:strCache>
                <c:ptCount val="47"/>
                <c:pt idx="0">
                  <c:v>2002Q2</c:v>
                </c:pt>
                <c:pt idx="1">
                  <c:v>2002Q3</c:v>
                </c:pt>
                <c:pt idx="2">
                  <c:v>2002Q4</c:v>
                </c:pt>
                <c:pt idx="3">
                  <c:v>2003Q1</c:v>
                </c:pt>
                <c:pt idx="4">
                  <c:v>2003Q2</c:v>
                </c:pt>
                <c:pt idx="5">
                  <c:v>2003Q3</c:v>
                </c:pt>
                <c:pt idx="6">
                  <c:v>2003Q4</c:v>
                </c:pt>
                <c:pt idx="7">
                  <c:v>2004Q1</c:v>
                </c:pt>
                <c:pt idx="8">
                  <c:v>2004Q2</c:v>
                </c:pt>
                <c:pt idx="9">
                  <c:v>2004Q3</c:v>
                </c:pt>
                <c:pt idx="10">
                  <c:v>2004Q4</c:v>
                </c:pt>
                <c:pt idx="11">
                  <c:v>2005Q1</c:v>
                </c:pt>
                <c:pt idx="12">
                  <c:v>2005Q2</c:v>
                </c:pt>
                <c:pt idx="13">
                  <c:v>2005Q3</c:v>
                </c:pt>
                <c:pt idx="14">
                  <c:v>2005Q4</c:v>
                </c:pt>
                <c:pt idx="15">
                  <c:v>2006Q1</c:v>
                </c:pt>
                <c:pt idx="16">
                  <c:v>2006Q2</c:v>
                </c:pt>
                <c:pt idx="17">
                  <c:v>2006Q3</c:v>
                </c:pt>
                <c:pt idx="18">
                  <c:v>2006Q4</c:v>
                </c:pt>
                <c:pt idx="19">
                  <c:v>2007Q1</c:v>
                </c:pt>
                <c:pt idx="20">
                  <c:v>2007Q2</c:v>
                </c:pt>
                <c:pt idx="21">
                  <c:v>2007Q3</c:v>
                </c:pt>
                <c:pt idx="22">
                  <c:v>2007Q4</c:v>
                </c:pt>
                <c:pt idx="23">
                  <c:v>2008Q1</c:v>
                </c:pt>
                <c:pt idx="24">
                  <c:v>2008Q2</c:v>
                </c:pt>
                <c:pt idx="25">
                  <c:v>2008Q3</c:v>
                </c:pt>
                <c:pt idx="26">
                  <c:v>2008Q4</c:v>
                </c:pt>
                <c:pt idx="27">
                  <c:v>2009Q1</c:v>
                </c:pt>
                <c:pt idx="28">
                  <c:v>2009Q2</c:v>
                </c:pt>
                <c:pt idx="29">
                  <c:v>2009Q3</c:v>
                </c:pt>
                <c:pt idx="30">
                  <c:v>2009Q4</c:v>
                </c:pt>
                <c:pt idx="31">
                  <c:v>2010Q1</c:v>
                </c:pt>
                <c:pt idx="32">
                  <c:v>2010Q2</c:v>
                </c:pt>
                <c:pt idx="33">
                  <c:v>2010Q3</c:v>
                </c:pt>
                <c:pt idx="34">
                  <c:v>2010Q4</c:v>
                </c:pt>
                <c:pt idx="35">
                  <c:v>2011Q1</c:v>
                </c:pt>
                <c:pt idx="36">
                  <c:v>2011Q2</c:v>
                </c:pt>
                <c:pt idx="37">
                  <c:v>2011Q3</c:v>
                </c:pt>
                <c:pt idx="38">
                  <c:v>2011Q4</c:v>
                </c:pt>
                <c:pt idx="39">
                  <c:v>2012Q1</c:v>
                </c:pt>
                <c:pt idx="40">
                  <c:v>2012Q2</c:v>
                </c:pt>
                <c:pt idx="41">
                  <c:v>2012Q3</c:v>
                </c:pt>
                <c:pt idx="42">
                  <c:v>2012Q4</c:v>
                </c:pt>
                <c:pt idx="43">
                  <c:v>2013Q1</c:v>
                </c:pt>
                <c:pt idx="44">
                  <c:v>2013Q2</c:v>
                </c:pt>
                <c:pt idx="45">
                  <c:v>2013Q3</c:v>
                </c:pt>
                <c:pt idx="46">
                  <c:v>2013Q4</c:v>
                </c:pt>
              </c:strCache>
            </c:strRef>
          </c:cat>
          <c:val>
            <c:numRef>
              <c:f>'Peru Gross Outflows'!$N$293:$BH$293</c:f>
              <c:numCache>
                <c:formatCode>General</c:formatCode>
                <c:ptCount val="47"/>
                <c:pt idx="0">
                  <c:v>1212.8718090964178</c:v>
                </c:pt>
                <c:pt idx="1">
                  <c:v>1184.0387070485281</c:v>
                </c:pt>
                <c:pt idx="2">
                  <c:v>1160.4388097935951</c:v>
                </c:pt>
                <c:pt idx="3">
                  <c:v>1172.6962081679033</c:v>
                </c:pt>
                <c:pt idx="4">
                  <c:v>1234.7509701047438</c:v>
                </c:pt>
                <c:pt idx="5">
                  <c:v>1251.2545970139986</c:v>
                </c:pt>
                <c:pt idx="6">
                  <c:v>1274.158115833379</c:v>
                </c:pt>
                <c:pt idx="7">
                  <c:v>1269.064843498862</c:v>
                </c:pt>
                <c:pt idx="8">
                  <c:v>1147.3757160949917</c:v>
                </c:pt>
                <c:pt idx="9">
                  <c:v>1131.4348576407847</c:v>
                </c:pt>
                <c:pt idx="10">
                  <c:v>1123.3623223840714</c:v>
                </c:pt>
                <c:pt idx="11">
                  <c:v>1071.154069583522</c:v>
                </c:pt>
                <c:pt idx="12">
                  <c:v>947.20202909227362</c:v>
                </c:pt>
                <c:pt idx="13">
                  <c:v>909.77470008855767</c:v>
                </c:pt>
                <c:pt idx="14">
                  <c:v>921.54458618187743</c:v>
                </c:pt>
                <c:pt idx="15">
                  <c:v>913.57644627610523</c:v>
                </c:pt>
                <c:pt idx="16">
                  <c:v>868.7796958786887</c:v>
                </c:pt>
                <c:pt idx="17">
                  <c:v>895.99756005422648</c:v>
                </c:pt>
                <c:pt idx="18">
                  <c:v>952.54556486736021</c:v>
                </c:pt>
                <c:pt idx="19">
                  <c:v>1039.2690834864318</c:v>
                </c:pt>
                <c:pt idx="20">
                  <c:v>1194.516827758227</c:v>
                </c:pt>
                <c:pt idx="21">
                  <c:v>1192.320728545548</c:v>
                </c:pt>
                <c:pt idx="22">
                  <c:v>1199.0636033587575</c:v>
                </c:pt>
                <c:pt idx="23">
                  <c:v>1308.0944045020285</c:v>
                </c:pt>
                <c:pt idx="24">
                  <c:v>1458.7083523714596</c:v>
                </c:pt>
                <c:pt idx="25">
                  <c:v>2384.2373094117579</c:v>
                </c:pt>
                <c:pt idx="26">
                  <c:v>2494.9365914324731</c:v>
                </c:pt>
                <c:pt idx="27">
                  <c:v>2495.5330636927984</c:v>
                </c:pt>
                <c:pt idx="28">
                  <c:v>2510.6554244557688</c:v>
                </c:pt>
                <c:pt idx="29">
                  <c:v>2579.8813353654632</c:v>
                </c:pt>
                <c:pt idx="30">
                  <c:v>2567.0977954299528</c:v>
                </c:pt>
                <c:pt idx="31">
                  <c:v>2572.2351082736864</c:v>
                </c:pt>
                <c:pt idx="32">
                  <c:v>2576.7391493087234</c:v>
                </c:pt>
                <c:pt idx="33">
                  <c:v>2567.6048814499286</c:v>
                </c:pt>
                <c:pt idx="34">
                  <c:v>2634.6572646811815</c:v>
                </c:pt>
                <c:pt idx="35">
                  <c:v>2647.0498799576912</c:v>
                </c:pt>
                <c:pt idx="36">
                  <c:v>2763.222777426774</c:v>
                </c:pt>
                <c:pt idx="37">
                  <c:v>2797.2480260086472</c:v>
                </c:pt>
                <c:pt idx="38">
                  <c:v>2794.0683955380405</c:v>
                </c:pt>
                <c:pt idx="39">
                  <c:v>2710.3954652424109</c:v>
                </c:pt>
                <c:pt idx="40">
                  <c:v>2590.5958104408392</c:v>
                </c:pt>
                <c:pt idx="41">
                  <c:v>2792.694806873345</c:v>
                </c:pt>
                <c:pt idx="42">
                  <c:v>2948.4598081757863</c:v>
                </c:pt>
                <c:pt idx="43">
                  <c:v>3001.882415921953</c:v>
                </c:pt>
                <c:pt idx="44">
                  <c:v>3092.3518556351291</c:v>
                </c:pt>
                <c:pt idx="45">
                  <c:v>2388.2183252338464</c:v>
                </c:pt>
                <c:pt idx="46">
                  <c:v>2245.3067209495512</c:v>
                </c:pt>
              </c:numCache>
            </c:numRef>
          </c:val>
        </c:ser>
        <c:ser>
          <c:idx val="3"/>
          <c:order val="3"/>
          <c:tx>
            <c:strRef>
              <c:f>'Peru Gross Outflows'!$M$209</c:f>
              <c:strCache>
                <c:ptCount val="1"/>
                <c:pt idx="0">
                  <c:v>1- Std Dev Band</c:v>
                </c:pt>
              </c:strCache>
            </c:strRef>
          </c:tx>
          <c:spPr>
            <a:ln>
              <a:solidFill>
                <a:srgbClr val="C00000"/>
              </a:solidFill>
              <a:prstDash val="dashDot"/>
            </a:ln>
          </c:spPr>
          <c:marker>
            <c:symbol val="none"/>
          </c:marker>
          <c:cat>
            <c:strRef>
              <c:f>'Peru Gross Outflows'!$N$290:$BH$290</c:f>
              <c:strCache>
                <c:ptCount val="47"/>
                <c:pt idx="0">
                  <c:v>2002Q2</c:v>
                </c:pt>
                <c:pt idx="1">
                  <c:v>2002Q3</c:v>
                </c:pt>
                <c:pt idx="2">
                  <c:v>2002Q4</c:v>
                </c:pt>
                <c:pt idx="3">
                  <c:v>2003Q1</c:v>
                </c:pt>
                <c:pt idx="4">
                  <c:v>2003Q2</c:v>
                </c:pt>
                <c:pt idx="5">
                  <c:v>2003Q3</c:v>
                </c:pt>
                <c:pt idx="6">
                  <c:v>2003Q4</c:v>
                </c:pt>
                <c:pt idx="7">
                  <c:v>2004Q1</c:v>
                </c:pt>
                <c:pt idx="8">
                  <c:v>2004Q2</c:v>
                </c:pt>
                <c:pt idx="9">
                  <c:v>2004Q3</c:v>
                </c:pt>
                <c:pt idx="10">
                  <c:v>2004Q4</c:v>
                </c:pt>
                <c:pt idx="11">
                  <c:v>2005Q1</c:v>
                </c:pt>
                <c:pt idx="12">
                  <c:v>2005Q2</c:v>
                </c:pt>
                <c:pt idx="13">
                  <c:v>2005Q3</c:v>
                </c:pt>
                <c:pt idx="14">
                  <c:v>2005Q4</c:v>
                </c:pt>
                <c:pt idx="15">
                  <c:v>2006Q1</c:v>
                </c:pt>
                <c:pt idx="16">
                  <c:v>2006Q2</c:v>
                </c:pt>
                <c:pt idx="17">
                  <c:v>2006Q3</c:v>
                </c:pt>
                <c:pt idx="18">
                  <c:v>2006Q4</c:v>
                </c:pt>
                <c:pt idx="19">
                  <c:v>2007Q1</c:v>
                </c:pt>
                <c:pt idx="20">
                  <c:v>2007Q2</c:v>
                </c:pt>
                <c:pt idx="21">
                  <c:v>2007Q3</c:v>
                </c:pt>
                <c:pt idx="22">
                  <c:v>2007Q4</c:v>
                </c:pt>
                <c:pt idx="23">
                  <c:v>2008Q1</c:v>
                </c:pt>
                <c:pt idx="24">
                  <c:v>2008Q2</c:v>
                </c:pt>
                <c:pt idx="25">
                  <c:v>2008Q3</c:v>
                </c:pt>
                <c:pt idx="26">
                  <c:v>2008Q4</c:v>
                </c:pt>
                <c:pt idx="27">
                  <c:v>2009Q1</c:v>
                </c:pt>
                <c:pt idx="28">
                  <c:v>2009Q2</c:v>
                </c:pt>
                <c:pt idx="29">
                  <c:v>2009Q3</c:v>
                </c:pt>
                <c:pt idx="30">
                  <c:v>2009Q4</c:v>
                </c:pt>
                <c:pt idx="31">
                  <c:v>2010Q1</c:v>
                </c:pt>
                <c:pt idx="32">
                  <c:v>2010Q2</c:v>
                </c:pt>
                <c:pt idx="33">
                  <c:v>2010Q3</c:v>
                </c:pt>
                <c:pt idx="34">
                  <c:v>2010Q4</c:v>
                </c:pt>
                <c:pt idx="35">
                  <c:v>2011Q1</c:v>
                </c:pt>
                <c:pt idx="36">
                  <c:v>2011Q2</c:v>
                </c:pt>
                <c:pt idx="37">
                  <c:v>2011Q3</c:v>
                </c:pt>
                <c:pt idx="38">
                  <c:v>2011Q4</c:v>
                </c:pt>
                <c:pt idx="39">
                  <c:v>2012Q1</c:v>
                </c:pt>
                <c:pt idx="40">
                  <c:v>2012Q2</c:v>
                </c:pt>
                <c:pt idx="41">
                  <c:v>2012Q3</c:v>
                </c:pt>
                <c:pt idx="42">
                  <c:v>2012Q4</c:v>
                </c:pt>
                <c:pt idx="43">
                  <c:v>2013Q1</c:v>
                </c:pt>
                <c:pt idx="44">
                  <c:v>2013Q2</c:v>
                </c:pt>
                <c:pt idx="45">
                  <c:v>2013Q3</c:v>
                </c:pt>
                <c:pt idx="46">
                  <c:v>2013Q4</c:v>
                </c:pt>
              </c:strCache>
            </c:strRef>
          </c:cat>
          <c:val>
            <c:numRef>
              <c:f>'Peru Gross Outflows'!$N$294:$BH$294</c:f>
              <c:numCache>
                <c:formatCode>General</c:formatCode>
                <c:ptCount val="47"/>
                <c:pt idx="0">
                  <c:v>-346.10246689195833</c:v>
                </c:pt>
                <c:pt idx="1">
                  <c:v>-405.39600612933151</c:v>
                </c:pt>
                <c:pt idx="2">
                  <c:v>-510.17474995645773</c:v>
                </c:pt>
                <c:pt idx="3">
                  <c:v>-572.77397626961067</c:v>
                </c:pt>
                <c:pt idx="4">
                  <c:v>-669.3998276548441</c:v>
                </c:pt>
                <c:pt idx="5">
                  <c:v>-654.1743755464762</c:v>
                </c:pt>
                <c:pt idx="6">
                  <c:v>-631.50712303941202</c:v>
                </c:pt>
                <c:pt idx="7">
                  <c:v>-618.16639981550338</c:v>
                </c:pt>
                <c:pt idx="8">
                  <c:v>-534.63628045391226</c:v>
                </c:pt>
                <c:pt idx="9">
                  <c:v>-559.93981681191553</c:v>
                </c:pt>
                <c:pt idx="10">
                  <c:v>-569.08790085846977</c:v>
                </c:pt>
                <c:pt idx="11">
                  <c:v>-597.14391786920055</c:v>
                </c:pt>
                <c:pt idx="12">
                  <c:v>-643.64489835814231</c:v>
                </c:pt>
                <c:pt idx="13">
                  <c:v>-674.22552447810631</c:v>
                </c:pt>
                <c:pt idx="14">
                  <c:v>-767.310910676508</c:v>
                </c:pt>
                <c:pt idx="15">
                  <c:v>-806.5917812338638</c:v>
                </c:pt>
                <c:pt idx="16">
                  <c:v>-796.59749030367698</c:v>
                </c:pt>
                <c:pt idx="17">
                  <c:v>-892.63876977940163</c:v>
                </c:pt>
                <c:pt idx="18">
                  <c:v>-913.29870892910537</c:v>
                </c:pt>
                <c:pt idx="19">
                  <c:v>-944.10227232646616</c:v>
                </c:pt>
                <c:pt idx="20">
                  <c:v>-994.1563321539295</c:v>
                </c:pt>
                <c:pt idx="21">
                  <c:v>-977.21900284494325</c:v>
                </c:pt>
                <c:pt idx="22">
                  <c:v>-925.87855760419188</c:v>
                </c:pt>
                <c:pt idx="23">
                  <c:v>-870.70090618845961</c:v>
                </c:pt>
                <c:pt idx="24">
                  <c:v>-778.13610137685794</c:v>
                </c:pt>
                <c:pt idx="25">
                  <c:v>-959.56638891516673</c:v>
                </c:pt>
                <c:pt idx="26">
                  <c:v>-926.74527132612445</c:v>
                </c:pt>
                <c:pt idx="27">
                  <c:v>-990.73715488931748</c:v>
                </c:pt>
                <c:pt idx="28">
                  <c:v>-1139.6361569508661</c:v>
                </c:pt>
                <c:pt idx="29">
                  <c:v>-1300.0849623004624</c:v>
                </c:pt>
                <c:pt idx="30">
                  <c:v>-1340.9268428635683</c:v>
                </c:pt>
                <c:pt idx="31">
                  <c:v>-1334.733598004862</c:v>
                </c:pt>
                <c:pt idx="32">
                  <c:v>-1329.9144323228641</c:v>
                </c:pt>
                <c:pt idx="33">
                  <c:v>-1353.2918126692553</c:v>
                </c:pt>
                <c:pt idx="34">
                  <c:v>-1459.3650402512903</c:v>
                </c:pt>
                <c:pt idx="35">
                  <c:v>-1473.6268401198006</c:v>
                </c:pt>
                <c:pt idx="36">
                  <c:v>-1361.8069591787498</c:v>
                </c:pt>
                <c:pt idx="37">
                  <c:v>-1391.4000747804914</c:v>
                </c:pt>
                <c:pt idx="38">
                  <c:v>-1380.0705024352355</c:v>
                </c:pt>
                <c:pt idx="39">
                  <c:v>-1393.4665837951031</c:v>
                </c:pt>
                <c:pt idx="40">
                  <c:v>-1599.6110916329646</c:v>
                </c:pt>
                <c:pt idx="41">
                  <c:v>-1565.8805190142898</c:v>
                </c:pt>
                <c:pt idx="42">
                  <c:v>-1533.103699126847</c:v>
                </c:pt>
                <c:pt idx="43">
                  <c:v>-1522.2972050382143</c:v>
                </c:pt>
                <c:pt idx="44">
                  <c:v>-1520.0709603307298</c:v>
                </c:pt>
                <c:pt idx="45">
                  <c:v>-1509.9230571739686</c:v>
                </c:pt>
                <c:pt idx="46">
                  <c:v>-1620.6765855694371</c:v>
                </c:pt>
              </c:numCache>
            </c:numRef>
          </c:val>
        </c:ser>
        <c:ser>
          <c:idx val="4"/>
          <c:order val="4"/>
          <c:tx>
            <c:strRef>
              <c:f>'Peru Gross Outflows'!$M$210</c:f>
              <c:strCache>
                <c:ptCount val="1"/>
                <c:pt idx="0">
                  <c:v>2- Std Dev Band</c:v>
                </c:pt>
              </c:strCache>
            </c:strRef>
          </c:tx>
          <c:spPr>
            <a:ln>
              <a:solidFill>
                <a:srgbClr val="FF0000"/>
              </a:solidFill>
              <a:prstDash val="sysDot"/>
            </a:ln>
          </c:spPr>
          <c:marker>
            <c:symbol val="none"/>
          </c:marker>
          <c:cat>
            <c:strRef>
              <c:f>'Peru Gross Outflows'!$N$290:$BH$290</c:f>
              <c:strCache>
                <c:ptCount val="47"/>
                <c:pt idx="0">
                  <c:v>2002Q2</c:v>
                </c:pt>
                <c:pt idx="1">
                  <c:v>2002Q3</c:v>
                </c:pt>
                <c:pt idx="2">
                  <c:v>2002Q4</c:v>
                </c:pt>
                <c:pt idx="3">
                  <c:v>2003Q1</c:v>
                </c:pt>
                <c:pt idx="4">
                  <c:v>2003Q2</c:v>
                </c:pt>
                <c:pt idx="5">
                  <c:v>2003Q3</c:v>
                </c:pt>
                <c:pt idx="6">
                  <c:v>2003Q4</c:v>
                </c:pt>
                <c:pt idx="7">
                  <c:v>2004Q1</c:v>
                </c:pt>
                <c:pt idx="8">
                  <c:v>2004Q2</c:v>
                </c:pt>
                <c:pt idx="9">
                  <c:v>2004Q3</c:v>
                </c:pt>
                <c:pt idx="10">
                  <c:v>2004Q4</c:v>
                </c:pt>
                <c:pt idx="11">
                  <c:v>2005Q1</c:v>
                </c:pt>
                <c:pt idx="12">
                  <c:v>2005Q2</c:v>
                </c:pt>
                <c:pt idx="13">
                  <c:v>2005Q3</c:v>
                </c:pt>
                <c:pt idx="14">
                  <c:v>2005Q4</c:v>
                </c:pt>
                <c:pt idx="15">
                  <c:v>2006Q1</c:v>
                </c:pt>
                <c:pt idx="16">
                  <c:v>2006Q2</c:v>
                </c:pt>
                <c:pt idx="17">
                  <c:v>2006Q3</c:v>
                </c:pt>
                <c:pt idx="18">
                  <c:v>2006Q4</c:v>
                </c:pt>
                <c:pt idx="19">
                  <c:v>2007Q1</c:v>
                </c:pt>
                <c:pt idx="20">
                  <c:v>2007Q2</c:v>
                </c:pt>
                <c:pt idx="21">
                  <c:v>2007Q3</c:v>
                </c:pt>
                <c:pt idx="22">
                  <c:v>2007Q4</c:v>
                </c:pt>
                <c:pt idx="23">
                  <c:v>2008Q1</c:v>
                </c:pt>
                <c:pt idx="24">
                  <c:v>2008Q2</c:v>
                </c:pt>
                <c:pt idx="25">
                  <c:v>2008Q3</c:v>
                </c:pt>
                <c:pt idx="26">
                  <c:v>2008Q4</c:v>
                </c:pt>
                <c:pt idx="27">
                  <c:v>2009Q1</c:v>
                </c:pt>
                <c:pt idx="28">
                  <c:v>2009Q2</c:v>
                </c:pt>
                <c:pt idx="29">
                  <c:v>2009Q3</c:v>
                </c:pt>
                <c:pt idx="30">
                  <c:v>2009Q4</c:v>
                </c:pt>
                <c:pt idx="31">
                  <c:v>2010Q1</c:v>
                </c:pt>
                <c:pt idx="32">
                  <c:v>2010Q2</c:v>
                </c:pt>
                <c:pt idx="33">
                  <c:v>2010Q3</c:v>
                </c:pt>
                <c:pt idx="34">
                  <c:v>2010Q4</c:v>
                </c:pt>
                <c:pt idx="35">
                  <c:v>2011Q1</c:v>
                </c:pt>
                <c:pt idx="36">
                  <c:v>2011Q2</c:v>
                </c:pt>
                <c:pt idx="37">
                  <c:v>2011Q3</c:v>
                </c:pt>
                <c:pt idx="38">
                  <c:v>2011Q4</c:v>
                </c:pt>
                <c:pt idx="39">
                  <c:v>2012Q1</c:v>
                </c:pt>
                <c:pt idx="40">
                  <c:v>2012Q2</c:v>
                </c:pt>
                <c:pt idx="41">
                  <c:v>2012Q3</c:v>
                </c:pt>
                <c:pt idx="42">
                  <c:v>2012Q4</c:v>
                </c:pt>
                <c:pt idx="43">
                  <c:v>2013Q1</c:v>
                </c:pt>
                <c:pt idx="44">
                  <c:v>2013Q2</c:v>
                </c:pt>
                <c:pt idx="45">
                  <c:v>2013Q3</c:v>
                </c:pt>
                <c:pt idx="46">
                  <c:v>2013Q4</c:v>
                </c:pt>
              </c:strCache>
            </c:strRef>
          </c:cat>
          <c:val>
            <c:numRef>
              <c:f>'Peru Gross Outflows'!$N$295:$BH$295</c:f>
              <c:numCache>
                <c:formatCode>General</c:formatCode>
                <c:ptCount val="47"/>
                <c:pt idx="0">
                  <c:v>-865.76055888808366</c:v>
                </c:pt>
                <c:pt idx="1">
                  <c:v>-935.20757718861796</c:v>
                </c:pt>
                <c:pt idx="2">
                  <c:v>-1067.0459365398085</c:v>
                </c:pt>
                <c:pt idx="3">
                  <c:v>-1154.5973710821152</c:v>
                </c:pt>
                <c:pt idx="4">
                  <c:v>-1304.1167602413734</c:v>
                </c:pt>
                <c:pt idx="5">
                  <c:v>-1289.3173663999678</c:v>
                </c:pt>
                <c:pt idx="6">
                  <c:v>-1266.7288693303424</c:v>
                </c:pt>
                <c:pt idx="7">
                  <c:v>-1247.2434809202919</c:v>
                </c:pt>
                <c:pt idx="8">
                  <c:v>-1095.3069459702137</c:v>
                </c:pt>
                <c:pt idx="9">
                  <c:v>-1123.7313749628156</c:v>
                </c:pt>
                <c:pt idx="10">
                  <c:v>-1133.2379752726501</c:v>
                </c:pt>
                <c:pt idx="11">
                  <c:v>-1153.2432470201079</c:v>
                </c:pt>
                <c:pt idx="12">
                  <c:v>-1173.9272075082808</c:v>
                </c:pt>
                <c:pt idx="13">
                  <c:v>-1202.225599333661</c:v>
                </c:pt>
                <c:pt idx="14">
                  <c:v>-1330.2627429626366</c:v>
                </c:pt>
                <c:pt idx="15">
                  <c:v>-1379.9811904038536</c:v>
                </c:pt>
                <c:pt idx="16">
                  <c:v>-1351.7232190311322</c:v>
                </c:pt>
                <c:pt idx="17">
                  <c:v>-1488.8508797239442</c:v>
                </c:pt>
                <c:pt idx="18">
                  <c:v>-1535.246800194594</c:v>
                </c:pt>
                <c:pt idx="19">
                  <c:v>-1605.2260575974321</c:v>
                </c:pt>
                <c:pt idx="20">
                  <c:v>-1723.7140521246483</c:v>
                </c:pt>
                <c:pt idx="21">
                  <c:v>-1700.3989133084403</c:v>
                </c:pt>
                <c:pt idx="22">
                  <c:v>-1634.1926112585084</c:v>
                </c:pt>
                <c:pt idx="23">
                  <c:v>-1596.9660097519557</c:v>
                </c:pt>
                <c:pt idx="24">
                  <c:v>-1523.7509192929638</c:v>
                </c:pt>
                <c:pt idx="25">
                  <c:v>-2074.1676216908086</c:v>
                </c:pt>
                <c:pt idx="26">
                  <c:v>-2067.3058922456571</c:v>
                </c:pt>
                <c:pt idx="27">
                  <c:v>-2152.8272277500228</c:v>
                </c:pt>
                <c:pt idx="28">
                  <c:v>-2356.400017419744</c:v>
                </c:pt>
                <c:pt idx="29">
                  <c:v>-2593.4070615224373</c:v>
                </c:pt>
                <c:pt idx="30">
                  <c:v>-2643.6017222947416</c:v>
                </c:pt>
                <c:pt idx="31">
                  <c:v>-2637.0565000977117</c:v>
                </c:pt>
                <c:pt idx="32">
                  <c:v>-2632.1322928667269</c:v>
                </c:pt>
                <c:pt idx="33">
                  <c:v>-2660.2573773756499</c:v>
                </c:pt>
                <c:pt idx="34">
                  <c:v>-2824.0391418954473</c:v>
                </c:pt>
                <c:pt idx="35">
                  <c:v>-2847.1857468122976</c:v>
                </c:pt>
                <c:pt idx="36">
                  <c:v>-2736.8168713805908</c:v>
                </c:pt>
                <c:pt idx="37">
                  <c:v>-2787.6161083768707</c:v>
                </c:pt>
                <c:pt idx="38">
                  <c:v>-2771.4501350929945</c:v>
                </c:pt>
                <c:pt idx="39">
                  <c:v>-2761.4206001409411</c:v>
                </c:pt>
                <c:pt idx="40">
                  <c:v>-2996.3467256575659</c:v>
                </c:pt>
                <c:pt idx="41">
                  <c:v>-3018.7389609768347</c:v>
                </c:pt>
                <c:pt idx="42">
                  <c:v>-3026.9582015610581</c:v>
                </c:pt>
                <c:pt idx="43">
                  <c:v>-3030.3570786916034</c:v>
                </c:pt>
                <c:pt idx="44">
                  <c:v>-3057.5452323193495</c:v>
                </c:pt>
                <c:pt idx="45">
                  <c:v>-2809.3035179765739</c:v>
                </c:pt>
                <c:pt idx="46">
                  <c:v>-2909.3376877424334</c:v>
                </c:pt>
              </c:numCache>
            </c:numRef>
          </c:val>
        </c:ser>
        <c:marker val="1"/>
        <c:axId val="102288000"/>
        <c:axId val="102498688"/>
      </c:lineChart>
      <c:catAx>
        <c:axId val="102288000"/>
        <c:scaling>
          <c:orientation val="minMax"/>
        </c:scaling>
        <c:axPos val="b"/>
        <c:majorTickMark val="none"/>
        <c:tickLblPos val="nextTo"/>
        <c:crossAx val="102498688"/>
        <c:crosses val="autoZero"/>
        <c:auto val="1"/>
        <c:lblAlgn val="ctr"/>
        <c:lblOffset val="100"/>
      </c:catAx>
      <c:valAx>
        <c:axId val="102498688"/>
        <c:scaling>
          <c:orientation val="minMax"/>
        </c:scaling>
        <c:axPos val="l"/>
        <c:majorGridlines/>
        <c:numFmt formatCode="General" sourceLinked="1"/>
        <c:majorTickMark val="none"/>
        <c:tickLblPos val="nextTo"/>
        <c:spPr>
          <a:ln w="9525">
            <a:noFill/>
          </a:ln>
        </c:spPr>
        <c:crossAx val="102288000"/>
        <c:crosses val="autoZero"/>
        <c:crossBetween val="between"/>
      </c:valAx>
    </c:plotArea>
    <c:legend>
      <c:legendPos val="b"/>
    </c:legend>
    <c:plotVisOnly val="1"/>
  </c:chart>
  <c:printSettings>
    <c:headerFooter/>
    <c:pageMargins b="0.75000000000000278" l="0.70000000000000062" r="0.70000000000000062" t="0.75000000000000278"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Flight and Retrenchment episodes FDI Peru</a:t>
            </a:r>
            <a:endParaRPr lang="en-US"/>
          </a:p>
        </c:rich>
      </c:tx>
    </c:title>
    <c:plotArea>
      <c:layout/>
      <c:lineChart>
        <c:grouping val="standard"/>
        <c:ser>
          <c:idx val="0"/>
          <c:order val="0"/>
          <c:tx>
            <c:strRef>
              <c:f>'Peru Gross Outflows'!$M$119</c:f>
              <c:strCache>
                <c:ptCount val="1"/>
                <c:pt idx="0">
                  <c:v>DeltaC</c:v>
                </c:pt>
              </c:strCache>
            </c:strRef>
          </c:tx>
          <c:marker>
            <c:symbol val="none"/>
          </c:marker>
          <c:cat>
            <c:strRef>
              <c:f>'Peru Gross Outflows'!$N$118:$BH$118</c:f>
              <c:strCache>
                <c:ptCount val="47"/>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strCache>
            </c:strRef>
          </c:cat>
          <c:val>
            <c:numRef>
              <c:f>'Peru Gross Outflows'!$N$119:$BH$119</c:f>
              <c:numCache>
                <c:formatCode>General</c:formatCode>
                <c:ptCount val="47"/>
                <c:pt idx="0">
                  <c:v>0</c:v>
                </c:pt>
                <c:pt idx="1">
                  <c:v>37.200000000000003</c:v>
                </c:pt>
                <c:pt idx="2">
                  <c:v>74.400000000000006</c:v>
                </c:pt>
                <c:pt idx="3">
                  <c:v>55.800000000000004</c:v>
                </c:pt>
                <c:pt idx="4">
                  <c:v>-53.8</c:v>
                </c:pt>
                <c:pt idx="5">
                  <c:v>-41.4</c:v>
                </c:pt>
                <c:pt idx="6">
                  <c:v>-60</c:v>
                </c:pt>
                <c:pt idx="7">
                  <c:v>-60</c:v>
                </c:pt>
                <c:pt idx="8">
                  <c:v>122</c:v>
                </c:pt>
                <c:pt idx="9">
                  <c:v>60</c:v>
                </c:pt>
                <c:pt idx="10">
                  <c:v>60</c:v>
                </c:pt>
                <c:pt idx="11">
                  <c:v>60</c:v>
                </c:pt>
                <c:pt idx="12">
                  <c:v>-31</c:v>
                </c:pt>
                <c:pt idx="13">
                  <c:v>0</c:v>
                </c:pt>
                <c:pt idx="14">
                  <c:v>0</c:v>
                </c:pt>
                <c:pt idx="15">
                  <c:v>0</c:v>
                </c:pt>
                <c:pt idx="16">
                  <c:v>0</c:v>
                </c:pt>
                <c:pt idx="17">
                  <c:v>0</c:v>
                </c:pt>
                <c:pt idx="18">
                  <c:v>0</c:v>
                </c:pt>
                <c:pt idx="19">
                  <c:v>-5.5286929999999996</c:v>
                </c:pt>
                <c:pt idx="20">
                  <c:v>-64.370785999999995</c:v>
                </c:pt>
                <c:pt idx="21">
                  <c:v>-104.95687899999999</c:v>
                </c:pt>
                <c:pt idx="22">
                  <c:v>-65.576971999999984</c:v>
                </c:pt>
                <c:pt idx="23">
                  <c:v>-61.681160166666665</c:v>
                </c:pt>
                <c:pt idx="24">
                  <c:v>-35.259881666666672</c:v>
                </c:pt>
                <c:pt idx="25">
                  <c:v>10.187730166666626</c:v>
                </c:pt>
                <c:pt idx="26">
                  <c:v>-670.22265800000037</c:v>
                </c:pt>
                <c:pt idx="27">
                  <c:v>-670.41428600000029</c:v>
                </c:pt>
                <c:pt idx="28">
                  <c:v>-550.84564733333366</c:v>
                </c:pt>
                <c:pt idx="29">
                  <c:v>-882.41534200000035</c:v>
                </c:pt>
                <c:pt idx="30">
                  <c:v>325.08663000000035</c:v>
                </c:pt>
                <c:pt idx="31">
                  <c:v>237.66339500000032</c:v>
                </c:pt>
                <c:pt idx="32">
                  <c:v>120.17382666666708</c:v>
                </c:pt>
                <c:pt idx="33">
                  <c:v>768.87192500000037</c:v>
                </c:pt>
                <c:pt idx="34">
                  <c:v>144.82768999999996</c:v>
                </c:pt>
                <c:pt idx="35">
                  <c:v>384.37958857666666</c:v>
                </c:pt>
                <c:pt idx="36">
                  <c:v>428.19441024333327</c:v>
                </c:pt>
                <c:pt idx="37">
                  <c:v>-15.701434756666714</c:v>
                </c:pt>
                <c:pt idx="38">
                  <c:v>118.68338691</c:v>
                </c:pt>
                <c:pt idx="39">
                  <c:v>-118.36034441000001</c:v>
                </c:pt>
                <c:pt idx="40">
                  <c:v>-65.172921909999999</c:v>
                </c:pt>
                <c:pt idx="41">
                  <c:v>192.74450059</c:v>
                </c:pt>
                <c:pt idx="42">
                  <c:v>69.49092309000001</c:v>
                </c:pt>
                <c:pt idx="43">
                  <c:v>193.87275</c:v>
                </c:pt>
                <c:pt idx="44">
                  <c:v>72.316500000000005</c:v>
                </c:pt>
                <c:pt idx="45">
                  <c:v>-51.350750000000005</c:v>
                </c:pt>
                <c:pt idx="46">
                  <c:v>-59.417999999999992</c:v>
                </c:pt>
              </c:numCache>
            </c:numRef>
          </c:val>
        </c:ser>
        <c:ser>
          <c:idx val="1"/>
          <c:order val="1"/>
          <c:tx>
            <c:strRef>
              <c:f>'Peru Gross Outflows'!$M$120</c:f>
              <c:strCache>
                <c:ptCount val="1"/>
                <c:pt idx="0">
                  <c:v>1+ Std Dev Band</c:v>
                </c:pt>
              </c:strCache>
            </c:strRef>
          </c:tx>
          <c:spPr>
            <a:ln>
              <a:solidFill>
                <a:srgbClr val="92D050"/>
              </a:solidFill>
              <a:prstDash val="dashDot"/>
            </a:ln>
          </c:spPr>
          <c:marker>
            <c:symbol val="none"/>
          </c:marker>
          <c:cat>
            <c:strRef>
              <c:f>'Peru Gross Outflows'!$N$118:$BH$118</c:f>
              <c:strCache>
                <c:ptCount val="47"/>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strCache>
            </c:strRef>
          </c:cat>
          <c:val>
            <c:numRef>
              <c:f>'Peru Gross Outflows'!$N$120:$BH$120</c:f>
              <c:numCache>
                <c:formatCode>General</c:formatCode>
                <c:ptCount val="47"/>
                <c:pt idx="0">
                  <c:v>47.437003668290082</c:v>
                </c:pt>
                <c:pt idx="1">
                  <c:v>53.222407388049767</c:v>
                </c:pt>
                <c:pt idx="2">
                  <c:v>63.320846610289713</c:v>
                </c:pt>
                <c:pt idx="3">
                  <c:v>70.381702461897689</c:v>
                </c:pt>
                <c:pt idx="4">
                  <c:v>71.87515671288736</c:v>
                </c:pt>
                <c:pt idx="5">
                  <c:v>71.388501915397313</c:v>
                </c:pt>
                <c:pt idx="6">
                  <c:v>68.965586964361464</c:v>
                </c:pt>
                <c:pt idx="7">
                  <c:v>68.197527261613772</c:v>
                </c:pt>
                <c:pt idx="8">
                  <c:v>71.677079461688962</c:v>
                </c:pt>
                <c:pt idx="9">
                  <c:v>77.45584422274861</c:v>
                </c:pt>
                <c:pt idx="10">
                  <c:v>83.603247275581225</c:v>
                </c:pt>
                <c:pt idx="11">
                  <c:v>87.997741994533015</c:v>
                </c:pt>
                <c:pt idx="12">
                  <c:v>84.90762935356581</c:v>
                </c:pt>
                <c:pt idx="13">
                  <c:v>77.470150132330346</c:v>
                </c:pt>
                <c:pt idx="14">
                  <c:v>62.987352034833428</c:v>
                </c:pt>
                <c:pt idx="15">
                  <c:v>55.874595523313396</c:v>
                </c:pt>
                <c:pt idx="16">
                  <c:v>54.074411326349839</c:v>
                </c:pt>
                <c:pt idx="17">
                  <c:v>55.117841529913221</c:v>
                </c:pt>
                <c:pt idx="18">
                  <c:v>56.799906936642202</c:v>
                </c:pt>
                <c:pt idx="19">
                  <c:v>58.199848595274318</c:v>
                </c:pt>
                <c:pt idx="20">
                  <c:v>57.593530756551893</c:v>
                </c:pt>
                <c:pt idx="21">
                  <c:v>54.965435429754805</c:v>
                </c:pt>
                <c:pt idx="22">
                  <c:v>47.27678569238514</c:v>
                </c:pt>
                <c:pt idx="23">
                  <c:v>41.564551651070751</c:v>
                </c:pt>
                <c:pt idx="24">
                  <c:v>40.879486681148229</c:v>
                </c:pt>
                <c:pt idx="25">
                  <c:v>42.467671220748826</c:v>
                </c:pt>
                <c:pt idx="26">
                  <c:v>110.10874160267292</c:v>
                </c:pt>
                <c:pt idx="27">
                  <c:v>130.60884771413464</c:v>
                </c:pt>
                <c:pt idx="28">
                  <c:v>119.07855078063919</c:v>
                </c:pt>
                <c:pt idx="29">
                  <c:v>125.43984142880294</c:v>
                </c:pt>
                <c:pt idx="30">
                  <c:v>157.28459923190147</c:v>
                </c:pt>
                <c:pt idx="31">
                  <c:v>177.21919437962478</c:v>
                </c:pt>
                <c:pt idx="32">
                  <c:v>189.28542101537019</c:v>
                </c:pt>
                <c:pt idx="33">
                  <c:v>281.46668157477757</c:v>
                </c:pt>
                <c:pt idx="34">
                  <c:v>292.01306715019336</c:v>
                </c:pt>
                <c:pt idx="35">
                  <c:v>324.20325781006278</c:v>
                </c:pt>
                <c:pt idx="36">
                  <c:v>359.44285742749378</c:v>
                </c:pt>
                <c:pt idx="37">
                  <c:v>358.68037726019548</c:v>
                </c:pt>
                <c:pt idx="38">
                  <c:v>365.99868224492604</c:v>
                </c:pt>
                <c:pt idx="39">
                  <c:v>360.77824451344759</c:v>
                </c:pt>
                <c:pt idx="40">
                  <c:v>360.46734696504308</c:v>
                </c:pt>
                <c:pt idx="41">
                  <c:v>377.5097334669523</c:v>
                </c:pt>
                <c:pt idx="42">
                  <c:v>384.47605575580542</c:v>
                </c:pt>
                <c:pt idx="43">
                  <c:v>399.4730008554908</c:v>
                </c:pt>
                <c:pt idx="44">
                  <c:v>405.10203189831742</c:v>
                </c:pt>
                <c:pt idx="45">
                  <c:v>402.17753545414803</c:v>
                </c:pt>
                <c:pt idx="46">
                  <c:v>407.61325941460632</c:v>
                </c:pt>
              </c:numCache>
            </c:numRef>
          </c:val>
        </c:ser>
        <c:ser>
          <c:idx val="2"/>
          <c:order val="2"/>
          <c:tx>
            <c:strRef>
              <c:f>'Peru Gross Outflows'!$M$121</c:f>
              <c:strCache>
                <c:ptCount val="1"/>
                <c:pt idx="0">
                  <c:v>2+ Std Dev Band</c:v>
                </c:pt>
              </c:strCache>
            </c:strRef>
          </c:tx>
          <c:spPr>
            <a:ln>
              <a:solidFill>
                <a:srgbClr val="00B050"/>
              </a:solidFill>
              <a:prstDash val="sysDot"/>
            </a:ln>
          </c:spPr>
          <c:marker>
            <c:symbol val="none"/>
          </c:marker>
          <c:cat>
            <c:strRef>
              <c:f>'Peru Gross Outflows'!$N$118:$BH$118</c:f>
              <c:strCache>
                <c:ptCount val="47"/>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strCache>
            </c:strRef>
          </c:cat>
          <c:val>
            <c:numRef>
              <c:f>'Peru Gross Outflows'!$N$121:$BH$121</c:f>
              <c:numCache>
                <c:formatCode>General</c:formatCode>
                <c:ptCount val="47"/>
                <c:pt idx="0">
                  <c:v>105.29800733658016</c:v>
                </c:pt>
                <c:pt idx="1">
                  <c:v>111.49606477609954</c:v>
                </c:pt>
                <c:pt idx="2">
                  <c:v>122.87244322057943</c:v>
                </c:pt>
                <c:pt idx="3">
                  <c:v>130.66575909046205</c:v>
                </c:pt>
                <c:pt idx="4">
                  <c:v>134.36637592577472</c:v>
                </c:pt>
                <c:pt idx="5">
                  <c:v>135.04887883079462</c:v>
                </c:pt>
                <c:pt idx="6">
                  <c:v>134.3509655953896</c:v>
                </c:pt>
                <c:pt idx="7">
                  <c:v>135.85130452322753</c:v>
                </c:pt>
                <c:pt idx="8">
                  <c:v>135.63540892337792</c:v>
                </c:pt>
                <c:pt idx="9">
                  <c:v>142.00648011216387</c:v>
                </c:pt>
                <c:pt idx="10">
                  <c:v>148.00336955116242</c:v>
                </c:pt>
                <c:pt idx="11">
                  <c:v>152.91892148906601</c:v>
                </c:pt>
                <c:pt idx="12">
                  <c:v>149.8397378737983</c:v>
                </c:pt>
                <c:pt idx="13">
                  <c:v>138.94030026466069</c:v>
                </c:pt>
                <c:pt idx="14">
                  <c:v>116.37470406966685</c:v>
                </c:pt>
                <c:pt idx="15">
                  <c:v>106.01919104662679</c:v>
                </c:pt>
                <c:pt idx="16">
                  <c:v>103.75882265269968</c:v>
                </c:pt>
                <c:pt idx="17">
                  <c:v>104.65568305982644</c:v>
                </c:pt>
                <c:pt idx="18">
                  <c:v>104.29981387328441</c:v>
                </c:pt>
                <c:pt idx="19">
                  <c:v>105.51613184054864</c:v>
                </c:pt>
                <c:pt idx="20">
                  <c:v>107.52203546310378</c:v>
                </c:pt>
                <c:pt idx="21">
                  <c:v>109.37368875950962</c:v>
                </c:pt>
                <c:pt idx="22">
                  <c:v>100.99523788477028</c:v>
                </c:pt>
                <c:pt idx="23">
                  <c:v>95.444827810474834</c:v>
                </c:pt>
                <c:pt idx="24">
                  <c:v>93.147691953963118</c:v>
                </c:pt>
                <c:pt idx="25">
                  <c:v>93.744674524830984</c:v>
                </c:pt>
                <c:pt idx="26">
                  <c:v>259.5379481886792</c:v>
                </c:pt>
                <c:pt idx="27">
                  <c:v>331.0588747116027</c:v>
                </c:pt>
                <c:pt idx="28">
                  <c:v>341.64056321127845</c:v>
                </c:pt>
                <c:pt idx="29">
                  <c:v>401.48391160760593</c:v>
                </c:pt>
                <c:pt idx="30">
                  <c:v>451.91909571380302</c:v>
                </c:pt>
                <c:pt idx="31">
                  <c:v>482.90511625924955</c:v>
                </c:pt>
                <c:pt idx="32">
                  <c:v>499.47887819740708</c:v>
                </c:pt>
                <c:pt idx="33">
                  <c:v>645.39780306622185</c:v>
                </c:pt>
                <c:pt idx="34">
                  <c:v>659.24918971705347</c:v>
                </c:pt>
                <c:pt idx="35">
                  <c:v>704.41059160795885</c:v>
                </c:pt>
                <c:pt idx="36">
                  <c:v>753.48007033065414</c:v>
                </c:pt>
                <c:pt idx="37">
                  <c:v>752.74018173389095</c:v>
                </c:pt>
                <c:pt idx="38">
                  <c:v>761.44262235785209</c:v>
                </c:pt>
                <c:pt idx="39">
                  <c:v>756.64332946539514</c:v>
                </c:pt>
                <c:pt idx="40">
                  <c:v>756.06164116408615</c:v>
                </c:pt>
                <c:pt idx="41">
                  <c:v>775.26134518840456</c:v>
                </c:pt>
                <c:pt idx="42">
                  <c:v>782.44059501161075</c:v>
                </c:pt>
                <c:pt idx="43">
                  <c:v>799.65678970264833</c:v>
                </c:pt>
                <c:pt idx="44">
                  <c:v>805.53603270496808</c:v>
                </c:pt>
                <c:pt idx="45">
                  <c:v>802.76396382496273</c:v>
                </c:pt>
                <c:pt idx="46">
                  <c:v>783.09517884587933</c:v>
                </c:pt>
              </c:numCache>
            </c:numRef>
          </c:val>
        </c:ser>
        <c:ser>
          <c:idx val="3"/>
          <c:order val="3"/>
          <c:tx>
            <c:strRef>
              <c:f>'Peru Gross Outflows'!$M$122</c:f>
              <c:strCache>
                <c:ptCount val="1"/>
                <c:pt idx="0">
                  <c:v>1- Std Dev Band</c:v>
                </c:pt>
              </c:strCache>
            </c:strRef>
          </c:tx>
          <c:spPr>
            <a:ln>
              <a:solidFill>
                <a:srgbClr val="C00000"/>
              </a:solidFill>
              <a:prstDash val="dashDot"/>
            </a:ln>
          </c:spPr>
          <c:marker>
            <c:symbol val="none"/>
          </c:marker>
          <c:cat>
            <c:strRef>
              <c:f>'Peru Gross Outflows'!$N$118:$BH$118</c:f>
              <c:strCache>
                <c:ptCount val="47"/>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strCache>
            </c:strRef>
          </c:cat>
          <c:val>
            <c:numRef>
              <c:f>'Peru Gross Outflows'!$N$122:$BH$122</c:f>
              <c:numCache>
                <c:formatCode>General</c:formatCode>
                <c:ptCount val="47"/>
                <c:pt idx="0">
                  <c:v>-68.285003668290088</c:v>
                </c:pt>
                <c:pt idx="1">
                  <c:v>-63.324907388049773</c:v>
                </c:pt>
                <c:pt idx="2">
                  <c:v>-55.782346610289714</c:v>
                </c:pt>
                <c:pt idx="3">
                  <c:v>-50.186410795231026</c:v>
                </c:pt>
                <c:pt idx="4">
                  <c:v>-53.107281712887342</c:v>
                </c:pt>
                <c:pt idx="5">
                  <c:v>-55.932251915397295</c:v>
                </c:pt>
                <c:pt idx="6">
                  <c:v>-61.805170297694765</c:v>
                </c:pt>
                <c:pt idx="7">
                  <c:v>-67.110027261613737</c:v>
                </c:pt>
                <c:pt idx="8">
                  <c:v>-56.239579461688926</c:v>
                </c:pt>
                <c:pt idx="9">
                  <c:v>-51.645427556081913</c:v>
                </c:pt>
                <c:pt idx="10">
                  <c:v>-45.196997275581197</c:v>
                </c:pt>
                <c:pt idx="11">
                  <c:v>-41.844616994532998</c:v>
                </c:pt>
                <c:pt idx="12">
                  <c:v>-44.956587686899141</c:v>
                </c:pt>
                <c:pt idx="13">
                  <c:v>-45.470150132330346</c:v>
                </c:pt>
                <c:pt idx="14">
                  <c:v>-43.787352034833425</c:v>
                </c:pt>
                <c:pt idx="15">
                  <c:v>-44.414595523313388</c:v>
                </c:pt>
                <c:pt idx="16">
                  <c:v>-45.294411326349838</c:v>
                </c:pt>
                <c:pt idx="17">
                  <c:v>-43.957841529913225</c:v>
                </c:pt>
                <c:pt idx="18">
                  <c:v>-38.199906936642208</c:v>
                </c:pt>
                <c:pt idx="19">
                  <c:v>-36.432717895274322</c:v>
                </c:pt>
                <c:pt idx="20">
                  <c:v>-42.263478656551889</c:v>
                </c:pt>
                <c:pt idx="21">
                  <c:v>-53.851071229754808</c:v>
                </c:pt>
                <c:pt idx="22">
                  <c:v>-60.160118692385133</c:v>
                </c:pt>
                <c:pt idx="23">
                  <c:v>-66.196000667737408</c:v>
                </c:pt>
                <c:pt idx="24">
                  <c:v>-63.656923864481563</c:v>
                </c:pt>
                <c:pt idx="25">
                  <c:v>-60.086335387415488</c:v>
                </c:pt>
                <c:pt idx="26">
                  <c:v>-188.74967156933963</c:v>
                </c:pt>
                <c:pt idx="27">
                  <c:v>-270.29120628080142</c:v>
                </c:pt>
                <c:pt idx="28">
                  <c:v>-326.04547408063928</c:v>
                </c:pt>
                <c:pt idx="29">
                  <c:v>-426.64829892880306</c:v>
                </c:pt>
                <c:pt idx="30">
                  <c:v>-431.9843937319016</c:v>
                </c:pt>
                <c:pt idx="31">
                  <c:v>-434.15264937962479</c:v>
                </c:pt>
                <c:pt idx="32">
                  <c:v>-431.10149334870357</c:v>
                </c:pt>
                <c:pt idx="33">
                  <c:v>-446.39556140811089</c:v>
                </c:pt>
                <c:pt idx="34">
                  <c:v>-442.45917798352673</c:v>
                </c:pt>
                <c:pt idx="35">
                  <c:v>-436.21140978572936</c:v>
                </c:pt>
                <c:pt idx="36">
                  <c:v>-428.63156837882707</c:v>
                </c:pt>
                <c:pt idx="37">
                  <c:v>-429.43923168719544</c:v>
                </c:pt>
                <c:pt idx="38">
                  <c:v>-424.88919798092604</c:v>
                </c:pt>
                <c:pt idx="39">
                  <c:v>-430.95192539044751</c:v>
                </c:pt>
                <c:pt idx="40">
                  <c:v>-430.72124143304308</c:v>
                </c:pt>
                <c:pt idx="41">
                  <c:v>-417.99348997595223</c:v>
                </c:pt>
                <c:pt idx="42">
                  <c:v>-411.45302275580536</c:v>
                </c:pt>
                <c:pt idx="43">
                  <c:v>-400.89457683882415</c:v>
                </c:pt>
                <c:pt idx="44">
                  <c:v>-395.76596971498401</c:v>
                </c:pt>
                <c:pt idx="45">
                  <c:v>-398.99532128748137</c:v>
                </c:pt>
                <c:pt idx="46">
                  <c:v>-343.35057944793971</c:v>
                </c:pt>
              </c:numCache>
            </c:numRef>
          </c:val>
        </c:ser>
        <c:ser>
          <c:idx val="4"/>
          <c:order val="4"/>
          <c:tx>
            <c:strRef>
              <c:f>'Peru Gross Outflows'!$M$123</c:f>
              <c:strCache>
                <c:ptCount val="1"/>
                <c:pt idx="0">
                  <c:v>2- Std Dev Band</c:v>
                </c:pt>
              </c:strCache>
            </c:strRef>
          </c:tx>
          <c:spPr>
            <a:ln>
              <a:solidFill>
                <a:srgbClr val="FF0000"/>
              </a:solidFill>
              <a:prstDash val="sysDot"/>
            </a:ln>
          </c:spPr>
          <c:marker>
            <c:symbol val="none"/>
          </c:marker>
          <c:cat>
            <c:strRef>
              <c:f>'Peru Gross Outflows'!$N$118:$BH$118</c:f>
              <c:strCache>
                <c:ptCount val="47"/>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strCache>
            </c:strRef>
          </c:cat>
          <c:val>
            <c:numRef>
              <c:f>'Peru Gross Outflows'!$N$123:$BH$123</c:f>
              <c:numCache>
                <c:formatCode>General</c:formatCode>
                <c:ptCount val="47"/>
                <c:pt idx="0">
                  <c:v>-126.14600733658017</c:v>
                </c:pt>
                <c:pt idx="1">
                  <c:v>-121.59856477609954</c:v>
                </c:pt>
                <c:pt idx="2">
                  <c:v>-115.33394322057943</c:v>
                </c:pt>
                <c:pt idx="3">
                  <c:v>-110.47046742379538</c:v>
                </c:pt>
                <c:pt idx="4">
                  <c:v>-115.5985009257747</c:v>
                </c:pt>
                <c:pt idx="5">
                  <c:v>-119.59262883079461</c:v>
                </c:pt>
                <c:pt idx="6">
                  <c:v>-127.19054892872289</c:v>
                </c:pt>
                <c:pt idx="7">
                  <c:v>-134.76380452322749</c:v>
                </c:pt>
                <c:pt idx="8">
                  <c:v>-120.19790892337788</c:v>
                </c:pt>
                <c:pt idx="9">
                  <c:v>-116.19606344549717</c:v>
                </c:pt>
                <c:pt idx="10">
                  <c:v>-109.59711955116241</c:v>
                </c:pt>
                <c:pt idx="11">
                  <c:v>-106.76579648906601</c:v>
                </c:pt>
                <c:pt idx="12">
                  <c:v>-109.88869620713162</c:v>
                </c:pt>
                <c:pt idx="13">
                  <c:v>-106.94030026466069</c:v>
                </c:pt>
                <c:pt idx="14">
                  <c:v>-97.174704069666859</c:v>
                </c:pt>
                <c:pt idx="15">
                  <c:v>-94.559191046626779</c:v>
                </c:pt>
                <c:pt idx="16">
                  <c:v>-94.978822652699677</c:v>
                </c:pt>
                <c:pt idx="17">
                  <c:v>-93.495683059826447</c:v>
                </c:pt>
                <c:pt idx="18">
                  <c:v>-85.699813873284413</c:v>
                </c:pt>
                <c:pt idx="19">
                  <c:v>-83.749001140548643</c:v>
                </c:pt>
                <c:pt idx="20">
                  <c:v>-92.191983363103787</c:v>
                </c:pt>
                <c:pt idx="21">
                  <c:v>-108.25932455950961</c:v>
                </c:pt>
                <c:pt idx="22">
                  <c:v>-113.87857088477027</c:v>
                </c:pt>
                <c:pt idx="23">
                  <c:v>-120.0762768271415</c:v>
                </c:pt>
                <c:pt idx="24">
                  <c:v>-115.92512913729647</c:v>
                </c:pt>
                <c:pt idx="25">
                  <c:v>-111.36333869149765</c:v>
                </c:pt>
                <c:pt idx="26">
                  <c:v>-338.1788781553459</c:v>
                </c:pt>
                <c:pt idx="27">
                  <c:v>-470.74123327826942</c:v>
                </c:pt>
                <c:pt idx="28">
                  <c:v>-548.60748651127858</c:v>
                </c:pt>
                <c:pt idx="29">
                  <c:v>-702.69236910760605</c:v>
                </c:pt>
                <c:pt idx="30">
                  <c:v>-726.61889021380307</c:v>
                </c:pt>
                <c:pt idx="31">
                  <c:v>-739.83857125924965</c:v>
                </c:pt>
                <c:pt idx="32">
                  <c:v>-741.29495053074038</c:v>
                </c:pt>
                <c:pt idx="33">
                  <c:v>-810.32668289955507</c:v>
                </c:pt>
                <c:pt idx="34">
                  <c:v>-809.69530055038672</c:v>
                </c:pt>
                <c:pt idx="35">
                  <c:v>-816.41874358362543</c:v>
                </c:pt>
                <c:pt idx="36">
                  <c:v>-822.66878128198755</c:v>
                </c:pt>
                <c:pt idx="37">
                  <c:v>-823.49903616089091</c:v>
                </c:pt>
                <c:pt idx="38">
                  <c:v>-820.33313809385209</c:v>
                </c:pt>
                <c:pt idx="39">
                  <c:v>-826.81701034239506</c:v>
                </c:pt>
                <c:pt idx="40">
                  <c:v>-826.31553563208615</c:v>
                </c:pt>
                <c:pt idx="41">
                  <c:v>-815.74510169740449</c:v>
                </c:pt>
                <c:pt idx="42">
                  <c:v>-809.41756201161081</c:v>
                </c:pt>
                <c:pt idx="43">
                  <c:v>-801.07836568598157</c:v>
                </c:pt>
                <c:pt idx="44">
                  <c:v>-796.19997052163478</c:v>
                </c:pt>
                <c:pt idx="45">
                  <c:v>-799.58174965829608</c:v>
                </c:pt>
                <c:pt idx="46">
                  <c:v>-718.83249887921272</c:v>
                </c:pt>
              </c:numCache>
            </c:numRef>
          </c:val>
        </c:ser>
        <c:marker val="1"/>
        <c:axId val="102548608"/>
        <c:axId val="102550144"/>
      </c:lineChart>
      <c:catAx>
        <c:axId val="102548608"/>
        <c:scaling>
          <c:orientation val="minMax"/>
        </c:scaling>
        <c:axPos val="b"/>
        <c:majorTickMark val="none"/>
        <c:tickLblPos val="nextTo"/>
        <c:crossAx val="102550144"/>
        <c:crosses val="autoZero"/>
        <c:auto val="1"/>
        <c:lblAlgn val="ctr"/>
        <c:lblOffset val="100"/>
      </c:catAx>
      <c:valAx>
        <c:axId val="102550144"/>
        <c:scaling>
          <c:orientation val="minMax"/>
        </c:scaling>
        <c:axPos val="l"/>
        <c:majorGridlines/>
        <c:numFmt formatCode="General" sourceLinked="1"/>
        <c:majorTickMark val="none"/>
        <c:tickLblPos val="nextTo"/>
        <c:spPr>
          <a:ln w="9525">
            <a:noFill/>
          </a:ln>
        </c:spPr>
        <c:crossAx val="102548608"/>
        <c:crosses val="autoZero"/>
        <c:crossBetween val="between"/>
      </c:valAx>
    </c:plotArea>
    <c:legend>
      <c:legendPos val="b"/>
    </c:legend>
    <c:plotVisOnly val="1"/>
  </c:chart>
  <c:printSettings>
    <c:headerFooter/>
    <c:pageMargins b="0.75000000000000278" l="0.70000000000000062" r="0.70000000000000062" t="0.75000000000000278"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Flight and Retrenchment episodes Peru</a:t>
            </a:r>
            <a:endParaRPr lang="en-US"/>
          </a:p>
        </c:rich>
      </c:tx>
      <c:layout/>
    </c:title>
    <c:plotArea>
      <c:layout/>
      <c:lineChart>
        <c:grouping val="standard"/>
        <c:ser>
          <c:idx val="0"/>
          <c:order val="0"/>
          <c:tx>
            <c:strRef>
              <c:f>'Peru Gross Outflows'!$M$25</c:f>
              <c:strCache>
                <c:ptCount val="1"/>
                <c:pt idx="0">
                  <c:v>DeltaC</c:v>
                </c:pt>
              </c:strCache>
            </c:strRef>
          </c:tx>
          <c:marker>
            <c:symbol val="none"/>
          </c:marker>
          <c:cat>
            <c:strRef>
              <c:f>'Peru Gross Outflows'!$N$24:$CA$24</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Outflows'!$N$25:$CA$25</c:f>
              <c:numCache>
                <c:formatCode>General</c:formatCode>
                <c:ptCount val="66"/>
                <c:pt idx="0">
                  <c:v>323.27940000000007</c:v>
                </c:pt>
                <c:pt idx="1">
                  <c:v>-37.339599999999933</c:v>
                </c:pt>
                <c:pt idx="2">
                  <c:v>547.72140000000002</c:v>
                </c:pt>
                <c:pt idx="3">
                  <c:v>649.49099999999999</c:v>
                </c:pt>
                <c:pt idx="4">
                  <c:v>122.25999999999995</c:v>
                </c:pt>
                <c:pt idx="5">
                  <c:v>-61.183547000000004</c:v>
                </c:pt>
                <c:pt idx="6">
                  <c:v>-798.73008701819913</c:v>
                </c:pt>
                <c:pt idx="7">
                  <c:v>-755.11562367092074</c:v>
                </c:pt>
                <c:pt idx="8">
                  <c:v>102.19052686373634</c:v>
                </c:pt>
                <c:pt idx="9">
                  <c:v>562.83061529873635</c:v>
                </c:pt>
                <c:pt idx="10">
                  <c:v>722.35301815584239</c:v>
                </c:pt>
                <c:pt idx="11">
                  <c:v>719.53541145414488</c:v>
                </c:pt>
                <c:pt idx="12">
                  <c:v>-444.58620348424034</c:v>
                </c:pt>
                <c:pt idx="13">
                  <c:v>-588.05656606123671</c:v>
                </c:pt>
                <c:pt idx="14">
                  <c:v>-427.69536167998467</c:v>
                </c:pt>
                <c:pt idx="15">
                  <c:v>-1206.2672722241755</c:v>
                </c:pt>
                <c:pt idx="16">
                  <c:v>-669.68579249339439</c:v>
                </c:pt>
                <c:pt idx="17">
                  <c:v>-903.54938810994065</c:v>
                </c:pt>
                <c:pt idx="18">
                  <c:v>-992.67928219866587</c:v>
                </c:pt>
                <c:pt idx="19">
                  <c:v>-292.73631591832293</c:v>
                </c:pt>
                <c:pt idx="20">
                  <c:v>19.723578531910221</c:v>
                </c:pt>
                <c:pt idx="21">
                  <c:v>808.32319133452029</c:v>
                </c:pt>
                <c:pt idx="22">
                  <c:v>778.5516674116767</c:v>
                </c:pt>
                <c:pt idx="23">
                  <c:v>796.89427492318077</c:v>
                </c:pt>
                <c:pt idx="24">
                  <c:v>-63.942778487579403</c:v>
                </c:pt>
                <c:pt idx="25">
                  <c:v>-1489.665772220827</c:v>
                </c:pt>
                <c:pt idx="26">
                  <c:v>-2163.8624819813531</c:v>
                </c:pt>
                <c:pt idx="27">
                  <c:v>-3083.3154605061054</c:v>
                </c:pt>
                <c:pt idx="28">
                  <c:v>-2231.0202069907928</c:v>
                </c:pt>
                <c:pt idx="29">
                  <c:v>-599.65109651422836</c:v>
                </c:pt>
                <c:pt idx="30">
                  <c:v>1116.5238414151986</c:v>
                </c:pt>
                <c:pt idx="31">
                  <c:v>1360.9697225836258</c:v>
                </c:pt>
                <c:pt idx="32">
                  <c:v>282.39833783354288</c:v>
                </c:pt>
                <c:pt idx="33">
                  <c:v>1601.1839121953155</c:v>
                </c:pt>
                <c:pt idx="34">
                  <c:v>1466.3168373652175</c:v>
                </c:pt>
                <c:pt idx="35">
                  <c:v>3412.6256579047135</c:v>
                </c:pt>
                <c:pt idx="36">
                  <c:v>5369.4445459412982</c:v>
                </c:pt>
                <c:pt idx="37">
                  <c:v>1484.5700387060463</c:v>
                </c:pt>
                <c:pt idx="38">
                  <c:v>-814.50812328194047</c:v>
                </c:pt>
                <c:pt idx="39">
                  <c:v>-3000.2322646152711</c:v>
                </c:pt>
                <c:pt idx="40">
                  <c:v>-5637.830561488413</c:v>
                </c:pt>
                <c:pt idx="41">
                  <c:v>-3937.6301941867991</c:v>
                </c:pt>
                <c:pt idx="42">
                  <c:v>-2447.2678574567608</c:v>
                </c:pt>
                <c:pt idx="43">
                  <c:v>-1783.5270908054708</c:v>
                </c:pt>
                <c:pt idx="44">
                  <c:v>1726.8440169229204</c:v>
                </c:pt>
                <c:pt idx="45">
                  <c:v>-7.0067034437643088</c:v>
                </c:pt>
                <c:pt idx="46">
                  <c:v>-233.89283330140506</c:v>
                </c:pt>
                <c:pt idx="47">
                  <c:v>1573.7480512445914</c:v>
                </c:pt>
                <c:pt idx="48">
                  <c:v>-2636.8825952071747</c:v>
                </c:pt>
                <c:pt idx="49">
                  <c:v>231.93925009834538</c:v>
                </c:pt>
                <c:pt idx="50">
                  <c:v>-277.48317274578494</c:v>
                </c:pt>
                <c:pt idx="51">
                  <c:v>-2101.9052428107088</c:v>
                </c:pt>
                <c:pt idx="52">
                  <c:v>1934.320991135281</c:v>
                </c:pt>
                <c:pt idx="53">
                  <c:v>578.28441128886016</c:v>
                </c:pt>
                <c:pt idx="54">
                  <c:v>541.19683299542658</c:v>
                </c:pt>
                <c:pt idx="55">
                  <c:v>785.63566571658021</c:v>
                </c:pt>
                <c:pt idx="56">
                  <c:v>-308.29111593043899</c:v>
                </c:pt>
                <c:pt idx="57">
                  <c:v>422.52034723898669</c:v>
                </c:pt>
                <c:pt idx="58">
                  <c:v>1652.0513030592269</c:v>
                </c:pt>
                <c:pt idx="59">
                  <c:v>973.44035253931861</c:v>
                </c:pt>
                <c:pt idx="60">
                  <c:v>-2541.6013431651299</c:v>
                </c:pt>
                <c:pt idx="61">
                  <c:v>-4402.5946691941454</c:v>
                </c:pt>
                <c:pt idx="62">
                  <c:v>-4974.6253650922645</c:v>
                </c:pt>
                <c:pt idx="63">
                  <c:v>-3614.5450879693744</c:v>
                </c:pt>
                <c:pt idx="64">
                  <c:v>-334.54912103902825</c:v>
                </c:pt>
                <c:pt idx="65">
                  <c:v>4502.4190422722058</c:v>
                </c:pt>
              </c:numCache>
            </c:numRef>
          </c:val>
        </c:ser>
        <c:ser>
          <c:idx val="1"/>
          <c:order val="1"/>
          <c:tx>
            <c:strRef>
              <c:f>'Peru Gross Outflows'!$M$26</c:f>
              <c:strCache>
                <c:ptCount val="1"/>
                <c:pt idx="0">
                  <c:v>1+ Std Dev Band</c:v>
                </c:pt>
              </c:strCache>
            </c:strRef>
          </c:tx>
          <c:marker>
            <c:symbol val="none"/>
          </c:marker>
          <c:cat>
            <c:strRef>
              <c:f>'Peru Gross Outflows'!$N$24:$CA$24</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Outflows'!$N$26:$CA$26</c:f>
              <c:numCache>
                <c:formatCode>General</c:formatCode>
                <c:ptCount val="66"/>
                <c:pt idx="0">
                  <c:v>459.36787143695619</c:v>
                </c:pt>
                <c:pt idx="1">
                  <c:v>466.01882716749503</c:v>
                </c:pt>
                <c:pt idx="2">
                  <c:v>477.33131068979071</c:v>
                </c:pt>
                <c:pt idx="3">
                  <c:v>510.8168558803518</c:v>
                </c:pt>
                <c:pt idx="4">
                  <c:v>488.73703520423015</c:v>
                </c:pt>
                <c:pt idx="5">
                  <c:v>472.16288605297837</c:v>
                </c:pt>
                <c:pt idx="6">
                  <c:v>462.3842504529598</c:v>
                </c:pt>
                <c:pt idx="7">
                  <c:v>429.49119862260267</c:v>
                </c:pt>
                <c:pt idx="8">
                  <c:v>417.41272249190234</c:v>
                </c:pt>
                <c:pt idx="9">
                  <c:v>470.53544301375939</c:v>
                </c:pt>
                <c:pt idx="10">
                  <c:v>528.74649207052641</c:v>
                </c:pt>
                <c:pt idx="11">
                  <c:v>585.10144447356993</c:v>
                </c:pt>
                <c:pt idx="12">
                  <c:v>556.91894842935199</c:v>
                </c:pt>
                <c:pt idx="13">
                  <c:v>499.18897525853708</c:v>
                </c:pt>
                <c:pt idx="14">
                  <c:v>477.16530735542841</c:v>
                </c:pt>
                <c:pt idx="15">
                  <c:v>494.91220805851106</c:v>
                </c:pt>
                <c:pt idx="16">
                  <c:v>489.34593940317995</c:v>
                </c:pt>
                <c:pt idx="17">
                  <c:v>485.1678265653444</c:v>
                </c:pt>
                <c:pt idx="18">
                  <c:v>476.79358925702064</c:v>
                </c:pt>
                <c:pt idx="19">
                  <c:v>450.6214340882081</c:v>
                </c:pt>
                <c:pt idx="20">
                  <c:v>426.37521254981726</c:v>
                </c:pt>
                <c:pt idx="21">
                  <c:v>507.43642647246406</c:v>
                </c:pt>
                <c:pt idx="22">
                  <c:v>533.75424428525412</c:v>
                </c:pt>
                <c:pt idx="23">
                  <c:v>550.97188048482849</c:v>
                </c:pt>
                <c:pt idx="24">
                  <c:v>539.35111070407891</c:v>
                </c:pt>
                <c:pt idx="25">
                  <c:v>532.3344099955425</c:v>
                </c:pt>
                <c:pt idx="26">
                  <c:v>576.3012865494436</c:v>
                </c:pt>
                <c:pt idx="27">
                  <c:v>663.96364057646804</c:v>
                </c:pt>
                <c:pt idx="28">
                  <c:v>616.66037924762895</c:v>
                </c:pt>
                <c:pt idx="29">
                  <c:v>529.97432880554675</c:v>
                </c:pt>
                <c:pt idx="30">
                  <c:v>577.26988941070397</c:v>
                </c:pt>
                <c:pt idx="31">
                  <c:v>655.58395530985069</c:v>
                </c:pt>
                <c:pt idx="32">
                  <c:v>705.41864109953212</c:v>
                </c:pt>
                <c:pt idx="33">
                  <c:v>902.18024791835387</c:v>
                </c:pt>
                <c:pt idx="34">
                  <c:v>1061.1738266009152</c:v>
                </c:pt>
                <c:pt idx="35">
                  <c:v>1504.8742511130413</c:v>
                </c:pt>
                <c:pt idx="36">
                  <c:v>2213.7470351576394</c:v>
                </c:pt>
                <c:pt idx="37">
                  <c:v>2331.29844739994</c:v>
                </c:pt>
                <c:pt idx="38">
                  <c:v>2334.0148780237814</c:v>
                </c:pt>
                <c:pt idx="39">
                  <c:v>2337.6856461425687</c:v>
                </c:pt>
                <c:pt idx="40">
                  <c:v>2436.8294527168346</c:v>
                </c:pt>
                <c:pt idx="41">
                  <c:v>2338.9264939825657</c:v>
                </c:pt>
                <c:pt idx="42">
                  <c:v>2209.1084763103936</c:v>
                </c:pt>
                <c:pt idx="43">
                  <c:v>2080.0825631090993</c:v>
                </c:pt>
                <c:pt idx="44">
                  <c:v>2217.2328837768096</c:v>
                </c:pt>
                <c:pt idx="45">
                  <c:v>2282.1384493655464</c:v>
                </c:pt>
                <c:pt idx="46">
                  <c:v>2346.0693628792501</c:v>
                </c:pt>
                <c:pt idx="47">
                  <c:v>2525.2114516506508</c:v>
                </c:pt>
                <c:pt idx="48">
                  <c:v>2524.3002303319486</c:v>
                </c:pt>
                <c:pt idx="49">
                  <c:v>2563.8754003927024</c:v>
                </c:pt>
                <c:pt idx="50">
                  <c:v>2480.1251266171544</c:v>
                </c:pt>
                <c:pt idx="51">
                  <c:v>2318.9418353192841</c:v>
                </c:pt>
                <c:pt idx="52">
                  <c:v>2446.3205690868763</c:v>
                </c:pt>
                <c:pt idx="53">
                  <c:v>2368.2406590083879</c:v>
                </c:pt>
                <c:pt idx="54">
                  <c:v>2298.0823923956023</c:v>
                </c:pt>
                <c:pt idx="55">
                  <c:v>2032.0713094606965</c:v>
                </c:pt>
                <c:pt idx="56">
                  <c:v>1337.4878637137747</c:v>
                </c:pt>
                <c:pt idx="57">
                  <c:v>1237.683175794924</c:v>
                </c:pt>
                <c:pt idx="58">
                  <c:v>1432.6030240585847</c:v>
                </c:pt>
                <c:pt idx="59">
                  <c:v>1583.8167213430061</c:v>
                </c:pt>
                <c:pt idx="60">
                  <c:v>1414.3666251208595</c:v>
                </c:pt>
                <c:pt idx="61">
                  <c:v>1445.6619103847806</c:v>
                </c:pt>
                <c:pt idx="62">
                  <c:v>1555.0828885123005</c:v>
                </c:pt>
                <c:pt idx="63">
                  <c:v>1567.4914152336999</c:v>
                </c:pt>
                <c:pt idx="64">
                  <c:v>1397.1772032421502</c:v>
                </c:pt>
                <c:pt idx="65">
                  <c:v>1923.7794761804939</c:v>
                </c:pt>
              </c:numCache>
            </c:numRef>
          </c:val>
        </c:ser>
        <c:ser>
          <c:idx val="2"/>
          <c:order val="2"/>
          <c:tx>
            <c:strRef>
              <c:f>'Peru Gross Outflows'!$M$27</c:f>
              <c:strCache>
                <c:ptCount val="1"/>
                <c:pt idx="0">
                  <c:v>2+ Std Dev Band</c:v>
                </c:pt>
              </c:strCache>
            </c:strRef>
          </c:tx>
          <c:marker>
            <c:symbol val="none"/>
          </c:marker>
          <c:cat>
            <c:strRef>
              <c:f>'Peru Gross Outflows'!$N$24:$CA$24</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Outflows'!$N$27:$CA$27</c:f>
              <c:numCache>
                <c:formatCode>General</c:formatCode>
                <c:ptCount val="66"/>
                <c:pt idx="0">
                  <c:v>997.91248787391237</c:v>
                </c:pt>
                <c:pt idx="1">
                  <c:v>967.31651433499007</c:v>
                </c:pt>
                <c:pt idx="2">
                  <c:v>897.83881387958149</c:v>
                </c:pt>
                <c:pt idx="3">
                  <c:v>888.01367676070367</c:v>
                </c:pt>
                <c:pt idx="4">
                  <c:v>798.66404790846036</c:v>
                </c:pt>
                <c:pt idx="5">
                  <c:v>784.63027445595685</c:v>
                </c:pt>
                <c:pt idx="6">
                  <c:v>830.19788510682952</c:v>
                </c:pt>
                <c:pt idx="7">
                  <c:v>828.46077012966134</c:v>
                </c:pt>
                <c:pt idx="8">
                  <c:v>812.77571902507395</c:v>
                </c:pt>
                <c:pt idx="9">
                  <c:v>875.16592680385122</c:v>
                </c:pt>
                <c:pt idx="10">
                  <c:v>959.209434009593</c:v>
                </c:pt>
                <c:pt idx="11">
                  <c:v>1036.7015382429729</c:v>
                </c:pt>
                <c:pt idx="12">
                  <c:v>1021.984891328749</c:v>
                </c:pt>
                <c:pt idx="13">
                  <c:v>968.42857329018102</c:v>
                </c:pt>
                <c:pt idx="14">
                  <c:v>955.46875556796283</c:v>
                </c:pt>
                <c:pt idx="15">
                  <c:v>1043.618050585337</c:v>
                </c:pt>
                <c:pt idx="16">
                  <c:v>1053.8821828993443</c:v>
                </c:pt>
                <c:pt idx="17">
                  <c:v>1078.6407566291703</c:v>
                </c:pt>
                <c:pt idx="18">
                  <c:v>1102.3776761224563</c:v>
                </c:pt>
                <c:pt idx="19">
                  <c:v>1072.6410515807472</c:v>
                </c:pt>
                <c:pt idx="20">
                  <c:v>1039.32639957737</c:v>
                </c:pt>
                <c:pt idx="21">
                  <c:v>1159.1656878559377</c:v>
                </c:pt>
                <c:pt idx="22">
                  <c:v>1200.2598101109338</c:v>
                </c:pt>
                <c:pt idx="23">
                  <c:v>1227.3249187639235</c:v>
                </c:pt>
                <c:pt idx="24">
                  <c:v>1213.3935181268034</c:v>
                </c:pt>
                <c:pt idx="25">
                  <c:v>1270.784227970772</c:v>
                </c:pt>
                <c:pt idx="26">
                  <c:v>1426.9746008267321</c:v>
                </c:pt>
                <c:pt idx="27">
                  <c:v>1718.7093007225399</c:v>
                </c:pt>
                <c:pt idx="28">
                  <c:v>1740.7633147575882</c:v>
                </c:pt>
                <c:pt idx="29">
                  <c:v>1625.5152994640721</c:v>
                </c:pt>
                <c:pt idx="30">
                  <c:v>1700.3978795114185</c:v>
                </c:pt>
                <c:pt idx="31">
                  <c:v>1824.9542957532381</c:v>
                </c:pt>
                <c:pt idx="32">
                  <c:v>1888.2744402667117</c:v>
                </c:pt>
                <c:pt idx="33">
                  <c:v>2172.3356299915276</c:v>
                </c:pt>
                <c:pt idx="34">
                  <c:v>2395.6221774043897</c:v>
                </c:pt>
                <c:pt idx="35">
                  <c:v>3052.0783799221981</c:v>
                </c:pt>
                <c:pt idx="36">
                  <c:v>4167.8674310896586</c:v>
                </c:pt>
                <c:pt idx="37">
                  <c:v>4283.564284233461</c:v>
                </c:pt>
                <c:pt idx="38">
                  <c:v>4280.0885875353079</c:v>
                </c:pt>
                <c:pt idx="39">
                  <c:v>4422.8049212077303</c:v>
                </c:pt>
                <c:pt idx="40">
                  <c:v>4903.9702413572777</c:v>
                </c:pt>
                <c:pt idx="41">
                  <c:v>4945.4619931648067</c:v>
                </c:pt>
                <c:pt idx="42">
                  <c:v>4847.1169340638835</c:v>
                </c:pt>
                <c:pt idx="43">
                  <c:v>4718.0861759477275</c:v>
                </c:pt>
                <c:pt idx="44">
                  <c:v>4902.8474775126233</c:v>
                </c:pt>
                <c:pt idx="45">
                  <c:v>4958.5256552512437</c:v>
                </c:pt>
                <c:pt idx="46">
                  <c:v>4989.8889998446539</c:v>
                </c:pt>
                <c:pt idx="47">
                  <c:v>5115.3200017999206</c:v>
                </c:pt>
                <c:pt idx="48">
                  <c:v>5133.7906785733358</c:v>
                </c:pt>
                <c:pt idx="49">
                  <c:v>5171.3615013642147</c:v>
                </c:pt>
                <c:pt idx="50">
                  <c:v>5073.5613045211667</c:v>
                </c:pt>
                <c:pt idx="51">
                  <c:v>4924.3384701951436</c:v>
                </c:pt>
                <c:pt idx="52">
                  <c:v>5096.4998050652403</c:v>
                </c:pt>
                <c:pt idx="53">
                  <c:v>4991.4849599535873</c:v>
                </c:pt>
                <c:pt idx="54">
                  <c:v>4897.4244269465053</c:v>
                </c:pt>
                <c:pt idx="55">
                  <c:v>4496.7517606861002</c:v>
                </c:pt>
                <c:pt idx="56">
                  <c:v>3391.4716522858434</c:v>
                </c:pt>
                <c:pt idx="57">
                  <c:v>3244.9647610214952</c:v>
                </c:pt>
                <c:pt idx="58">
                  <c:v>3511.4764862317579</c:v>
                </c:pt>
                <c:pt idx="59">
                  <c:v>3615.2202499428713</c:v>
                </c:pt>
                <c:pt idx="60">
                  <c:v>3121.5085965824137</c:v>
                </c:pt>
                <c:pt idx="61">
                  <c:v>3207.3473908606234</c:v>
                </c:pt>
                <c:pt idx="62">
                  <c:v>3552.5572224974385</c:v>
                </c:pt>
                <c:pt idx="63">
                  <c:v>3668.9251757984321</c:v>
                </c:pt>
                <c:pt idx="64">
                  <c:v>3431.3664087134302</c:v>
                </c:pt>
                <c:pt idx="65">
                  <c:v>4259.0996673043201</c:v>
                </c:pt>
              </c:numCache>
            </c:numRef>
          </c:val>
        </c:ser>
        <c:ser>
          <c:idx val="3"/>
          <c:order val="3"/>
          <c:tx>
            <c:strRef>
              <c:f>'Peru Gross Outflows'!$M$28</c:f>
              <c:strCache>
                <c:ptCount val="1"/>
                <c:pt idx="0">
                  <c:v>1- Std Dev Band</c:v>
                </c:pt>
              </c:strCache>
            </c:strRef>
          </c:tx>
          <c:marker>
            <c:symbol val="none"/>
          </c:marker>
          <c:cat>
            <c:strRef>
              <c:f>'Peru Gross Outflows'!$N$24:$CA$24</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Outflows'!$N$28:$CA$28</c:f>
              <c:numCache>
                <c:formatCode>General</c:formatCode>
                <c:ptCount val="66"/>
                <c:pt idx="0">
                  <c:v>-617.72136143695616</c:v>
                </c:pt>
                <c:pt idx="1">
                  <c:v>-536.57654716749505</c:v>
                </c:pt>
                <c:pt idx="2">
                  <c:v>-363.68369568979074</c:v>
                </c:pt>
                <c:pt idx="3">
                  <c:v>-243.57678588035185</c:v>
                </c:pt>
                <c:pt idx="4">
                  <c:v>-131.11699020423015</c:v>
                </c:pt>
                <c:pt idx="5">
                  <c:v>-152.77189075297849</c:v>
                </c:pt>
                <c:pt idx="6">
                  <c:v>-273.24301885477973</c:v>
                </c:pt>
                <c:pt idx="7">
                  <c:v>-368.44794439151468</c:v>
                </c:pt>
                <c:pt idx="8">
                  <c:v>-373.31327057444076</c:v>
                </c:pt>
                <c:pt idx="9">
                  <c:v>-338.72552456642416</c:v>
                </c:pt>
                <c:pt idx="10">
                  <c:v>-332.17939180760686</c:v>
                </c:pt>
                <c:pt idx="11">
                  <c:v>-318.09874306523591</c:v>
                </c:pt>
                <c:pt idx="12">
                  <c:v>-373.21293736944199</c:v>
                </c:pt>
                <c:pt idx="13">
                  <c:v>-439.29022080475079</c:v>
                </c:pt>
                <c:pt idx="14">
                  <c:v>-479.44158906964054</c:v>
                </c:pt>
                <c:pt idx="15">
                  <c:v>-602.49947699514075</c:v>
                </c:pt>
                <c:pt idx="16">
                  <c:v>-639.72654758914905</c:v>
                </c:pt>
                <c:pt idx="17">
                  <c:v>-701.77803356230754</c:v>
                </c:pt>
                <c:pt idx="18">
                  <c:v>-774.37458447385052</c:v>
                </c:pt>
                <c:pt idx="19">
                  <c:v>-793.41780089687018</c:v>
                </c:pt>
                <c:pt idx="20">
                  <c:v>-799.5271615052884</c:v>
                </c:pt>
                <c:pt idx="21">
                  <c:v>-796.02209629448316</c:v>
                </c:pt>
                <c:pt idx="22">
                  <c:v>-799.2568873661055</c:v>
                </c:pt>
                <c:pt idx="23">
                  <c:v>-801.73419607336177</c:v>
                </c:pt>
                <c:pt idx="24">
                  <c:v>-808.73370414137014</c:v>
                </c:pt>
                <c:pt idx="25">
                  <c:v>-944.56522595491651</c:v>
                </c:pt>
                <c:pt idx="26">
                  <c:v>-1125.0453420051331</c:v>
                </c:pt>
                <c:pt idx="27">
                  <c:v>-1445.5276797156757</c:v>
                </c:pt>
                <c:pt idx="28">
                  <c:v>-1631.5454917722896</c:v>
                </c:pt>
                <c:pt idx="29">
                  <c:v>-1661.1076125115039</c:v>
                </c:pt>
                <c:pt idx="30">
                  <c:v>-1668.9860907907255</c:v>
                </c:pt>
                <c:pt idx="31">
                  <c:v>-1683.1567255769241</c:v>
                </c:pt>
                <c:pt idx="32">
                  <c:v>-1660.2929572348271</c:v>
                </c:pt>
                <c:pt idx="33">
                  <c:v>-1638.1305162279937</c:v>
                </c:pt>
                <c:pt idx="34">
                  <c:v>-1607.7228750060344</c:v>
                </c:pt>
                <c:pt idx="35">
                  <c:v>-1589.5340065052719</c:v>
                </c:pt>
                <c:pt idx="36">
                  <c:v>-1694.4937567064005</c:v>
                </c:pt>
                <c:pt idx="37">
                  <c:v>-1573.2332262671025</c:v>
                </c:pt>
                <c:pt idx="38">
                  <c:v>-1558.1325409992714</c:v>
                </c:pt>
                <c:pt idx="39">
                  <c:v>-1832.5529039877538</c:v>
                </c:pt>
                <c:pt idx="40">
                  <c:v>-2497.4521245640517</c:v>
                </c:pt>
                <c:pt idx="41">
                  <c:v>-2874.1445043819153</c:v>
                </c:pt>
                <c:pt idx="42">
                  <c:v>-3066.9084391965862</c:v>
                </c:pt>
                <c:pt idx="43">
                  <c:v>-3195.9246625681571</c:v>
                </c:pt>
                <c:pt idx="44">
                  <c:v>-3153.9963036948179</c:v>
                </c:pt>
                <c:pt idx="45">
                  <c:v>-3070.6359624058482</c:v>
                </c:pt>
                <c:pt idx="46">
                  <c:v>-2941.5699110515575</c:v>
                </c:pt>
                <c:pt idx="47">
                  <c:v>-2655.0056486478888</c:v>
                </c:pt>
                <c:pt idx="48">
                  <c:v>-2694.6806661508249</c:v>
                </c:pt>
                <c:pt idx="49">
                  <c:v>-2651.0968015503213</c:v>
                </c:pt>
                <c:pt idx="50">
                  <c:v>-2706.7472291908712</c:v>
                </c:pt>
                <c:pt idx="51">
                  <c:v>-2891.8514344324349</c:v>
                </c:pt>
                <c:pt idx="52">
                  <c:v>-2854.0379028698526</c:v>
                </c:pt>
                <c:pt idx="53">
                  <c:v>-2878.2479428820102</c:v>
                </c:pt>
                <c:pt idx="54">
                  <c:v>-2900.6016767062038</c:v>
                </c:pt>
                <c:pt idx="55">
                  <c:v>-2897.289592990111</c:v>
                </c:pt>
                <c:pt idx="56">
                  <c:v>-2770.4797134303635</c:v>
                </c:pt>
                <c:pt idx="57">
                  <c:v>-2776.879994658218</c:v>
                </c:pt>
                <c:pt idx="58">
                  <c:v>-2725.1439002877619</c:v>
                </c:pt>
                <c:pt idx="59">
                  <c:v>-2478.9903358567249</c:v>
                </c:pt>
                <c:pt idx="60">
                  <c:v>-1999.9173178022495</c:v>
                </c:pt>
                <c:pt idx="61">
                  <c:v>-2077.7090505669053</c:v>
                </c:pt>
                <c:pt idx="62">
                  <c:v>-2439.8657794579753</c:v>
                </c:pt>
                <c:pt idx="63">
                  <c:v>-2635.3761058957652</c:v>
                </c:pt>
                <c:pt idx="64">
                  <c:v>-2671.2012077004101</c:v>
                </c:pt>
                <c:pt idx="65">
                  <c:v>-2746.8609060671574</c:v>
                </c:pt>
              </c:numCache>
            </c:numRef>
          </c:val>
        </c:ser>
        <c:ser>
          <c:idx val="4"/>
          <c:order val="4"/>
          <c:tx>
            <c:strRef>
              <c:f>'Peru Gross Outflows'!$M$29</c:f>
              <c:strCache>
                <c:ptCount val="1"/>
                <c:pt idx="0">
                  <c:v>2- Std Dev Band</c:v>
                </c:pt>
              </c:strCache>
            </c:strRef>
          </c:tx>
          <c:marker>
            <c:symbol val="none"/>
          </c:marker>
          <c:cat>
            <c:strRef>
              <c:f>'Peru Gross Outflows'!$N$24:$CA$24</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'Peru Gross Outflows'!$N$29:$CA$29</c:f>
              <c:numCache>
                <c:formatCode>General</c:formatCode>
                <c:ptCount val="66"/>
                <c:pt idx="0">
                  <c:v>-1156.2659778739123</c:v>
                </c:pt>
                <c:pt idx="1">
                  <c:v>-1037.87423433499</c:v>
                </c:pt>
                <c:pt idx="2">
                  <c:v>-784.19119887958141</c:v>
                </c:pt>
                <c:pt idx="3">
                  <c:v>-620.77360676070361</c:v>
                </c:pt>
                <c:pt idx="4">
                  <c:v>-441.0440029084603</c:v>
                </c:pt>
                <c:pt idx="5">
                  <c:v>-465.23927915595692</c:v>
                </c:pt>
                <c:pt idx="6">
                  <c:v>-641.05665350864956</c:v>
                </c:pt>
                <c:pt idx="7">
                  <c:v>-767.41751589857336</c:v>
                </c:pt>
                <c:pt idx="8">
                  <c:v>-768.67626710761226</c:v>
                </c:pt>
                <c:pt idx="9">
                  <c:v>-743.35600835651587</c:v>
                </c:pt>
                <c:pt idx="10">
                  <c:v>-762.64233374667356</c:v>
                </c:pt>
                <c:pt idx="11">
                  <c:v>-769.69883683463877</c:v>
                </c:pt>
                <c:pt idx="12">
                  <c:v>-838.27888026883898</c:v>
                </c:pt>
                <c:pt idx="13">
                  <c:v>-908.52981883639472</c:v>
                </c:pt>
                <c:pt idx="14">
                  <c:v>-957.74503728217508</c:v>
                </c:pt>
                <c:pt idx="15">
                  <c:v>-1151.2053195219667</c:v>
                </c:pt>
                <c:pt idx="16">
                  <c:v>-1204.2627910853137</c:v>
                </c:pt>
                <c:pt idx="17">
                  <c:v>-1295.2509636261336</c:v>
                </c:pt>
                <c:pt idx="18">
                  <c:v>-1399.958671339286</c:v>
                </c:pt>
                <c:pt idx="19">
                  <c:v>-1415.4374183894095</c:v>
                </c:pt>
                <c:pt idx="20">
                  <c:v>-1412.4783485328412</c:v>
                </c:pt>
                <c:pt idx="21">
                  <c:v>-1447.7513576779568</c:v>
                </c:pt>
                <c:pt idx="22">
                  <c:v>-1465.7624531917854</c:v>
                </c:pt>
                <c:pt idx="23">
                  <c:v>-1478.087234352457</c:v>
                </c:pt>
                <c:pt idx="24">
                  <c:v>-1482.7761115640947</c:v>
                </c:pt>
                <c:pt idx="25">
                  <c:v>-1683.015043930146</c:v>
                </c:pt>
                <c:pt idx="26">
                  <c:v>-1975.7186562824213</c:v>
                </c:pt>
                <c:pt idx="27">
                  <c:v>-2500.2733398617479</c:v>
                </c:pt>
                <c:pt idx="28">
                  <c:v>-2755.648427282249</c:v>
                </c:pt>
                <c:pt idx="29">
                  <c:v>-2756.6485831700293</c:v>
                </c:pt>
                <c:pt idx="30">
                  <c:v>-2792.1140808914402</c:v>
                </c:pt>
                <c:pt idx="31">
                  <c:v>-2852.5270660203118</c:v>
                </c:pt>
                <c:pt idx="32">
                  <c:v>-2843.1487564020067</c:v>
                </c:pt>
                <c:pt idx="33">
                  <c:v>-2908.2858983011674</c:v>
                </c:pt>
                <c:pt idx="34">
                  <c:v>-2942.1712258095095</c:v>
                </c:pt>
                <c:pt idx="35">
                  <c:v>-3136.7381353144283</c:v>
                </c:pt>
                <c:pt idx="36">
                  <c:v>-3648.6141526384204</c:v>
                </c:pt>
                <c:pt idx="37">
                  <c:v>-3525.499063100624</c:v>
                </c:pt>
                <c:pt idx="38">
                  <c:v>-3504.2062505107979</c:v>
                </c:pt>
                <c:pt idx="39">
                  <c:v>-3917.672179052915</c:v>
                </c:pt>
                <c:pt idx="40">
                  <c:v>-4964.5929132044948</c:v>
                </c:pt>
                <c:pt idx="41">
                  <c:v>-5480.6800035641554</c:v>
                </c:pt>
                <c:pt idx="42">
                  <c:v>-5704.9168969500761</c:v>
                </c:pt>
                <c:pt idx="43">
                  <c:v>-5833.9282754067854</c:v>
                </c:pt>
                <c:pt idx="44">
                  <c:v>-5839.6108974306317</c:v>
                </c:pt>
                <c:pt idx="45">
                  <c:v>-5747.0231682915455</c:v>
                </c:pt>
                <c:pt idx="46">
                  <c:v>-5585.3895480169613</c:v>
                </c:pt>
                <c:pt idx="47">
                  <c:v>-5245.1141987971587</c:v>
                </c:pt>
                <c:pt idx="48">
                  <c:v>-5304.1711143922112</c:v>
                </c:pt>
                <c:pt idx="49">
                  <c:v>-5258.5829025218327</c:v>
                </c:pt>
                <c:pt idx="50">
                  <c:v>-5300.1834070948844</c:v>
                </c:pt>
                <c:pt idx="51">
                  <c:v>-5497.2480693082944</c:v>
                </c:pt>
                <c:pt idx="52">
                  <c:v>-5504.2171388482175</c:v>
                </c:pt>
                <c:pt idx="53">
                  <c:v>-5501.4922438272088</c:v>
                </c:pt>
                <c:pt idx="54">
                  <c:v>-5499.9437112571068</c:v>
                </c:pt>
                <c:pt idx="55">
                  <c:v>-5361.9700442155154</c:v>
                </c:pt>
                <c:pt idx="56">
                  <c:v>-4824.4635020024325</c:v>
                </c:pt>
                <c:pt idx="57">
                  <c:v>-4784.1615798847888</c:v>
                </c:pt>
                <c:pt idx="58">
                  <c:v>-4804.0173624609351</c:v>
                </c:pt>
                <c:pt idx="59">
                  <c:v>-4510.3938644565906</c:v>
                </c:pt>
                <c:pt idx="60">
                  <c:v>-3707.0592892638042</c:v>
                </c:pt>
                <c:pt idx="61">
                  <c:v>-3839.3945310427484</c:v>
                </c:pt>
                <c:pt idx="62">
                  <c:v>-4437.3401134431133</c:v>
                </c:pt>
                <c:pt idx="63">
                  <c:v>-4736.8098664604977</c:v>
                </c:pt>
                <c:pt idx="64">
                  <c:v>-4705.3904131716909</c:v>
                </c:pt>
                <c:pt idx="65">
                  <c:v>-5082.1810971909827</c:v>
                </c:pt>
              </c:numCache>
            </c:numRef>
          </c:val>
        </c:ser>
        <c:marker val="1"/>
        <c:axId val="102663680"/>
        <c:axId val="102665216"/>
      </c:lineChart>
      <c:catAx>
        <c:axId val="102663680"/>
        <c:scaling>
          <c:orientation val="minMax"/>
        </c:scaling>
        <c:axPos val="b"/>
        <c:majorTickMark val="none"/>
        <c:tickLblPos val="nextTo"/>
        <c:crossAx val="102665216"/>
        <c:crosses val="autoZero"/>
        <c:auto val="1"/>
        <c:lblAlgn val="ctr"/>
        <c:lblOffset val="100"/>
      </c:catAx>
      <c:valAx>
        <c:axId val="102665216"/>
        <c:scaling>
          <c:orientation val="minMax"/>
        </c:scaling>
        <c:axPos val="l"/>
        <c:majorGridlines/>
        <c:numFmt formatCode="General" sourceLinked="1"/>
        <c:majorTickMark val="none"/>
        <c:tickLblPos val="nextTo"/>
        <c:spPr>
          <a:ln w="9525">
            <a:noFill/>
          </a:ln>
        </c:spPr>
        <c:crossAx val="102663680"/>
        <c:crosses val="autoZero"/>
        <c:crossBetween val="between"/>
      </c:valAx>
    </c:plotArea>
    <c:legend>
      <c:legendPos val="b"/>
      <c:layout/>
    </c:legend>
    <c:plotVisOnly val="1"/>
  </c:chart>
  <c:printSettings>
    <c:headerFooter/>
    <c:pageMargins b="0.75000000000000189" l="0.70000000000000062" r="0.70000000000000062" t="0.75000000000000189"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'Mexico Gross Inflows'!$M$149</c:f>
              <c:strCache>
                <c:ptCount val="1"/>
                <c:pt idx="0">
                  <c:v>DeltaC</c:v>
                </c:pt>
              </c:strCache>
            </c:strRef>
          </c:tx>
          <c:marker>
            <c:symbol val="none"/>
          </c:marker>
          <c:cat>
            <c:strRef>
              <c:f>'Mexico Gross Inflows'!$N$148:$EA$148</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Inflows'!$N$149:$EA$149</c:f>
              <c:numCache>
                <c:formatCode>General</c:formatCode>
                <c:ptCount val="118"/>
                <c:pt idx="0">
                  <c:v>-537.56800000000021</c:v>
                </c:pt>
                <c:pt idx="1">
                  <c:v>417.09900000000016</c:v>
                </c:pt>
                <c:pt idx="2">
                  <c:v>808.05500000000029</c:v>
                </c:pt>
                <c:pt idx="3">
                  <c:v>870.51099999999997</c:v>
                </c:pt>
                <c:pt idx="4">
                  <c:v>1000.9219999999998</c:v>
                </c:pt>
                <c:pt idx="5">
                  <c:v>233.90000000000009</c:v>
                </c:pt>
                <c:pt idx="6">
                  <c:v>280.70800000000008</c:v>
                </c:pt>
                <c:pt idx="7">
                  <c:v>576.19300000000021</c:v>
                </c:pt>
                <c:pt idx="8">
                  <c:v>576.82200000000057</c:v>
                </c:pt>
                <c:pt idx="9">
                  <c:v>245.39699999999993</c:v>
                </c:pt>
                <c:pt idx="10">
                  <c:v>275.67199999999957</c:v>
                </c:pt>
                <c:pt idx="11">
                  <c:v>35.027000000000044</c:v>
                </c:pt>
                <c:pt idx="12">
                  <c:v>226.27199999999993</c:v>
                </c:pt>
                <c:pt idx="13">
                  <c:v>295.50399999999991</c:v>
                </c:pt>
                <c:pt idx="14">
                  <c:v>90.246000000000095</c:v>
                </c:pt>
                <c:pt idx="15">
                  <c:v>-121.12500000000045</c:v>
                </c:pt>
                <c:pt idx="16">
                  <c:v>-714.28300000000036</c:v>
                </c:pt>
                <c:pt idx="17">
                  <c:v>-542.26200000000017</c:v>
                </c:pt>
                <c:pt idx="18">
                  <c:v>603.33800000000019</c:v>
                </c:pt>
                <c:pt idx="19">
                  <c:v>1361.1260000000002</c:v>
                </c:pt>
                <c:pt idx="20">
                  <c:v>1788.7710000000002</c:v>
                </c:pt>
                <c:pt idx="21">
                  <c:v>2128.2600000000007</c:v>
                </c:pt>
                <c:pt idx="22">
                  <c:v>433.26999999999953</c:v>
                </c:pt>
                <c:pt idx="23">
                  <c:v>-64.13300000000072</c:v>
                </c:pt>
                <c:pt idx="24">
                  <c:v>385.45800000000054</c:v>
                </c:pt>
                <c:pt idx="25">
                  <c:v>-368.69900000000052</c:v>
                </c:pt>
                <c:pt idx="26">
                  <c:v>358.89100000000053</c:v>
                </c:pt>
                <c:pt idx="27">
                  <c:v>99.468000000000757</c:v>
                </c:pt>
                <c:pt idx="28">
                  <c:v>-1198.2320000000004</c:v>
                </c:pt>
                <c:pt idx="29">
                  <c:v>-3.998000000000502</c:v>
                </c:pt>
                <c:pt idx="30">
                  <c:v>1863.3689999999997</c:v>
                </c:pt>
                <c:pt idx="31">
                  <c:v>4418.1139999999996</c:v>
                </c:pt>
                <c:pt idx="32">
                  <c:v>7406.8109999999997</c:v>
                </c:pt>
                <c:pt idx="33">
                  <c:v>6583.7000000000007</c:v>
                </c:pt>
                <c:pt idx="34">
                  <c:v>3426.1979999999994</c:v>
                </c:pt>
                <c:pt idx="35">
                  <c:v>727.49200000000019</c:v>
                </c:pt>
                <c:pt idx="36">
                  <c:v>-2095.5439999999999</c:v>
                </c:pt>
                <c:pt idx="37">
                  <c:v>-1446.2010000000009</c:v>
                </c:pt>
                <c:pt idx="38">
                  <c:v>-232.16699999999946</c:v>
                </c:pt>
                <c:pt idx="39">
                  <c:v>-996.0669999999991</c:v>
                </c:pt>
                <c:pt idx="40">
                  <c:v>-687.20500000000084</c:v>
                </c:pt>
                <c:pt idx="41">
                  <c:v>-340.84900000000016</c:v>
                </c:pt>
                <c:pt idx="42">
                  <c:v>-304.12700000000041</c:v>
                </c:pt>
                <c:pt idx="43">
                  <c:v>1644.1139999999996</c:v>
                </c:pt>
                <c:pt idx="44">
                  <c:v>5485.0569999999998</c:v>
                </c:pt>
                <c:pt idx="45">
                  <c:v>3644.1050000000014</c:v>
                </c:pt>
                <c:pt idx="46">
                  <c:v>4096.9151000000002</c:v>
                </c:pt>
                <c:pt idx="47">
                  <c:v>4192.3493999999992</c:v>
                </c:pt>
                <c:pt idx="48">
                  <c:v>-1698.1589999999997</c:v>
                </c:pt>
                <c:pt idx="49">
                  <c:v>-72.79149999999936</c:v>
                </c:pt>
                <c:pt idx="50">
                  <c:v>326.19959999999992</c:v>
                </c:pt>
                <c:pt idx="51">
                  <c:v>-691.15069999999832</c:v>
                </c:pt>
                <c:pt idx="52">
                  <c:v>1341.5529000000006</c:v>
                </c:pt>
                <c:pt idx="53">
                  <c:v>1184.2684999999983</c:v>
                </c:pt>
                <c:pt idx="54">
                  <c:v>1209.1648999999998</c:v>
                </c:pt>
                <c:pt idx="55">
                  <c:v>2821.1370999999981</c:v>
                </c:pt>
                <c:pt idx="56">
                  <c:v>3116.0881999999983</c:v>
                </c:pt>
                <c:pt idx="57">
                  <c:v>4373.6642000000029</c:v>
                </c:pt>
                <c:pt idx="58">
                  <c:v>2461.7298999999985</c:v>
                </c:pt>
                <c:pt idx="59">
                  <c:v>1290.3277000000016</c:v>
                </c:pt>
                <c:pt idx="60">
                  <c:v>14519.319900000002</c:v>
                </c:pt>
                <c:pt idx="61">
                  <c:v>11740.647599999997</c:v>
                </c:pt>
                <c:pt idx="62">
                  <c:v>14139.545500000004</c:v>
                </c:pt>
                <c:pt idx="63">
                  <c:v>14826.8995</c:v>
                </c:pt>
                <c:pt idx="64">
                  <c:v>-8631.2877000000008</c:v>
                </c:pt>
                <c:pt idx="65">
                  <c:v>-6007.4533999999985</c:v>
                </c:pt>
                <c:pt idx="66">
                  <c:v>-8561.668700000002</c:v>
                </c:pt>
                <c:pt idx="67">
                  <c:v>-10295.480600000003</c:v>
                </c:pt>
                <c:pt idx="68">
                  <c:v>-3680.7507000000005</c:v>
                </c:pt>
                <c:pt idx="69">
                  <c:v>-5826.7432000000008</c:v>
                </c:pt>
                <c:pt idx="70">
                  <c:v>606.63520000000062</c:v>
                </c:pt>
                <c:pt idx="71">
                  <c:v>127.43360000000393</c:v>
                </c:pt>
                <c:pt idx="72">
                  <c:v>4478.2635000000009</c:v>
                </c:pt>
                <c:pt idx="73">
                  <c:v>6692.3734000000004</c:v>
                </c:pt>
                <c:pt idx="74">
                  <c:v>-1161.7521000000015</c:v>
                </c:pt>
                <c:pt idx="75">
                  <c:v>2456.5867999999973</c:v>
                </c:pt>
                <c:pt idx="76">
                  <c:v>3853.8942999999999</c:v>
                </c:pt>
                <c:pt idx="77">
                  <c:v>1057.553100000001</c:v>
                </c:pt>
                <c:pt idx="78">
                  <c:v>4226.0832000000009</c:v>
                </c:pt>
                <c:pt idx="79">
                  <c:v>1634.3398000000016</c:v>
                </c:pt>
                <c:pt idx="80">
                  <c:v>-3630.6435999999994</c:v>
                </c:pt>
                <c:pt idx="81">
                  <c:v>-4861.1064000000006</c:v>
                </c:pt>
                <c:pt idx="82">
                  <c:v>-2081.6608999999989</c:v>
                </c:pt>
                <c:pt idx="83">
                  <c:v>-2368.0732000000025</c:v>
                </c:pt>
                <c:pt idx="84">
                  <c:v>6040.6405000000013</c:v>
                </c:pt>
                <c:pt idx="85">
                  <c:v>11297.333899999998</c:v>
                </c:pt>
                <c:pt idx="86">
                  <c:v>5427.4148999999998</c:v>
                </c:pt>
                <c:pt idx="87">
                  <c:v>8063.0620999999919</c:v>
                </c:pt>
                <c:pt idx="88">
                  <c:v>681.07169999998587</c:v>
                </c:pt>
                <c:pt idx="89">
                  <c:v>-3328.8544000000111</c:v>
                </c:pt>
                <c:pt idx="90">
                  <c:v>-3314.1528000000108</c:v>
                </c:pt>
                <c:pt idx="91">
                  <c:v>-7546.3681999999899</c:v>
                </c:pt>
                <c:pt idx="92">
                  <c:v>-8558.4006999999874</c:v>
                </c:pt>
                <c:pt idx="93">
                  <c:v>-11178.833399999989</c:v>
                </c:pt>
                <c:pt idx="94">
                  <c:v>-6114.1067999999905</c:v>
                </c:pt>
                <c:pt idx="95">
                  <c:v>-978.96819999999934</c:v>
                </c:pt>
                <c:pt idx="96">
                  <c:v>3024.3849000000009</c:v>
                </c:pt>
                <c:pt idx="97">
                  <c:v>8531.6698000000033</c:v>
                </c:pt>
                <c:pt idx="98">
                  <c:v>4467.7458000000006</c:v>
                </c:pt>
                <c:pt idx="99">
                  <c:v>-1671.6135000000031</c:v>
                </c:pt>
                <c:pt idx="100">
                  <c:v>-1515.1704000000027</c:v>
                </c:pt>
                <c:pt idx="101">
                  <c:v>-2782.0758000000023</c:v>
                </c:pt>
                <c:pt idx="102">
                  <c:v>-1412.3919000000024</c:v>
                </c:pt>
                <c:pt idx="103">
                  <c:v>612.64340000000084</c:v>
                </c:pt>
                <c:pt idx="104">
                  <c:v>737.65820000000167</c:v>
                </c:pt>
                <c:pt idx="105">
                  <c:v>-3212.3555000000015</c:v>
                </c:pt>
                <c:pt idx="106">
                  <c:v>-862.54169999999795</c:v>
                </c:pt>
                <c:pt idx="107">
                  <c:v>15388.663699999997</c:v>
                </c:pt>
                <c:pt idx="108">
                  <c:v>12413.4054</c:v>
                </c:pt>
                <c:pt idx="109">
                  <c:v>25417.715800000005</c:v>
                </c:pt>
                <c:pt idx="110">
                  <c:v>25525.446199999998</c:v>
                </c:pt>
                <c:pt idx="111">
                  <c:v>-6429.3380999999972</c:v>
                </c:pt>
                <c:pt idx="112">
                  <c:v>-5587.2439999999988</c:v>
                </c:pt>
                <c:pt idx="113">
                  <c:v>-20179.128500000003</c:v>
                </c:pt>
                <c:pt idx="114">
                  <c:v>-24934.760199999997</c:v>
                </c:pt>
                <c:pt idx="115">
                  <c:v>-5763.5272000000004</c:v>
                </c:pt>
                <c:pt idx="116">
                  <c:v>816.93839999999909</c:v>
                </c:pt>
                <c:pt idx="117">
                  <c:v>4609.1553999999996</c:v>
                </c:pt>
              </c:numCache>
            </c:numRef>
          </c:val>
        </c:ser>
        <c:ser>
          <c:idx val="1"/>
          <c:order val="1"/>
          <c:tx>
            <c:strRef>
              <c:f>'Mexico Gross Inflows'!$M$150</c:f>
              <c:strCache>
                <c:ptCount val="1"/>
                <c:pt idx="0">
                  <c:v>1+ Std Dev Band</c:v>
                </c:pt>
              </c:strCache>
            </c:strRef>
          </c:tx>
          <c:marker>
            <c:symbol val="none"/>
          </c:marker>
          <c:cat>
            <c:strRef>
              <c:f>'Mexico Gross Inflows'!$N$148:$EA$148</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Inflows'!$N$150:$EA$150</c:f>
              <c:numCache>
                <c:formatCode>General</c:formatCode>
                <c:ptCount val="118"/>
                <c:pt idx="0">
                  <c:v>456.7281526222863</c:v>
                </c:pt>
                <c:pt idx="1">
                  <c:v>383.72641950497734</c:v>
                </c:pt>
                <c:pt idx="2">
                  <c:v>368.47116528644642</c:v>
                </c:pt>
                <c:pt idx="3">
                  <c:v>452.85841834363328</c:v>
                </c:pt>
                <c:pt idx="4">
                  <c:v>533.82149230592313</c:v>
                </c:pt>
                <c:pt idx="5">
                  <c:v>555.47063206674056</c:v>
                </c:pt>
                <c:pt idx="6">
                  <c:v>577.29181367925685</c:v>
                </c:pt>
                <c:pt idx="7">
                  <c:v>628.20095004741211</c:v>
                </c:pt>
                <c:pt idx="8">
                  <c:v>664.66942147475334</c:v>
                </c:pt>
                <c:pt idx="9">
                  <c:v>661.84009410039516</c:v>
                </c:pt>
                <c:pt idx="10">
                  <c:v>677.78040094720791</c:v>
                </c:pt>
                <c:pt idx="11">
                  <c:v>682.52221491380635</c:v>
                </c:pt>
                <c:pt idx="12">
                  <c:v>692.16885375785648</c:v>
                </c:pt>
                <c:pt idx="13">
                  <c:v>690.53854478303174</c:v>
                </c:pt>
                <c:pt idx="14">
                  <c:v>677.13770094415531</c:v>
                </c:pt>
                <c:pt idx="15">
                  <c:v>676.66839884327896</c:v>
                </c:pt>
                <c:pt idx="16">
                  <c:v>680.74357487040606</c:v>
                </c:pt>
                <c:pt idx="17">
                  <c:v>662.16721820929342</c:v>
                </c:pt>
                <c:pt idx="18">
                  <c:v>691.86985864197095</c:v>
                </c:pt>
                <c:pt idx="19">
                  <c:v>822.45361979591621</c:v>
                </c:pt>
                <c:pt idx="20">
                  <c:v>998.18025464342986</c:v>
                </c:pt>
                <c:pt idx="21">
                  <c:v>1198.3404333773292</c:v>
                </c:pt>
                <c:pt idx="22">
                  <c:v>1175.9405804164483</c:v>
                </c:pt>
                <c:pt idx="23">
                  <c:v>1133.1439185921677</c:v>
                </c:pt>
                <c:pt idx="24">
                  <c:v>1089.573387159563</c:v>
                </c:pt>
                <c:pt idx="25">
                  <c:v>1080.2915079152515</c:v>
                </c:pt>
                <c:pt idx="26">
                  <c:v>1083.8697788628397</c:v>
                </c:pt>
                <c:pt idx="27">
                  <c:v>1061.0550356652918</c:v>
                </c:pt>
                <c:pt idx="28">
                  <c:v>1050.1401864832796</c:v>
                </c:pt>
                <c:pt idx="29">
                  <c:v>1039.9928716557272</c:v>
                </c:pt>
                <c:pt idx="30">
                  <c:v>1197.9376564608187</c:v>
                </c:pt>
                <c:pt idx="31">
                  <c:v>1805.6106789554028</c:v>
                </c:pt>
                <c:pt idx="32">
                  <c:v>2886.7101935425053</c:v>
                </c:pt>
                <c:pt idx="33">
                  <c:v>3564.8743982236288</c:v>
                </c:pt>
                <c:pt idx="34">
                  <c:v>3765.1610247382109</c:v>
                </c:pt>
                <c:pt idx="35">
                  <c:v>3786.6021157508585</c:v>
                </c:pt>
                <c:pt idx="36">
                  <c:v>3802.69866381478</c:v>
                </c:pt>
                <c:pt idx="37">
                  <c:v>3802.7075193169876</c:v>
                </c:pt>
                <c:pt idx="38">
                  <c:v>3780.5869203170346</c:v>
                </c:pt>
                <c:pt idx="39">
                  <c:v>3713.6365239562301</c:v>
                </c:pt>
                <c:pt idx="40">
                  <c:v>3617.6619865947187</c:v>
                </c:pt>
                <c:pt idx="41">
                  <c:v>3498.3075396909185</c:v>
                </c:pt>
                <c:pt idx="42">
                  <c:v>3473.8771309364147</c:v>
                </c:pt>
                <c:pt idx="43">
                  <c:v>3554.8086979785053</c:v>
                </c:pt>
                <c:pt idx="44">
                  <c:v>3994.2916617930728</c:v>
                </c:pt>
                <c:pt idx="45">
                  <c:v>4219.1891483028558</c:v>
                </c:pt>
                <c:pt idx="46">
                  <c:v>4455.9837152226755</c:v>
                </c:pt>
                <c:pt idx="47">
                  <c:v>4693.6047702908154</c:v>
                </c:pt>
                <c:pt idx="48">
                  <c:v>4698.058329163041</c:v>
                </c:pt>
                <c:pt idx="49">
                  <c:v>4696.8803550992598</c:v>
                </c:pt>
                <c:pt idx="50">
                  <c:v>4637.9320043066546</c:v>
                </c:pt>
                <c:pt idx="51">
                  <c:v>4356.0165838047324</c:v>
                </c:pt>
                <c:pt idx="52">
                  <c:v>3692.5794009109245</c:v>
                </c:pt>
                <c:pt idx="53">
                  <c:v>3078.8177337229477</c:v>
                </c:pt>
                <c:pt idx="54">
                  <c:v>2887.1676039831291</c:v>
                </c:pt>
                <c:pt idx="55">
                  <c:v>3040.9897658873715</c:v>
                </c:pt>
                <c:pt idx="56">
                  <c:v>3238.9054534065017</c:v>
                </c:pt>
                <c:pt idx="57">
                  <c:v>3557.114735186261</c:v>
                </c:pt>
                <c:pt idx="58">
                  <c:v>3666.8998241304125</c:v>
                </c:pt>
                <c:pt idx="59">
                  <c:v>3695.9929610123099</c:v>
                </c:pt>
                <c:pt idx="60">
                  <c:v>5878.9414712389616</c:v>
                </c:pt>
                <c:pt idx="61">
                  <c:v>6992.5529723041818</c:v>
                </c:pt>
                <c:pt idx="62">
                  <c:v>8341.5817979692947</c:v>
                </c:pt>
                <c:pt idx="63">
                  <c:v>9590.6804540219418</c:v>
                </c:pt>
                <c:pt idx="64">
                  <c:v>9638.9572342079227</c:v>
                </c:pt>
                <c:pt idx="65">
                  <c:v>9542.1875037112113</c:v>
                </c:pt>
                <c:pt idx="66">
                  <c:v>9430.3205992450403</c:v>
                </c:pt>
                <c:pt idx="67">
                  <c:v>9271.8144470050283</c:v>
                </c:pt>
                <c:pt idx="68">
                  <c:v>9235.9838538955082</c:v>
                </c:pt>
                <c:pt idx="69">
                  <c:v>9131.677399491804</c:v>
                </c:pt>
                <c:pt idx="70">
                  <c:v>9143.7241170939487</c:v>
                </c:pt>
                <c:pt idx="71">
                  <c:v>9174.51004527646</c:v>
                </c:pt>
                <c:pt idx="72">
                  <c:v>9359.2623575422076</c:v>
                </c:pt>
                <c:pt idx="73">
                  <c:v>9713.9141431987846</c:v>
                </c:pt>
                <c:pt idx="74">
                  <c:v>9625.7160451103082</c:v>
                </c:pt>
                <c:pt idx="75">
                  <c:v>9605.5224513289322</c:v>
                </c:pt>
                <c:pt idx="76">
                  <c:v>9650.5688886537209</c:v>
                </c:pt>
                <c:pt idx="77">
                  <c:v>9463.9093617507351</c:v>
                </c:pt>
                <c:pt idx="78">
                  <c:v>9571.1971784946963</c:v>
                </c:pt>
                <c:pt idx="79">
                  <c:v>9587.6091697408301</c:v>
                </c:pt>
                <c:pt idx="80">
                  <c:v>8160.6406713079386</c:v>
                </c:pt>
                <c:pt idx="81">
                  <c:v>6965.9599045840423</c:v>
                </c:pt>
                <c:pt idx="82">
                  <c:v>5315.9206593496301</c:v>
                </c:pt>
                <c:pt idx="83">
                  <c:v>3225.2679235575933</c:v>
                </c:pt>
                <c:pt idx="84">
                  <c:v>3948.6968420943003</c:v>
                </c:pt>
                <c:pt idx="85">
                  <c:v>5364.6820957425307</c:v>
                </c:pt>
                <c:pt idx="86">
                  <c:v>5794.2408662540156</c:v>
                </c:pt>
                <c:pt idx="87">
                  <c:v>6260.7338190365663</c:v>
                </c:pt>
                <c:pt idx="88">
                  <c:v>6316.4644487659407</c:v>
                </c:pt>
                <c:pt idx="89">
                  <c:v>6247.1472516849099</c:v>
                </c:pt>
                <c:pt idx="90">
                  <c:v>6203.2391033113308</c:v>
                </c:pt>
                <c:pt idx="91">
                  <c:v>6276.6367859724669</c:v>
                </c:pt>
                <c:pt idx="92">
                  <c:v>6040.8742199268854</c:v>
                </c:pt>
                <c:pt idx="93">
                  <c:v>5577.1068686975632</c:v>
                </c:pt>
                <c:pt idx="94">
                  <c:v>5479.5825018924834</c:v>
                </c:pt>
                <c:pt idx="95">
                  <c:v>5269.721021460512</c:v>
                </c:pt>
                <c:pt idx="96">
                  <c:v>5198.0073157183115</c:v>
                </c:pt>
                <c:pt idx="97">
                  <c:v>5915.0928501253147</c:v>
                </c:pt>
                <c:pt idx="98">
                  <c:v>5936.6409840872702</c:v>
                </c:pt>
                <c:pt idx="99">
                  <c:v>5762.781989022511</c:v>
                </c:pt>
                <c:pt idx="100">
                  <c:v>5828.3341045175603</c:v>
                </c:pt>
                <c:pt idx="101">
                  <c:v>5868.1202689031652</c:v>
                </c:pt>
                <c:pt idx="102">
                  <c:v>5892.4647175121427</c:v>
                </c:pt>
                <c:pt idx="103">
                  <c:v>6020.9834031905721</c:v>
                </c:pt>
                <c:pt idx="104">
                  <c:v>5590.0617894455127</c:v>
                </c:pt>
                <c:pt idx="105">
                  <c:v>4219.6665720485216</c:v>
                </c:pt>
                <c:pt idx="106">
                  <c:v>3682.1780680273791</c:v>
                </c:pt>
                <c:pt idx="107">
                  <c:v>4957.5114271694847</c:v>
                </c:pt>
                <c:pt idx="108">
                  <c:v>6254.4049927845626</c:v>
                </c:pt>
                <c:pt idx="109">
                  <c:v>9799.6601842076052</c:v>
                </c:pt>
                <c:pt idx="110">
                  <c:v>12733.711190691878</c:v>
                </c:pt>
                <c:pt idx="111">
                  <c:v>12734.589141900447</c:v>
                </c:pt>
                <c:pt idx="112">
                  <c:v>12732.533468544943</c:v>
                </c:pt>
                <c:pt idx="113">
                  <c:v>13108.137835643111</c:v>
                </c:pt>
                <c:pt idx="114">
                  <c:v>13648.857164611518</c:v>
                </c:pt>
                <c:pt idx="115">
                  <c:v>13502.868153089614</c:v>
                </c:pt>
                <c:pt idx="116">
                  <c:v>13384.188341096979</c:v>
                </c:pt>
                <c:pt idx="117">
                  <c:v>13093.005525444914</c:v>
                </c:pt>
              </c:numCache>
            </c:numRef>
          </c:val>
        </c:ser>
        <c:ser>
          <c:idx val="2"/>
          <c:order val="2"/>
          <c:tx>
            <c:strRef>
              <c:f>'Mexico Gross Inflows'!$M$151</c:f>
              <c:strCache>
                <c:ptCount val="1"/>
                <c:pt idx="0">
                  <c:v>2+ Std Dev Band</c:v>
                </c:pt>
              </c:strCache>
            </c:strRef>
          </c:tx>
          <c:marker>
            <c:symbol val="none"/>
          </c:marker>
          <c:cat>
            <c:strRef>
              <c:f>'Mexico Gross Inflows'!$N$148:$EA$148</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Inflows'!$N$151:$EA$151</c:f>
              <c:numCache>
                <c:formatCode>General</c:formatCode>
                <c:ptCount val="118"/>
                <c:pt idx="0">
                  <c:v>1056.2089552445725</c:v>
                </c:pt>
                <c:pt idx="1">
                  <c:v>938.65738900995473</c:v>
                </c:pt>
                <c:pt idx="2">
                  <c:v>913.27018057289285</c:v>
                </c:pt>
                <c:pt idx="3">
                  <c:v>1043.5323366872667</c:v>
                </c:pt>
                <c:pt idx="4">
                  <c:v>1170.6544846118461</c:v>
                </c:pt>
                <c:pt idx="5">
                  <c:v>1143.4776641334811</c:v>
                </c:pt>
                <c:pt idx="6">
                  <c:v>1123.6014273585135</c:v>
                </c:pt>
                <c:pt idx="7">
                  <c:v>1167.6961500948244</c:v>
                </c:pt>
                <c:pt idx="8">
                  <c:v>1171.9273929495066</c:v>
                </c:pt>
                <c:pt idx="9">
                  <c:v>1168.5639382007903</c:v>
                </c:pt>
                <c:pt idx="10">
                  <c:v>1181.2857518944159</c:v>
                </c:pt>
                <c:pt idx="11">
                  <c:v>1169.0020798276128</c:v>
                </c:pt>
                <c:pt idx="12">
                  <c:v>1154.869307515713</c:v>
                </c:pt>
                <c:pt idx="13">
                  <c:v>1104.3034895660635</c:v>
                </c:pt>
                <c:pt idx="14">
                  <c:v>1045.2164018883104</c:v>
                </c:pt>
                <c:pt idx="15">
                  <c:v>1053.308747686558</c:v>
                </c:pt>
                <c:pt idx="16">
                  <c:v>1118.5860997408122</c:v>
                </c:pt>
                <c:pt idx="17">
                  <c:v>1130.6765364185869</c:v>
                </c:pt>
                <c:pt idx="18">
                  <c:v>1169.2314672839418</c:v>
                </c:pt>
                <c:pt idx="19">
                  <c:v>1345.8295395918324</c:v>
                </c:pt>
                <c:pt idx="20">
                  <c:v>1580.9658592868595</c:v>
                </c:pt>
                <c:pt idx="21">
                  <c:v>1895.7281667546583</c:v>
                </c:pt>
                <c:pt idx="22">
                  <c:v>1869.6677108328963</c:v>
                </c:pt>
                <c:pt idx="23">
                  <c:v>1830.8065871843357</c:v>
                </c:pt>
                <c:pt idx="24">
                  <c:v>1774.4387243191261</c:v>
                </c:pt>
                <c:pt idx="25">
                  <c:v>1786.004915830503</c:v>
                </c:pt>
                <c:pt idx="26">
                  <c:v>1789.2523077256792</c:v>
                </c:pt>
                <c:pt idx="27">
                  <c:v>1767.4590713305838</c:v>
                </c:pt>
                <c:pt idx="28">
                  <c:v>1834.382072966559</c:v>
                </c:pt>
                <c:pt idx="29">
                  <c:v>1826.5571933114545</c:v>
                </c:pt>
                <c:pt idx="30">
                  <c:v>2063.0619129216375</c:v>
                </c:pt>
                <c:pt idx="31">
                  <c:v>3059.2536079108058</c:v>
                </c:pt>
                <c:pt idx="32">
                  <c:v>4862.4256870850104</c:v>
                </c:pt>
                <c:pt idx="33">
                  <c:v>5904.3442964472579</c:v>
                </c:pt>
                <c:pt idx="34">
                  <c:v>6138.1199494764223</c:v>
                </c:pt>
                <c:pt idx="35">
                  <c:v>6138.5712815017168</c:v>
                </c:pt>
                <c:pt idx="36">
                  <c:v>6239.8274276295597</c:v>
                </c:pt>
                <c:pt idx="37">
                  <c:v>6285.0420886339762</c:v>
                </c:pt>
                <c:pt idx="38">
                  <c:v>6282.5761406340698</c:v>
                </c:pt>
                <c:pt idx="39">
                  <c:v>6266.5349979124612</c:v>
                </c:pt>
                <c:pt idx="40">
                  <c:v>6198.384723189437</c:v>
                </c:pt>
                <c:pt idx="41">
                  <c:v>6083.131279381837</c:v>
                </c:pt>
                <c:pt idx="42">
                  <c:v>6071.1403118728294</c:v>
                </c:pt>
                <c:pt idx="43">
                  <c:v>6147.5910959570101</c:v>
                </c:pt>
                <c:pt idx="44">
                  <c:v>6771.5770735861461</c:v>
                </c:pt>
                <c:pt idx="45">
                  <c:v>7020.7318466057122</c:v>
                </c:pt>
                <c:pt idx="46">
                  <c:v>7307.4197754453508</c:v>
                </c:pt>
                <c:pt idx="47">
                  <c:v>7578.0178155816302</c:v>
                </c:pt>
                <c:pt idx="48">
                  <c:v>7611.9212833260826</c:v>
                </c:pt>
                <c:pt idx="49">
                  <c:v>7613.0050101985198</c:v>
                </c:pt>
                <c:pt idx="50">
                  <c:v>7571.9667786133105</c:v>
                </c:pt>
                <c:pt idx="51">
                  <c:v>7263.5991726094644</c:v>
                </c:pt>
                <c:pt idx="52">
                  <c:v>6239.9877118218483</c:v>
                </c:pt>
                <c:pt idx="53">
                  <c:v>5282.4359524458951</c:v>
                </c:pt>
                <c:pt idx="54">
                  <c:v>5009.9873479662574</c:v>
                </c:pt>
                <c:pt idx="55">
                  <c:v>5212.9494167747425</c:v>
                </c:pt>
                <c:pt idx="56">
                  <c:v>5348.1991818130036</c:v>
                </c:pt>
                <c:pt idx="57">
                  <c:v>5693.6244853725211</c:v>
                </c:pt>
                <c:pt idx="58">
                  <c:v>5778.499818260826</c:v>
                </c:pt>
                <c:pt idx="59">
                  <c:v>5722.366357024619</c:v>
                </c:pt>
                <c:pt idx="60">
                  <c:v>9327.937132477924</c:v>
                </c:pt>
                <c:pt idx="61">
                  <c:v>10951.085304608363</c:v>
                </c:pt>
                <c:pt idx="62">
                  <c:v>12926.959330938589</c:v>
                </c:pt>
                <c:pt idx="63">
                  <c:v>14766.017368043886</c:v>
                </c:pt>
                <c:pt idx="64">
                  <c:v>15568.388163415846</c:v>
                </c:pt>
                <c:pt idx="65">
                  <c:v>15857.426622422423</c:v>
                </c:pt>
                <c:pt idx="66">
                  <c:v>16266.622003490082</c:v>
                </c:pt>
                <c:pt idx="67">
                  <c:v>16674.001199010057</c:v>
                </c:pt>
                <c:pt idx="68">
                  <c:v>16701.469597791016</c:v>
                </c:pt>
                <c:pt idx="69">
                  <c:v>16780.554273983606</c:v>
                </c:pt>
                <c:pt idx="70">
                  <c:v>16790.6259291879</c:v>
                </c:pt>
                <c:pt idx="71">
                  <c:v>16811.268570552922</c:v>
                </c:pt>
                <c:pt idx="72">
                  <c:v>17023.937665084413</c:v>
                </c:pt>
                <c:pt idx="73">
                  <c:v>17457.835991397573</c:v>
                </c:pt>
                <c:pt idx="74">
                  <c:v>17399.985645220615</c:v>
                </c:pt>
                <c:pt idx="75">
                  <c:v>17377.825972657865</c:v>
                </c:pt>
                <c:pt idx="76">
                  <c:v>17431.028542307446</c:v>
                </c:pt>
                <c:pt idx="77">
                  <c:v>17223.515043501469</c:v>
                </c:pt>
                <c:pt idx="78">
                  <c:v>17349.873011989395</c:v>
                </c:pt>
                <c:pt idx="79">
                  <c:v>17365.496389481661</c:v>
                </c:pt>
                <c:pt idx="80">
                  <c:v>15419.057567615877</c:v>
                </c:pt>
                <c:pt idx="81">
                  <c:v>13859.783734168084</c:v>
                </c:pt>
                <c:pt idx="82">
                  <c:v>11370.76556369926</c:v>
                </c:pt>
                <c:pt idx="83">
                  <c:v>8049.2087271151868</c:v>
                </c:pt>
                <c:pt idx="84">
                  <c:v>8762.4701541886006</c:v>
                </c:pt>
                <c:pt idx="85">
                  <c:v>10729.201296485062</c:v>
                </c:pt>
                <c:pt idx="86">
                  <c:v>10888.864657508031</c:v>
                </c:pt>
                <c:pt idx="87">
                  <c:v>10903.923428073134</c:v>
                </c:pt>
                <c:pt idx="88">
                  <c:v>10797.293567531884</c:v>
                </c:pt>
                <c:pt idx="89">
                  <c:v>10533.764733369821</c:v>
                </c:pt>
                <c:pt idx="90">
                  <c:v>10641.987836622664</c:v>
                </c:pt>
                <c:pt idx="91">
                  <c:v>11172.473291944934</c:v>
                </c:pt>
                <c:pt idx="92">
                  <c:v>11352.781369853772</c:v>
                </c:pt>
                <c:pt idx="93">
                  <c:v>11318.807007395126</c:v>
                </c:pt>
                <c:pt idx="94">
                  <c:v>11371.376008784966</c:v>
                </c:pt>
                <c:pt idx="95">
                  <c:v>11123.430797921024</c:v>
                </c:pt>
                <c:pt idx="96">
                  <c:v>11021.478856436623</c:v>
                </c:pt>
                <c:pt idx="97">
                  <c:v>12081.94409025063</c:v>
                </c:pt>
                <c:pt idx="98">
                  <c:v>12112.95722817454</c:v>
                </c:pt>
                <c:pt idx="99">
                  <c:v>11930.536903045022</c:v>
                </c:pt>
                <c:pt idx="100">
                  <c:v>11955.86747403512</c:v>
                </c:pt>
                <c:pt idx="101">
                  <c:v>11931.488272806329</c:v>
                </c:pt>
                <c:pt idx="102">
                  <c:v>11946.713720024287</c:v>
                </c:pt>
                <c:pt idx="103">
                  <c:v>12054.715261381143</c:v>
                </c:pt>
                <c:pt idx="104">
                  <c:v>11458.021148891024</c:v>
                </c:pt>
                <c:pt idx="105">
                  <c:v>9442.7151840970437</c:v>
                </c:pt>
                <c:pt idx="106">
                  <c:v>8682.236006054758</c:v>
                </c:pt>
                <c:pt idx="107">
                  <c:v>10866.62264433897</c:v>
                </c:pt>
                <c:pt idx="108">
                  <c:v>12873.793090569126</c:v>
                </c:pt>
                <c:pt idx="109">
                  <c:v>18526.97496341521</c:v>
                </c:pt>
                <c:pt idx="110">
                  <c:v>22953.097026383752</c:v>
                </c:pt>
                <c:pt idx="111">
                  <c:v>22899.001423800895</c:v>
                </c:pt>
                <c:pt idx="112">
                  <c:v>22746.332242089884</c:v>
                </c:pt>
                <c:pt idx="113">
                  <c:v>23947.555731286218</c:v>
                </c:pt>
                <c:pt idx="114">
                  <c:v>25970.027059223034</c:v>
                </c:pt>
                <c:pt idx="115">
                  <c:v>25917.276986179226</c:v>
                </c:pt>
                <c:pt idx="116">
                  <c:v>25790.289687193956</c:v>
                </c:pt>
                <c:pt idx="117">
                  <c:v>25404.049775889831</c:v>
                </c:pt>
              </c:numCache>
            </c:numRef>
          </c:val>
        </c:ser>
        <c:ser>
          <c:idx val="3"/>
          <c:order val="3"/>
          <c:tx>
            <c:strRef>
              <c:f>'Mexico Gross Inflows'!$M$152</c:f>
              <c:strCache>
                <c:ptCount val="1"/>
                <c:pt idx="0">
                  <c:v>1- Std Dev Band</c:v>
                </c:pt>
              </c:strCache>
            </c:strRef>
          </c:tx>
          <c:marker>
            <c:symbol val="none"/>
          </c:marker>
          <c:cat>
            <c:strRef>
              <c:f>'Mexico Gross Inflows'!$N$148:$EA$148</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Inflows'!$N$152:$EA$152</c:f>
              <c:numCache>
                <c:formatCode>General</c:formatCode>
                <c:ptCount val="118"/>
                <c:pt idx="0">
                  <c:v>-742.23345262228634</c:v>
                </c:pt>
                <c:pt idx="1">
                  <c:v>-726.13551950497742</c:v>
                </c:pt>
                <c:pt idx="2">
                  <c:v>-721.12686528644645</c:v>
                </c:pt>
                <c:pt idx="3">
                  <c:v>-728.48941834363336</c:v>
                </c:pt>
                <c:pt idx="4">
                  <c:v>-739.84449230592304</c:v>
                </c:pt>
                <c:pt idx="5">
                  <c:v>-620.54343206674048</c:v>
                </c:pt>
                <c:pt idx="6">
                  <c:v>-515.32741367925678</c:v>
                </c:pt>
                <c:pt idx="7">
                  <c:v>-450.78945004741212</c:v>
                </c:pt>
                <c:pt idx="8">
                  <c:v>-349.8465214747531</c:v>
                </c:pt>
                <c:pt idx="9">
                  <c:v>-351.60759410039509</c:v>
                </c:pt>
                <c:pt idx="10">
                  <c:v>-329.23030094720798</c:v>
                </c:pt>
                <c:pt idx="11">
                  <c:v>-290.43751491380635</c:v>
                </c:pt>
                <c:pt idx="12">
                  <c:v>-233.23205375785653</c:v>
                </c:pt>
                <c:pt idx="13">
                  <c:v>-136.99134478303176</c:v>
                </c:pt>
                <c:pt idx="14">
                  <c:v>-59.019700944155318</c:v>
                </c:pt>
                <c:pt idx="15">
                  <c:v>-76.612298843279007</c:v>
                </c:pt>
                <c:pt idx="16">
                  <c:v>-194.94147487040607</c:v>
                </c:pt>
                <c:pt idx="17">
                  <c:v>-274.85141820929346</c:v>
                </c:pt>
                <c:pt idx="18">
                  <c:v>-262.85335864197083</c:v>
                </c:pt>
                <c:pt idx="19">
                  <c:v>-224.29821979591617</c:v>
                </c:pt>
                <c:pt idx="20">
                  <c:v>-167.39095464342978</c:v>
                </c:pt>
                <c:pt idx="21">
                  <c:v>-196.43503337732915</c:v>
                </c:pt>
                <c:pt idx="22">
                  <c:v>-211.51368041644815</c:v>
                </c:pt>
                <c:pt idx="23">
                  <c:v>-262.18141859216814</c:v>
                </c:pt>
                <c:pt idx="24">
                  <c:v>-280.15728715956305</c:v>
                </c:pt>
                <c:pt idx="25">
                  <c:v>-331.13530791525153</c:v>
                </c:pt>
                <c:pt idx="26">
                  <c:v>-326.89527886283963</c:v>
                </c:pt>
                <c:pt idx="27">
                  <c:v>-351.75303566529192</c:v>
                </c:pt>
                <c:pt idx="28">
                  <c:v>-518.34358648327964</c:v>
                </c:pt>
                <c:pt idx="29">
                  <c:v>-533.13577165572735</c:v>
                </c:pt>
                <c:pt idx="30">
                  <c:v>-532.31085646081897</c:v>
                </c:pt>
                <c:pt idx="31">
                  <c:v>-701.67517895540311</c:v>
                </c:pt>
                <c:pt idx="32">
                  <c:v>-1064.7207935425054</c:v>
                </c:pt>
                <c:pt idx="33">
                  <c:v>-1114.0653982236286</c:v>
                </c:pt>
                <c:pt idx="34">
                  <c:v>-980.75682473821098</c:v>
                </c:pt>
                <c:pt idx="35">
                  <c:v>-917.3362157508584</c:v>
                </c:pt>
                <c:pt idx="36">
                  <c:v>-1071.5588638147801</c:v>
                </c:pt>
                <c:pt idx="37">
                  <c:v>-1161.9616193169884</c:v>
                </c:pt>
                <c:pt idx="38">
                  <c:v>-1223.391520317035</c:v>
                </c:pt>
                <c:pt idx="39">
                  <c:v>-1392.1604239562309</c:v>
                </c:pt>
                <c:pt idx="40">
                  <c:v>-1543.7834865947191</c:v>
                </c:pt>
                <c:pt idx="41">
                  <c:v>-1671.3399396909185</c:v>
                </c:pt>
                <c:pt idx="42">
                  <c:v>-1720.6492309364151</c:v>
                </c:pt>
                <c:pt idx="43">
                  <c:v>-1630.7560979785053</c:v>
                </c:pt>
                <c:pt idx="44">
                  <c:v>-1560.2791617930729</c:v>
                </c:pt>
                <c:pt idx="45">
                  <c:v>-1383.8962483028558</c:v>
                </c:pt>
                <c:pt idx="46">
                  <c:v>-1246.8884052226758</c:v>
                </c:pt>
                <c:pt idx="47">
                  <c:v>-1075.2213202908154</c:v>
                </c:pt>
                <c:pt idx="48">
                  <c:v>-1129.6675791630412</c:v>
                </c:pt>
                <c:pt idx="49">
                  <c:v>-1135.3689550992599</c:v>
                </c:pt>
                <c:pt idx="50">
                  <c:v>-1230.1375443066549</c:v>
                </c:pt>
                <c:pt idx="51">
                  <c:v>-1459.1485938047319</c:v>
                </c:pt>
                <c:pt idx="52">
                  <c:v>-1402.237220910924</c:v>
                </c:pt>
                <c:pt idx="53">
                  <c:v>-1328.4187037229472</c:v>
                </c:pt>
                <c:pt idx="54">
                  <c:v>-1358.4718839831287</c:v>
                </c:pt>
                <c:pt idx="55">
                  <c:v>-1302.9295358873715</c:v>
                </c:pt>
                <c:pt idx="56">
                  <c:v>-979.68200340650196</c:v>
                </c:pt>
                <c:pt idx="57">
                  <c:v>-715.90476518626042</c:v>
                </c:pt>
                <c:pt idx="58">
                  <c:v>-556.30016413041335</c:v>
                </c:pt>
                <c:pt idx="59">
                  <c:v>-356.75383101230932</c:v>
                </c:pt>
                <c:pt idx="60">
                  <c:v>-1019.0498512389613</c:v>
                </c:pt>
                <c:pt idx="61">
                  <c:v>-924.51169230418191</c:v>
                </c:pt>
                <c:pt idx="62">
                  <c:v>-829.1732679692941</c:v>
                </c:pt>
                <c:pt idx="63">
                  <c:v>-759.99337402194305</c:v>
                </c:pt>
                <c:pt idx="64">
                  <c:v>-2219.904624207923</c:v>
                </c:pt>
                <c:pt idx="65">
                  <c:v>-3088.2907337112101</c:v>
                </c:pt>
                <c:pt idx="66">
                  <c:v>-4242.2822092450406</c:v>
                </c:pt>
                <c:pt idx="67">
                  <c:v>-5532.559057005029</c:v>
                </c:pt>
                <c:pt idx="68">
                  <c:v>-5694.9876338955091</c:v>
                </c:pt>
                <c:pt idx="69">
                  <c:v>-6166.0763494918028</c:v>
                </c:pt>
                <c:pt idx="70">
                  <c:v>-6150.0795070939503</c:v>
                </c:pt>
                <c:pt idx="71">
                  <c:v>-6099.0070052764604</c:v>
                </c:pt>
                <c:pt idx="72">
                  <c:v>-5970.0882575422074</c:v>
                </c:pt>
                <c:pt idx="73">
                  <c:v>-5773.9295531987855</c:v>
                </c:pt>
                <c:pt idx="74">
                  <c:v>-5922.8231551103072</c:v>
                </c:pt>
                <c:pt idx="75">
                  <c:v>-5939.0845913289322</c:v>
                </c:pt>
                <c:pt idx="76">
                  <c:v>-5910.350418653722</c:v>
                </c:pt>
                <c:pt idx="77">
                  <c:v>-6055.3020017507342</c:v>
                </c:pt>
                <c:pt idx="78">
                  <c:v>-5986.154488494697</c:v>
                </c:pt>
                <c:pt idx="79">
                  <c:v>-5968.1652697408299</c:v>
                </c:pt>
                <c:pt idx="80">
                  <c:v>-6356.1931213079379</c:v>
                </c:pt>
                <c:pt idx="81">
                  <c:v>-6821.6877545840416</c:v>
                </c:pt>
                <c:pt idx="82">
                  <c:v>-6793.7691493496304</c:v>
                </c:pt>
                <c:pt idx="83">
                  <c:v>-6422.6136835575935</c:v>
                </c:pt>
                <c:pt idx="84">
                  <c:v>-5678.8497820943003</c:v>
                </c:pt>
                <c:pt idx="85">
                  <c:v>-5364.3563057425317</c:v>
                </c:pt>
                <c:pt idx="86">
                  <c:v>-4395.0067162540154</c:v>
                </c:pt>
                <c:pt idx="87">
                  <c:v>-3025.6453990365676</c:v>
                </c:pt>
                <c:pt idx="88">
                  <c:v>-2645.1937887659437</c:v>
                </c:pt>
                <c:pt idx="89">
                  <c:v>-2326.0877116849119</c:v>
                </c:pt>
                <c:pt idx="90">
                  <c:v>-2674.258363311335</c:v>
                </c:pt>
                <c:pt idx="91">
                  <c:v>-3515.0362259724698</c:v>
                </c:pt>
                <c:pt idx="92">
                  <c:v>-4582.9400799268878</c:v>
                </c:pt>
                <c:pt idx="93">
                  <c:v>-5906.2934086975638</c:v>
                </c:pt>
                <c:pt idx="94">
                  <c:v>-6304.0045118924836</c:v>
                </c:pt>
                <c:pt idx="95">
                  <c:v>-6437.6985314605126</c:v>
                </c:pt>
                <c:pt idx="96">
                  <c:v>-6448.9357657183109</c:v>
                </c:pt>
                <c:pt idx="97">
                  <c:v>-6418.6096301253147</c:v>
                </c:pt>
                <c:pt idx="98">
                  <c:v>-6415.9915040872702</c:v>
                </c:pt>
                <c:pt idx="99">
                  <c:v>-6572.727839022511</c:v>
                </c:pt>
                <c:pt idx="100">
                  <c:v>-6426.7326345175607</c:v>
                </c:pt>
                <c:pt idx="101">
                  <c:v>-6258.615738903165</c:v>
                </c:pt>
                <c:pt idx="102">
                  <c:v>-6216.0332875121439</c:v>
                </c:pt>
                <c:pt idx="103">
                  <c:v>-6046.4803131905719</c:v>
                </c:pt>
                <c:pt idx="104">
                  <c:v>-6145.8569294455128</c:v>
                </c:pt>
                <c:pt idx="105">
                  <c:v>-6226.4306520485225</c:v>
                </c:pt>
                <c:pt idx="106">
                  <c:v>-6317.93780802738</c:v>
                </c:pt>
                <c:pt idx="107">
                  <c:v>-6860.7110071694851</c:v>
                </c:pt>
                <c:pt idx="108">
                  <c:v>-6984.3712027845631</c:v>
                </c:pt>
                <c:pt idx="109">
                  <c:v>-7654.9693742076015</c:v>
                </c:pt>
                <c:pt idx="110">
                  <c:v>-7705.0604806918727</c:v>
                </c:pt>
                <c:pt idx="111">
                  <c:v>-7594.2354219004446</c:v>
                </c:pt>
                <c:pt idx="112">
                  <c:v>-7295.0640785449414</c:v>
                </c:pt>
                <c:pt idx="113">
                  <c:v>-8570.6979556431088</c:v>
                </c:pt>
                <c:pt idx="114">
                  <c:v>-10993.482624611517</c:v>
                </c:pt>
                <c:pt idx="115">
                  <c:v>-11325.949513089614</c:v>
                </c:pt>
                <c:pt idx="116">
                  <c:v>-11428.014351096979</c:v>
                </c:pt>
                <c:pt idx="117">
                  <c:v>-11529.082975444915</c:v>
                </c:pt>
              </c:numCache>
            </c:numRef>
          </c:val>
        </c:ser>
        <c:ser>
          <c:idx val="4"/>
          <c:order val="4"/>
          <c:tx>
            <c:strRef>
              <c:f>'Mexico Gross Inflows'!$M$153</c:f>
              <c:strCache>
                <c:ptCount val="1"/>
                <c:pt idx="0">
                  <c:v>2- Std Dev Band</c:v>
                </c:pt>
              </c:strCache>
            </c:strRef>
          </c:tx>
          <c:marker>
            <c:symbol val="none"/>
          </c:marker>
          <c:cat>
            <c:strRef>
              <c:f>'Mexico Gross Inflows'!$N$148:$EA$148</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Inflows'!$N$153:$EA$153</c:f>
              <c:numCache>
                <c:formatCode>General</c:formatCode>
                <c:ptCount val="118"/>
                <c:pt idx="0">
                  <c:v>-1341.7142552445728</c:v>
                </c:pt>
                <c:pt idx="1">
                  <c:v>-1281.0664890099547</c:v>
                </c:pt>
                <c:pt idx="2">
                  <c:v>-1265.9258805728928</c:v>
                </c:pt>
                <c:pt idx="3">
                  <c:v>-1319.1633366872666</c:v>
                </c:pt>
                <c:pt idx="4">
                  <c:v>-1376.6774846118462</c:v>
                </c:pt>
                <c:pt idx="5">
                  <c:v>-1208.550464133481</c:v>
                </c:pt>
                <c:pt idx="6">
                  <c:v>-1061.6370273585137</c:v>
                </c:pt>
                <c:pt idx="7">
                  <c:v>-990.2846500948242</c:v>
                </c:pt>
                <c:pt idx="8">
                  <c:v>-857.10449294950638</c:v>
                </c:pt>
                <c:pt idx="9">
                  <c:v>-858.33143820079022</c:v>
                </c:pt>
                <c:pt idx="10">
                  <c:v>-832.73565189441592</c:v>
                </c:pt>
                <c:pt idx="11">
                  <c:v>-776.91737982761265</c:v>
                </c:pt>
                <c:pt idx="12">
                  <c:v>-695.93250751571304</c:v>
                </c:pt>
                <c:pt idx="13">
                  <c:v>-550.75628956606351</c:v>
                </c:pt>
                <c:pt idx="14">
                  <c:v>-427.0984018883106</c:v>
                </c:pt>
                <c:pt idx="15">
                  <c:v>-453.25264768655802</c:v>
                </c:pt>
                <c:pt idx="16">
                  <c:v>-632.78399974081208</c:v>
                </c:pt>
                <c:pt idx="17">
                  <c:v>-743.36073641858695</c:v>
                </c:pt>
                <c:pt idx="18">
                  <c:v>-740.21496728394163</c:v>
                </c:pt>
                <c:pt idx="19">
                  <c:v>-747.67413959183227</c:v>
                </c:pt>
                <c:pt idx="20">
                  <c:v>-750.17655928685963</c:v>
                </c:pt>
                <c:pt idx="21">
                  <c:v>-893.82276675465823</c:v>
                </c:pt>
                <c:pt idx="22">
                  <c:v>-905.24081083289639</c:v>
                </c:pt>
                <c:pt idx="23">
                  <c:v>-959.8440871843361</c:v>
                </c:pt>
                <c:pt idx="24">
                  <c:v>-965.02262431912618</c:v>
                </c:pt>
                <c:pt idx="25">
                  <c:v>-1036.8487158305031</c:v>
                </c:pt>
                <c:pt idx="26">
                  <c:v>-1032.2778077256794</c:v>
                </c:pt>
                <c:pt idx="27">
                  <c:v>-1058.1570713305837</c:v>
                </c:pt>
                <c:pt idx="28">
                  <c:v>-1302.5854729665593</c:v>
                </c:pt>
                <c:pt idx="29">
                  <c:v>-1319.7000933114548</c:v>
                </c:pt>
                <c:pt idx="30">
                  <c:v>-1397.4351129216379</c:v>
                </c:pt>
                <c:pt idx="31">
                  <c:v>-1955.3181079108062</c:v>
                </c:pt>
                <c:pt idx="32">
                  <c:v>-3040.4362870850109</c:v>
                </c:pt>
                <c:pt idx="33">
                  <c:v>-3453.5352964472572</c:v>
                </c:pt>
                <c:pt idx="34">
                  <c:v>-3353.7157494764219</c:v>
                </c:pt>
                <c:pt idx="35">
                  <c:v>-3269.3053815017165</c:v>
                </c:pt>
                <c:pt idx="36">
                  <c:v>-3508.6876276295602</c:v>
                </c:pt>
                <c:pt idx="37">
                  <c:v>-3644.2961886339763</c:v>
                </c:pt>
                <c:pt idx="38">
                  <c:v>-3725.3807406340698</c:v>
                </c:pt>
                <c:pt idx="39">
                  <c:v>-3945.0588979124614</c:v>
                </c:pt>
                <c:pt idx="40">
                  <c:v>-4124.5062231894381</c:v>
                </c:pt>
                <c:pt idx="41">
                  <c:v>-4256.163679381837</c:v>
                </c:pt>
                <c:pt idx="42">
                  <c:v>-4317.9124118728296</c:v>
                </c:pt>
                <c:pt idx="43">
                  <c:v>-4223.538495957011</c:v>
                </c:pt>
                <c:pt idx="44">
                  <c:v>-4337.5645735861453</c:v>
                </c:pt>
                <c:pt idx="45">
                  <c:v>-4185.4389466057119</c:v>
                </c:pt>
                <c:pt idx="46">
                  <c:v>-4098.324465445352</c:v>
                </c:pt>
                <c:pt idx="47">
                  <c:v>-3959.6343655816308</c:v>
                </c:pt>
                <c:pt idx="48">
                  <c:v>-4043.5305333260821</c:v>
                </c:pt>
                <c:pt idx="49">
                  <c:v>-4051.4936101985199</c:v>
                </c:pt>
                <c:pt idx="50">
                  <c:v>-4164.1723186133095</c:v>
                </c:pt>
                <c:pt idx="51">
                  <c:v>-4366.7311826094638</c:v>
                </c:pt>
                <c:pt idx="52">
                  <c:v>-3949.6455318218482</c:v>
                </c:pt>
                <c:pt idx="53">
                  <c:v>-3532.0369224458946</c:v>
                </c:pt>
                <c:pt idx="54">
                  <c:v>-3481.2916279662577</c:v>
                </c:pt>
                <c:pt idx="55">
                  <c:v>-3474.8891867747429</c:v>
                </c:pt>
                <c:pt idx="56">
                  <c:v>-3088.9757318130041</c:v>
                </c:pt>
                <c:pt idx="57">
                  <c:v>-2852.4145153725212</c:v>
                </c:pt>
                <c:pt idx="58">
                  <c:v>-2667.9001582608262</c:v>
                </c:pt>
                <c:pt idx="59">
                  <c:v>-2383.1272270246191</c:v>
                </c:pt>
                <c:pt idx="60">
                  <c:v>-4468.0455124779228</c:v>
                </c:pt>
                <c:pt idx="61">
                  <c:v>-4883.0440246083635</c:v>
                </c:pt>
                <c:pt idx="62">
                  <c:v>-5414.5508009385885</c:v>
                </c:pt>
                <c:pt idx="63">
                  <c:v>-5935.330288043886</c:v>
                </c:pt>
                <c:pt idx="64">
                  <c:v>-8149.3355534158463</c:v>
                </c:pt>
                <c:pt idx="65">
                  <c:v>-9403.5298524224199</c:v>
                </c:pt>
                <c:pt idx="66">
                  <c:v>-11078.58361349008</c:v>
                </c:pt>
                <c:pt idx="67">
                  <c:v>-12934.745809010059</c:v>
                </c:pt>
                <c:pt idx="68">
                  <c:v>-13160.473377791017</c:v>
                </c:pt>
                <c:pt idx="69">
                  <c:v>-13814.953223983606</c:v>
                </c:pt>
                <c:pt idx="70">
                  <c:v>-13796.9813191879</c:v>
                </c:pt>
                <c:pt idx="71">
                  <c:v>-13735.765530552921</c:v>
                </c:pt>
                <c:pt idx="72">
                  <c:v>-13634.763565084415</c:v>
                </c:pt>
                <c:pt idx="73">
                  <c:v>-13517.851401397571</c:v>
                </c:pt>
                <c:pt idx="74">
                  <c:v>-13697.092755220616</c:v>
                </c:pt>
                <c:pt idx="75">
                  <c:v>-13711.388112657864</c:v>
                </c:pt>
                <c:pt idx="76">
                  <c:v>-13690.810072307444</c:v>
                </c:pt>
                <c:pt idx="77">
                  <c:v>-13814.907683501468</c:v>
                </c:pt>
                <c:pt idx="78">
                  <c:v>-13764.830321989395</c:v>
                </c:pt>
                <c:pt idx="79">
                  <c:v>-13746.052489481659</c:v>
                </c:pt>
                <c:pt idx="80">
                  <c:v>-13614.610017615876</c:v>
                </c:pt>
                <c:pt idx="81">
                  <c:v>-13715.511584168084</c:v>
                </c:pt>
                <c:pt idx="82">
                  <c:v>-12848.614053699261</c:v>
                </c:pt>
                <c:pt idx="83">
                  <c:v>-11246.554487115187</c:v>
                </c:pt>
                <c:pt idx="84">
                  <c:v>-10492.623094188601</c:v>
                </c:pt>
                <c:pt idx="85">
                  <c:v>-10728.875506485063</c:v>
                </c:pt>
                <c:pt idx="86">
                  <c:v>-9489.6305075080309</c:v>
                </c:pt>
                <c:pt idx="87">
                  <c:v>-7668.8350080731343</c:v>
                </c:pt>
                <c:pt idx="88">
                  <c:v>-7126.0229075318857</c:v>
                </c:pt>
                <c:pt idx="89">
                  <c:v>-6612.7051933698222</c:v>
                </c:pt>
                <c:pt idx="90">
                  <c:v>-7113.0070966226685</c:v>
                </c:pt>
                <c:pt idx="91">
                  <c:v>-8410.872731944939</c:v>
                </c:pt>
                <c:pt idx="92">
                  <c:v>-9894.8472298537745</c:v>
                </c:pt>
                <c:pt idx="93">
                  <c:v>-11647.993547395128</c:v>
                </c:pt>
                <c:pt idx="94">
                  <c:v>-12195.798018784968</c:v>
                </c:pt>
                <c:pt idx="95">
                  <c:v>-12291.408307921025</c:v>
                </c:pt>
                <c:pt idx="96">
                  <c:v>-12272.407306436622</c:v>
                </c:pt>
                <c:pt idx="97">
                  <c:v>-12585.460870250628</c:v>
                </c:pt>
                <c:pt idx="98">
                  <c:v>-12592.30774817454</c:v>
                </c:pt>
                <c:pt idx="99">
                  <c:v>-12740.482753045022</c:v>
                </c:pt>
                <c:pt idx="100">
                  <c:v>-12554.266004035122</c:v>
                </c:pt>
                <c:pt idx="101">
                  <c:v>-12321.983742806331</c:v>
                </c:pt>
                <c:pt idx="102">
                  <c:v>-12270.282290024286</c:v>
                </c:pt>
                <c:pt idx="103">
                  <c:v>-12080.212171381145</c:v>
                </c:pt>
                <c:pt idx="104">
                  <c:v>-12013.816288891026</c:v>
                </c:pt>
                <c:pt idx="105">
                  <c:v>-11449.479264097045</c:v>
                </c:pt>
                <c:pt idx="106">
                  <c:v>-11317.995746054759</c:v>
                </c:pt>
                <c:pt idx="107">
                  <c:v>-12769.82222433897</c:v>
                </c:pt>
                <c:pt idx="108">
                  <c:v>-13603.759300569125</c:v>
                </c:pt>
                <c:pt idx="109">
                  <c:v>-16382.284153415205</c:v>
                </c:pt>
                <c:pt idx="110">
                  <c:v>-17924.44631638375</c:v>
                </c:pt>
                <c:pt idx="111">
                  <c:v>-17758.647703800889</c:v>
                </c:pt>
                <c:pt idx="112">
                  <c:v>-17308.862852089886</c:v>
                </c:pt>
                <c:pt idx="113">
                  <c:v>-19410.11585128622</c:v>
                </c:pt>
                <c:pt idx="114">
                  <c:v>-23314.652519223037</c:v>
                </c:pt>
                <c:pt idx="115">
                  <c:v>-23740.35834617923</c:v>
                </c:pt>
                <c:pt idx="116">
                  <c:v>-23834.11569719396</c:v>
                </c:pt>
                <c:pt idx="117">
                  <c:v>-23840.127225889828</c:v>
                </c:pt>
              </c:numCache>
            </c:numRef>
          </c:val>
        </c:ser>
        <c:marker val="1"/>
        <c:axId val="105335424"/>
        <c:axId val="105365888"/>
      </c:lineChart>
      <c:catAx>
        <c:axId val="105335424"/>
        <c:scaling>
          <c:orientation val="minMax"/>
        </c:scaling>
        <c:axPos val="b"/>
        <c:majorTickMark val="none"/>
        <c:tickLblPos val="nextTo"/>
        <c:crossAx val="105365888"/>
        <c:crosses val="autoZero"/>
        <c:auto val="1"/>
        <c:lblAlgn val="ctr"/>
        <c:lblOffset val="100"/>
      </c:catAx>
      <c:valAx>
        <c:axId val="105365888"/>
        <c:scaling>
          <c:orientation val="minMax"/>
        </c:scaling>
        <c:axPos val="l"/>
        <c:majorGridlines/>
        <c:numFmt formatCode="General" sourceLinked="1"/>
        <c:majorTickMark val="none"/>
        <c:tickLblPos val="nextTo"/>
        <c:spPr>
          <a:ln w="9525">
            <a:noFill/>
          </a:ln>
        </c:spPr>
        <c:crossAx val="105335424"/>
        <c:crosses val="autoZero"/>
        <c:crossBetween val="between"/>
      </c:valAx>
    </c:plotArea>
    <c:legend>
      <c:legendPos val="b"/>
    </c:legend>
    <c:plotVisOnly val="1"/>
  </c:chart>
  <c:printSettings>
    <c:headerFooter/>
    <c:pageMargins b="0.75000000000000255" l="0.70000000000000062" r="0.70000000000000062" t="0.750000000000002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'Mexico Gross Inflows'!$M$298</c:f>
              <c:strCache>
                <c:ptCount val="1"/>
                <c:pt idx="0">
                  <c:v>DeltaC</c:v>
                </c:pt>
              </c:strCache>
            </c:strRef>
          </c:tx>
          <c:marker>
            <c:symbol val="none"/>
          </c:marker>
          <c:cat>
            <c:strRef>
              <c:f>'Mexico Gross Inflows'!$N$297:$EA$297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Inflows'!$N$298:$EA$298</c:f>
              <c:numCache>
                <c:formatCode>General</c:formatCode>
                <c:ptCount val="118"/>
                <c:pt idx="0">
                  <c:v>255.5</c:v>
                </c:pt>
                <c:pt idx="1">
                  <c:v>77.299999999999955</c:v>
                </c:pt>
                <c:pt idx="2">
                  <c:v>-491.30000000000007</c:v>
                </c:pt>
                <c:pt idx="3">
                  <c:v>-535</c:v>
                </c:pt>
                <c:pt idx="4">
                  <c:v>-468.09999999999991</c:v>
                </c:pt>
                <c:pt idx="5">
                  <c:v>-485.5</c:v>
                </c:pt>
                <c:pt idx="6">
                  <c:v>610.5</c:v>
                </c:pt>
                <c:pt idx="7">
                  <c:v>815.9</c:v>
                </c:pt>
                <c:pt idx="8">
                  <c:v>1341.3</c:v>
                </c:pt>
                <c:pt idx="9">
                  <c:v>2003.7999999999997</c:v>
                </c:pt>
                <c:pt idx="10">
                  <c:v>479.11400000000003</c:v>
                </c:pt>
                <c:pt idx="11">
                  <c:v>537.20200000000011</c:v>
                </c:pt>
                <c:pt idx="12">
                  <c:v>-16.975999999999942</c:v>
                </c:pt>
                <c:pt idx="13">
                  <c:v>-548.46199999999976</c:v>
                </c:pt>
                <c:pt idx="14">
                  <c:v>1341.825</c:v>
                </c:pt>
                <c:pt idx="15">
                  <c:v>1936.48</c:v>
                </c:pt>
                <c:pt idx="16">
                  <c:v>2686.7170000000001</c:v>
                </c:pt>
                <c:pt idx="17">
                  <c:v>2957.1389999999997</c:v>
                </c:pt>
                <c:pt idx="18">
                  <c:v>3553.8039999999996</c:v>
                </c:pt>
                <c:pt idx="19">
                  <c:v>6158.2470000000012</c:v>
                </c:pt>
                <c:pt idx="20">
                  <c:v>7122.5839999999989</c:v>
                </c:pt>
                <c:pt idx="21">
                  <c:v>9344.6779999999999</c:v>
                </c:pt>
                <c:pt idx="22">
                  <c:v>8203.1279999999988</c:v>
                </c:pt>
                <c:pt idx="23">
                  <c:v>3868.9879999999976</c:v>
                </c:pt>
                <c:pt idx="24">
                  <c:v>5176.0239999999994</c:v>
                </c:pt>
                <c:pt idx="25">
                  <c:v>5287.9540000000015</c:v>
                </c:pt>
                <c:pt idx="26">
                  <c:v>6923.6820000000007</c:v>
                </c:pt>
                <c:pt idx="27">
                  <c:v>10905.899000000001</c:v>
                </c:pt>
                <c:pt idx="28">
                  <c:v>9540.1109999999971</c:v>
                </c:pt>
                <c:pt idx="29">
                  <c:v>10778.234999999997</c:v>
                </c:pt>
                <c:pt idx="30">
                  <c:v>10779.16</c:v>
                </c:pt>
                <c:pt idx="31">
                  <c:v>2883.0820000000022</c:v>
                </c:pt>
                <c:pt idx="32">
                  <c:v>-1836.7499999999964</c:v>
                </c:pt>
                <c:pt idx="33">
                  <c:v>-20272.133999999998</c:v>
                </c:pt>
                <c:pt idx="34">
                  <c:v>-38610.226999999999</c:v>
                </c:pt>
                <c:pt idx="35">
                  <c:v>-39006.601000000002</c:v>
                </c:pt>
                <c:pt idx="36">
                  <c:v>-39730.345000000001</c:v>
                </c:pt>
                <c:pt idx="37">
                  <c:v>-18261.891</c:v>
                </c:pt>
                <c:pt idx="38">
                  <c:v>6622.1946999999991</c:v>
                </c:pt>
                <c:pt idx="39">
                  <c:v>17947.3681</c:v>
                </c:pt>
                <c:pt idx="40">
                  <c:v>31258.577099999995</c:v>
                </c:pt>
                <c:pt idx="41">
                  <c:v>23073.6813</c:v>
                </c:pt>
                <c:pt idx="42">
                  <c:v>15296.383699999998</c:v>
                </c:pt>
                <c:pt idx="43">
                  <c:v>13838.642899999999</c:v>
                </c:pt>
                <c:pt idx="44">
                  <c:v>-7871.7189999999991</c:v>
                </c:pt>
                <c:pt idx="45">
                  <c:v>-8386.4958000000006</c:v>
                </c:pt>
                <c:pt idx="46">
                  <c:v>-9101.1420999999973</c:v>
                </c:pt>
                <c:pt idx="47">
                  <c:v>-20832.750899999999</c:v>
                </c:pt>
                <c:pt idx="48">
                  <c:v>-8527.6165999999994</c:v>
                </c:pt>
                <c:pt idx="49">
                  <c:v>-4018.1858999999977</c:v>
                </c:pt>
                <c:pt idx="50">
                  <c:v>-5749.2150000000001</c:v>
                </c:pt>
                <c:pt idx="51">
                  <c:v>6862.7964999999995</c:v>
                </c:pt>
                <c:pt idx="52">
                  <c:v>13536.791599999999</c:v>
                </c:pt>
                <c:pt idx="53">
                  <c:v>11018.670099999999</c:v>
                </c:pt>
                <c:pt idx="54">
                  <c:v>14210.4512</c:v>
                </c:pt>
                <c:pt idx="55">
                  <c:v>4149.0883999999996</c:v>
                </c:pt>
                <c:pt idx="56">
                  <c:v>-6629.6686999999993</c:v>
                </c:pt>
                <c:pt idx="57">
                  <c:v>-13368.054899999999</c:v>
                </c:pt>
                <c:pt idx="58">
                  <c:v>-15326.8262</c:v>
                </c:pt>
                <c:pt idx="59">
                  <c:v>-11012.1333</c:v>
                </c:pt>
                <c:pt idx="60">
                  <c:v>-6894.0612999999994</c:v>
                </c:pt>
                <c:pt idx="61">
                  <c:v>4324.3498999999993</c:v>
                </c:pt>
                <c:pt idx="62">
                  <c:v>3265.5063</c:v>
                </c:pt>
                <c:pt idx="63">
                  <c:v>-437.11070000000018</c:v>
                </c:pt>
                <c:pt idx="64">
                  <c:v>-1351.4010000000003</c:v>
                </c:pt>
                <c:pt idx="65">
                  <c:v>-4599.9130000000005</c:v>
                </c:pt>
                <c:pt idx="66">
                  <c:v>-3071.1297999999997</c:v>
                </c:pt>
                <c:pt idx="67">
                  <c:v>4234.5336000000007</c:v>
                </c:pt>
                <c:pt idx="68">
                  <c:v>4390.9593000000004</c:v>
                </c:pt>
                <c:pt idx="69">
                  <c:v>4676.2537000000002</c:v>
                </c:pt>
                <c:pt idx="70">
                  <c:v>4206.7546000000002</c:v>
                </c:pt>
                <c:pt idx="71">
                  <c:v>-1944.9948000000004</c:v>
                </c:pt>
                <c:pt idx="72">
                  <c:v>4272.9321999999993</c:v>
                </c:pt>
                <c:pt idx="73">
                  <c:v>2086.7087999999999</c:v>
                </c:pt>
                <c:pt idx="74">
                  <c:v>4721.5736000000006</c:v>
                </c:pt>
                <c:pt idx="75">
                  <c:v>12100.0316</c:v>
                </c:pt>
                <c:pt idx="76">
                  <c:v>3577.3379000000004</c:v>
                </c:pt>
                <c:pt idx="77">
                  <c:v>1968.1049000000003</c:v>
                </c:pt>
                <c:pt idx="78">
                  <c:v>-2625.8014000000003</c:v>
                </c:pt>
                <c:pt idx="79">
                  <c:v>-8013.9558999999999</c:v>
                </c:pt>
                <c:pt idx="80">
                  <c:v>-14251.983</c:v>
                </c:pt>
                <c:pt idx="81">
                  <c:v>-6938.1701999999996</c:v>
                </c:pt>
                <c:pt idx="82">
                  <c:v>-6867.6920000000009</c:v>
                </c:pt>
                <c:pt idx="83">
                  <c:v>-2214.5101999999993</c:v>
                </c:pt>
                <c:pt idx="84">
                  <c:v>18712.945199999998</c:v>
                </c:pt>
                <c:pt idx="85">
                  <c:v>13817.052799999999</c:v>
                </c:pt>
                <c:pt idx="86">
                  <c:v>17970.2785</c:v>
                </c:pt>
                <c:pt idx="87">
                  <c:v>15503.023499999999</c:v>
                </c:pt>
                <c:pt idx="88">
                  <c:v>1694.4516000000003</c:v>
                </c:pt>
                <c:pt idx="89">
                  <c:v>-10095.9467</c:v>
                </c:pt>
                <c:pt idx="90">
                  <c:v>-16998.621999999999</c:v>
                </c:pt>
                <c:pt idx="91">
                  <c:v>-23121.209799999997</c:v>
                </c:pt>
                <c:pt idx="92">
                  <c:v>-13770.7214</c:v>
                </c:pt>
                <c:pt idx="93">
                  <c:v>11423.429</c:v>
                </c:pt>
                <c:pt idx="94">
                  <c:v>25877.0455</c:v>
                </c:pt>
                <c:pt idx="95">
                  <c:v>35673.826700000005</c:v>
                </c:pt>
                <c:pt idx="96">
                  <c:v>32464.812800000007</c:v>
                </c:pt>
                <c:pt idx="97">
                  <c:v>22467.278400000003</c:v>
                </c:pt>
                <c:pt idx="98">
                  <c:v>19442.311400000002</c:v>
                </c:pt>
                <c:pt idx="99">
                  <c:v>17794.427599999995</c:v>
                </c:pt>
                <c:pt idx="100">
                  <c:v>13120.992999999995</c:v>
                </c:pt>
                <c:pt idx="101">
                  <c:v>5860.0810999999958</c:v>
                </c:pt>
                <c:pt idx="102">
                  <c:v>8853.3710999999967</c:v>
                </c:pt>
                <c:pt idx="103">
                  <c:v>4066.5421999999962</c:v>
                </c:pt>
                <c:pt idx="104">
                  <c:v>18276.691699999988</c:v>
                </c:pt>
                <c:pt idx="105">
                  <c:v>37281.791899999989</c:v>
                </c:pt>
                <c:pt idx="106">
                  <c:v>15672.155099999996</c:v>
                </c:pt>
                <c:pt idx="107">
                  <c:v>9441.2462999999989</c:v>
                </c:pt>
                <c:pt idx="108">
                  <c:v>-10227.351399999985</c:v>
                </c:pt>
                <c:pt idx="109">
                  <c:v>-29758.742999999988</c:v>
                </c:pt>
                <c:pt idx="110">
                  <c:v>-20339.345099999999</c:v>
                </c:pt>
                <c:pt idx="111">
                  <c:v>10547.099500000004</c:v>
                </c:pt>
                <c:pt idx="112">
                  <c:v>1107.8060999999943</c:v>
                </c:pt>
                <c:pt idx="113">
                  <c:v>-4038.4370999999956</c:v>
                </c:pt>
                <c:pt idx="114">
                  <c:v>-3860.7983000000022</c:v>
                </c:pt>
                <c:pt idx="115">
                  <c:v>-40770.319199999998</c:v>
                </c:pt>
                <c:pt idx="116">
                  <c:v>-26123.047999999999</c:v>
                </c:pt>
                <c:pt idx="117">
                  <c:v>-26690.104200000005</c:v>
                </c:pt>
              </c:numCache>
            </c:numRef>
          </c:val>
        </c:ser>
        <c:ser>
          <c:idx val="1"/>
          <c:order val="1"/>
          <c:tx>
            <c:strRef>
              <c:f>'Mexico Gross Inflows'!$M$299</c:f>
              <c:strCache>
                <c:ptCount val="1"/>
                <c:pt idx="0">
                  <c:v>1+ Std Dev Band</c:v>
                </c:pt>
              </c:strCache>
            </c:strRef>
          </c:tx>
          <c:marker>
            <c:symbol val="none"/>
          </c:marker>
          <c:cat>
            <c:strRef>
              <c:f>'Mexico Gross Inflows'!$N$297:$EA$297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Inflows'!$N$299:$EA$299</c:f>
              <c:numCache>
                <c:formatCode>General</c:formatCode>
                <c:ptCount val="118"/>
                <c:pt idx="0">
                  <c:v>615.18860925711033</c:v>
                </c:pt>
                <c:pt idx="1">
                  <c:v>530.72017926095532</c:v>
                </c:pt>
                <c:pt idx="2">
                  <c:v>388.71834070596066</c:v>
                </c:pt>
                <c:pt idx="3">
                  <c:v>298.52502507680049</c:v>
                </c:pt>
                <c:pt idx="4">
                  <c:v>239.45588206070477</c:v>
                </c:pt>
                <c:pt idx="5">
                  <c:v>233.20897991809449</c:v>
                </c:pt>
                <c:pt idx="6">
                  <c:v>328.65365555372625</c:v>
                </c:pt>
                <c:pt idx="7">
                  <c:v>422.60927927667859</c:v>
                </c:pt>
                <c:pt idx="8">
                  <c:v>559.96509084624768</c:v>
                </c:pt>
                <c:pt idx="9">
                  <c:v>814.48382975693085</c:v>
                </c:pt>
                <c:pt idx="10">
                  <c:v>850.39183980896632</c:v>
                </c:pt>
                <c:pt idx="11">
                  <c:v>885.37440048705946</c:v>
                </c:pt>
                <c:pt idx="12">
                  <c:v>882.476781517674</c:v>
                </c:pt>
                <c:pt idx="13">
                  <c:v>871.66558841437165</c:v>
                </c:pt>
                <c:pt idx="14">
                  <c:v>990.57502232954766</c:v>
                </c:pt>
                <c:pt idx="15">
                  <c:v>1178.4774804329402</c:v>
                </c:pt>
                <c:pt idx="16">
                  <c:v>1461.1841003905538</c:v>
                </c:pt>
                <c:pt idx="17">
                  <c:v>1747.3986072412165</c:v>
                </c:pt>
                <c:pt idx="18">
                  <c:v>2071.1752710683077</c:v>
                </c:pt>
                <c:pt idx="19">
                  <c:v>2829.2507989172664</c:v>
                </c:pt>
                <c:pt idx="20">
                  <c:v>3620.3962552753242</c:v>
                </c:pt>
                <c:pt idx="21">
                  <c:v>4682.2305885107853</c:v>
                </c:pt>
                <c:pt idx="22">
                  <c:v>5388.4955654207224</c:v>
                </c:pt>
                <c:pt idx="23">
                  <c:v>5547.3900730319174</c:v>
                </c:pt>
                <c:pt idx="24">
                  <c:v>5793.5079694539672</c:v>
                </c:pt>
                <c:pt idx="25">
                  <c:v>6019.7522687057772</c:v>
                </c:pt>
                <c:pt idx="26">
                  <c:v>6388.7712237564165</c:v>
                </c:pt>
                <c:pt idx="27">
                  <c:v>7259.9868988601957</c:v>
                </c:pt>
                <c:pt idx="28">
                  <c:v>7832.4854149310013</c:v>
                </c:pt>
                <c:pt idx="29">
                  <c:v>8503.5070374366278</c:v>
                </c:pt>
                <c:pt idx="30">
                  <c:v>9099.820494352065</c:v>
                </c:pt>
                <c:pt idx="31">
                  <c:v>9094.8628070025461</c:v>
                </c:pt>
                <c:pt idx="32">
                  <c:v>9166.2140965054077</c:v>
                </c:pt>
                <c:pt idx="33">
                  <c:v>11167.202694283487</c:v>
                </c:pt>
                <c:pt idx="34">
                  <c:v>14149.574718616248</c:v>
                </c:pt>
                <c:pt idx="35">
                  <c:v>15304.050447193016</c:v>
                </c:pt>
                <c:pt idx="36">
                  <c:v>15632.887559639004</c:v>
                </c:pt>
                <c:pt idx="37">
                  <c:v>14909.708234688083</c:v>
                </c:pt>
                <c:pt idx="38">
                  <c:v>15134.518099510049</c:v>
                </c:pt>
                <c:pt idx="39">
                  <c:v>16220.126454954992</c:v>
                </c:pt>
                <c:pt idx="40">
                  <c:v>18809.128864050246</c:v>
                </c:pt>
                <c:pt idx="41">
                  <c:v>20101.015077890192</c:v>
                </c:pt>
                <c:pt idx="42">
                  <c:v>20671.207531826185</c:v>
                </c:pt>
                <c:pt idx="43">
                  <c:v>21385.024311100569</c:v>
                </c:pt>
                <c:pt idx="44">
                  <c:v>20787.201438968099</c:v>
                </c:pt>
                <c:pt idx="45">
                  <c:v>20144.410459843024</c:v>
                </c:pt>
                <c:pt idx="46">
                  <c:v>19342.427076109772</c:v>
                </c:pt>
                <c:pt idx="47">
                  <c:v>17967.707739526388</c:v>
                </c:pt>
                <c:pt idx="48">
                  <c:v>16880.552139566913</c:v>
                </c:pt>
                <c:pt idx="49">
                  <c:v>15849.708535651553</c:v>
                </c:pt>
                <c:pt idx="50">
                  <c:v>14696.777493248783</c:v>
                </c:pt>
                <c:pt idx="51">
                  <c:v>15002.354058532132</c:v>
                </c:pt>
                <c:pt idx="52">
                  <c:v>16196.855311035162</c:v>
                </c:pt>
                <c:pt idx="53">
                  <c:v>17696.951274660732</c:v>
                </c:pt>
                <c:pt idx="54">
                  <c:v>18880.089934173036</c:v>
                </c:pt>
                <c:pt idx="55">
                  <c:v>18769.034813345406</c:v>
                </c:pt>
                <c:pt idx="56">
                  <c:v>17538.183019765842</c:v>
                </c:pt>
                <c:pt idx="57">
                  <c:v>17425.111033283079</c:v>
                </c:pt>
                <c:pt idx="58">
                  <c:v>16941.189079823165</c:v>
                </c:pt>
                <c:pt idx="59">
                  <c:v>15320.096233402524</c:v>
                </c:pt>
                <c:pt idx="60">
                  <c:v>11597.269500234148</c:v>
                </c:pt>
                <c:pt idx="61">
                  <c:v>9404.5495579802318</c:v>
                </c:pt>
                <c:pt idx="62">
                  <c:v>8139.9692708181828</c:v>
                </c:pt>
                <c:pt idx="63">
                  <c:v>6729.3284819056698</c:v>
                </c:pt>
                <c:pt idx="64">
                  <c:v>6994.1952931346004</c:v>
                </c:pt>
                <c:pt idx="65">
                  <c:v>7103.6528149146989</c:v>
                </c:pt>
                <c:pt idx="66">
                  <c:v>7281.9736129575031</c:v>
                </c:pt>
                <c:pt idx="67">
                  <c:v>7554.2085394521046</c:v>
                </c:pt>
                <c:pt idx="68">
                  <c:v>8085.925580653161</c:v>
                </c:pt>
                <c:pt idx="69">
                  <c:v>8544.2803973460377</c:v>
                </c:pt>
                <c:pt idx="70">
                  <c:v>8971.4661376652075</c:v>
                </c:pt>
                <c:pt idx="71">
                  <c:v>8415.5361462674082</c:v>
                </c:pt>
                <c:pt idx="72">
                  <c:v>7403.9116711843471</c:v>
                </c:pt>
                <c:pt idx="73">
                  <c:v>6512.717075436065</c:v>
                </c:pt>
                <c:pt idx="74">
                  <c:v>5279.5039067946709</c:v>
                </c:pt>
                <c:pt idx="75">
                  <c:v>6241.4979780893627</c:v>
                </c:pt>
                <c:pt idx="76">
                  <c:v>6678.1369248013398</c:v>
                </c:pt>
                <c:pt idx="77">
                  <c:v>6742.2002100910768</c:v>
                </c:pt>
                <c:pt idx="78">
                  <c:v>6235.8596098349335</c:v>
                </c:pt>
                <c:pt idx="79">
                  <c:v>6046.7293326868112</c:v>
                </c:pt>
                <c:pt idx="80">
                  <c:v>6539.7660515277139</c:v>
                </c:pt>
                <c:pt idx="81">
                  <c:v>6172.3140200923517</c:v>
                </c:pt>
                <c:pt idx="82">
                  <c:v>5832.6810045245256</c:v>
                </c:pt>
                <c:pt idx="83">
                  <c:v>5760.6778291830733</c:v>
                </c:pt>
                <c:pt idx="84">
                  <c:v>8095.7763191309568</c:v>
                </c:pt>
                <c:pt idx="85">
                  <c:v>9454.1006667622205</c:v>
                </c:pt>
                <c:pt idx="86">
                  <c:v>11222.085335068714</c:v>
                </c:pt>
                <c:pt idx="87">
                  <c:v>12252.11837075965</c:v>
                </c:pt>
                <c:pt idx="88">
                  <c:v>12119.615621914665</c:v>
                </c:pt>
                <c:pt idx="89">
                  <c:v>11841.320339375152</c:v>
                </c:pt>
                <c:pt idx="90">
                  <c:v>11709.07061791378</c:v>
                </c:pt>
                <c:pt idx="91">
                  <c:v>11993.631295930911</c:v>
                </c:pt>
                <c:pt idx="92">
                  <c:v>11455.23713179062</c:v>
                </c:pt>
                <c:pt idx="93">
                  <c:v>12209.575764296269</c:v>
                </c:pt>
                <c:pt idx="94">
                  <c:v>14545.168296059193</c:v>
                </c:pt>
                <c:pt idx="95">
                  <c:v>17627.074334495224</c:v>
                </c:pt>
                <c:pt idx="96">
                  <c:v>20494.690392565095</c:v>
                </c:pt>
                <c:pt idx="97">
                  <c:v>22032.473937370905</c:v>
                </c:pt>
                <c:pt idx="98">
                  <c:v>23354.977070567198</c:v>
                </c:pt>
                <c:pt idx="99">
                  <c:v>24538.218272842591</c:v>
                </c:pt>
                <c:pt idx="100">
                  <c:v>25224.490395804027</c:v>
                </c:pt>
                <c:pt idx="101">
                  <c:v>25496.005134445495</c:v>
                </c:pt>
                <c:pt idx="102">
                  <c:v>25860.035877672894</c:v>
                </c:pt>
                <c:pt idx="103">
                  <c:v>25989.579862144237</c:v>
                </c:pt>
                <c:pt idx="104">
                  <c:v>25955.573924184137</c:v>
                </c:pt>
                <c:pt idx="105">
                  <c:v>28247.613847956622</c:v>
                </c:pt>
                <c:pt idx="106">
                  <c:v>28092.318248980417</c:v>
                </c:pt>
                <c:pt idx="107">
                  <c:v>27760.157740765855</c:v>
                </c:pt>
                <c:pt idx="108">
                  <c:v>27700.000793291365</c:v>
                </c:pt>
                <c:pt idx="109">
                  <c:v>28385.965274964794</c:v>
                </c:pt>
                <c:pt idx="110">
                  <c:v>28471.720946304536</c:v>
                </c:pt>
                <c:pt idx="111">
                  <c:v>28622.821557426585</c:v>
                </c:pt>
                <c:pt idx="112">
                  <c:v>28588.748223448663</c:v>
                </c:pt>
                <c:pt idx="113">
                  <c:v>28162.29139967118</c:v>
                </c:pt>
                <c:pt idx="114">
                  <c:v>26579.130076757465</c:v>
                </c:pt>
                <c:pt idx="115">
                  <c:v>24899.475721935829</c:v>
                </c:pt>
                <c:pt idx="116">
                  <c:v>22085.713688072479</c:v>
                </c:pt>
                <c:pt idx="117">
                  <c:v>20060.732804045037</c:v>
                </c:pt>
              </c:numCache>
            </c:numRef>
          </c:val>
        </c:ser>
        <c:ser>
          <c:idx val="2"/>
          <c:order val="2"/>
          <c:tx>
            <c:strRef>
              <c:f>'Mexico Gross Inflows'!$M$300</c:f>
              <c:strCache>
                <c:ptCount val="1"/>
                <c:pt idx="0">
                  <c:v>2+ Std Dev Band</c:v>
                </c:pt>
              </c:strCache>
            </c:strRef>
          </c:tx>
          <c:marker>
            <c:symbol val="none"/>
          </c:marker>
          <c:cat>
            <c:strRef>
              <c:f>'Mexico Gross Inflows'!$N$297:$EA$297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Inflows'!$N$300:$EA$300</c:f>
              <c:numCache>
                <c:formatCode>General</c:formatCode>
                <c:ptCount val="118"/>
                <c:pt idx="0">
                  <c:v>1383.6072185142207</c:v>
                </c:pt>
                <c:pt idx="1">
                  <c:v>1257.7403585219106</c:v>
                </c:pt>
                <c:pt idx="2">
                  <c:v>1052.4366814119214</c:v>
                </c:pt>
                <c:pt idx="3">
                  <c:v>929.77005015360101</c:v>
                </c:pt>
                <c:pt idx="4">
                  <c:v>851.53676412140953</c:v>
                </c:pt>
                <c:pt idx="5">
                  <c:v>845.77795983618898</c:v>
                </c:pt>
                <c:pt idx="6">
                  <c:v>944.15731110745253</c:v>
                </c:pt>
                <c:pt idx="7">
                  <c:v>1017.0035585533572</c:v>
                </c:pt>
                <c:pt idx="8">
                  <c:v>1143.8101816924955</c:v>
                </c:pt>
                <c:pt idx="9">
                  <c:v>1494.3976595138618</c:v>
                </c:pt>
                <c:pt idx="10">
                  <c:v>1522.6479796179328</c:v>
                </c:pt>
                <c:pt idx="11">
                  <c:v>1556.4780009741189</c:v>
                </c:pt>
                <c:pt idx="12">
                  <c:v>1554.791563035348</c:v>
                </c:pt>
                <c:pt idx="13">
                  <c:v>1564.7772768287434</c:v>
                </c:pt>
                <c:pt idx="14">
                  <c:v>1709.6848946590953</c:v>
                </c:pt>
                <c:pt idx="15">
                  <c:v>1975.4858108658802</c:v>
                </c:pt>
                <c:pt idx="16">
                  <c:v>2397.2782007811074</c:v>
                </c:pt>
                <c:pt idx="17">
                  <c:v>2813.8202644824332</c:v>
                </c:pt>
                <c:pt idx="18">
                  <c:v>3315.8733921366156</c:v>
                </c:pt>
                <c:pt idx="19">
                  <c:v>4548.0270978345334</c:v>
                </c:pt>
                <c:pt idx="20">
                  <c:v>5786.9638105506483</c:v>
                </c:pt>
                <c:pt idx="21">
                  <c:v>7447.2635770215702</c:v>
                </c:pt>
                <c:pt idx="22">
                  <c:v>8425.0721308414468</c:v>
                </c:pt>
                <c:pt idx="23">
                  <c:v>8522.6617460638354</c:v>
                </c:pt>
                <c:pt idx="24">
                  <c:v>8732.6913389079346</c:v>
                </c:pt>
                <c:pt idx="25">
                  <c:v>8896.5072374115553</c:v>
                </c:pt>
                <c:pt idx="26">
                  <c:v>9318.8860475128331</c:v>
                </c:pt>
                <c:pt idx="27">
                  <c:v>10556.81744772039</c:v>
                </c:pt>
                <c:pt idx="28">
                  <c:v>11291.873929862002</c:v>
                </c:pt>
                <c:pt idx="29">
                  <c:v>12195.195424873255</c:v>
                </c:pt>
                <c:pt idx="30">
                  <c:v>12872.820038704129</c:v>
                </c:pt>
                <c:pt idx="31">
                  <c:v>12745.610664005093</c:v>
                </c:pt>
                <c:pt idx="32">
                  <c:v>12979.301943010814</c:v>
                </c:pt>
                <c:pt idx="33">
                  <c:v>17967.462738566974</c:v>
                </c:pt>
                <c:pt idx="34">
                  <c:v>25929.809387232497</c:v>
                </c:pt>
                <c:pt idx="35">
                  <c:v>30285.914894386035</c:v>
                </c:pt>
                <c:pt idx="36">
                  <c:v>33064.442219278011</c:v>
                </c:pt>
                <c:pt idx="37">
                  <c:v>32679.035069376168</c:v>
                </c:pt>
                <c:pt idx="38">
                  <c:v>32975.235264020099</c:v>
                </c:pt>
                <c:pt idx="39">
                  <c:v>34556.995919909983</c:v>
                </c:pt>
                <c:pt idx="40">
                  <c:v>38528.201083100495</c:v>
                </c:pt>
                <c:pt idx="41">
                  <c:v>40425.523345780384</c:v>
                </c:pt>
                <c:pt idx="42">
                  <c:v>41211.245468652371</c:v>
                </c:pt>
                <c:pt idx="43">
                  <c:v>42140.396282201138</c:v>
                </c:pt>
                <c:pt idx="44">
                  <c:v>41597.1376879362</c:v>
                </c:pt>
                <c:pt idx="45">
                  <c:v>40995.27821968605</c:v>
                </c:pt>
                <c:pt idx="46">
                  <c:v>40192.552657219545</c:v>
                </c:pt>
                <c:pt idx="47">
                  <c:v>39030.046479052777</c:v>
                </c:pt>
                <c:pt idx="48">
                  <c:v>37759.121659133831</c:v>
                </c:pt>
                <c:pt idx="49">
                  <c:v>36437.255496303107</c:v>
                </c:pt>
                <c:pt idx="50">
                  <c:v>34957.812161497568</c:v>
                </c:pt>
                <c:pt idx="51">
                  <c:v>35369.979567064263</c:v>
                </c:pt>
                <c:pt idx="52">
                  <c:v>36990.304992070327</c:v>
                </c:pt>
                <c:pt idx="53">
                  <c:v>38425.956714321466</c:v>
                </c:pt>
                <c:pt idx="54">
                  <c:v>38151.200123346069</c:v>
                </c:pt>
                <c:pt idx="55">
                  <c:v>35771.305411690817</c:v>
                </c:pt>
                <c:pt idx="56">
                  <c:v>31654.568009531686</c:v>
                </c:pt>
                <c:pt idx="57">
                  <c:v>31183.732231566159</c:v>
                </c:pt>
                <c:pt idx="58">
                  <c:v>31313.339369646328</c:v>
                </c:pt>
                <c:pt idx="59">
                  <c:v>29519.128746805047</c:v>
                </c:pt>
                <c:pt idx="60">
                  <c:v>23981.107200468297</c:v>
                </c:pt>
                <c:pt idx="61">
                  <c:v>20533.133885960466</c:v>
                </c:pt>
                <c:pt idx="62">
                  <c:v>18605.517181636365</c:v>
                </c:pt>
                <c:pt idx="63">
                  <c:v>16498.023283811337</c:v>
                </c:pt>
                <c:pt idx="64">
                  <c:v>16701.741006269203</c:v>
                </c:pt>
                <c:pt idx="65">
                  <c:v>16731.326909829397</c:v>
                </c:pt>
                <c:pt idx="66">
                  <c:v>16786.467890915006</c:v>
                </c:pt>
                <c:pt idx="67">
                  <c:v>16077.573518904208</c:v>
                </c:pt>
                <c:pt idx="68">
                  <c:v>16495.078806306323</c:v>
                </c:pt>
                <c:pt idx="69">
                  <c:v>16977.066459692076</c:v>
                </c:pt>
                <c:pt idx="70">
                  <c:v>17333.639460330418</c:v>
                </c:pt>
                <c:pt idx="71">
                  <c:v>16662.169042534817</c:v>
                </c:pt>
                <c:pt idx="72">
                  <c:v>15102.113062368695</c:v>
                </c:pt>
                <c:pt idx="73">
                  <c:v>13766.321935872129</c:v>
                </c:pt>
                <c:pt idx="74">
                  <c:v>11774.339478589342</c:v>
                </c:pt>
                <c:pt idx="75">
                  <c:v>13300.780461178725</c:v>
                </c:pt>
                <c:pt idx="76">
                  <c:v>13663.708024602678</c:v>
                </c:pt>
                <c:pt idx="77">
                  <c:v>13025.026605182155</c:v>
                </c:pt>
                <c:pt idx="78">
                  <c:v>11377.294164669867</c:v>
                </c:pt>
                <c:pt idx="79">
                  <c:v>10849.124740373622</c:v>
                </c:pt>
                <c:pt idx="80">
                  <c:v>12203.094263055429</c:v>
                </c:pt>
                <c:pt idx="81">
                  <c:v>12031.316205184705</c:v>
                </c:pt>
                <c:pt idx="82">
                  <c:v>11858.710089049051</c:v>
                </c:pt>
                <c:pt idx="83">
                  <c:v>11803.573713366146</c:v>
                </c:pt>
                <c:pt idx="84">
                  <c:v>15470.553383261915</c:v>
                </c:pt>
                <c:pt idx="85">
                  <c:v>17266.35378852444</c:v>
                </c:pt>
                <c:pt idx="86">
                  <c:v>19750.252710137425</c:v>
                </c:pt>
                <c:pt idx="87">
                  <c:v>21246.894286519298</c:v>
                </c:pt>
                <c:pt idx="88">
                  <c:v>21116.714173829332</c:v>
                </c:pt>
                <c:pt idx="89">
                  <c:v>21298.733628750302</c:v>
                </c:pt>
                <c:pt idx="90">
                  <c:v>22094.503015827562</c:v>
                </c:pt>
                <c:pt idx="91">
                  <c:v>23722.435121861821</c:v>
                </c:pt>
                <c:pt idx="92">
                  <c:v>23547.829473581238</c:v>
                </c:pt>
                <c:pt idx="93">
                  <c:v>24589.67072859254</c:v>
                </c:pt>
                <c:pt idx="94">
                  <c:v>28203.082197118387</c:v>
                </c:pt>
                <c:pt idx="95">
                  <c:v>33188.204518990453</c:v>
                </c:pt>
                <c:pt idx="96">
                  <c:v>37479.06289013019</c:v>
                </c:pt>
                <c:pt idx="97">
                  <c:v>39529.671304741809</c:v>
                </c:pt>
                <c:pt idx="98">
                  <c:v>41071.27193113439</c:v>
                </c:pt>
                <c:pt idx="99">
                  <c:v>42147.335160685187</c:v>
                </c:pt>
                <c:pt idx="100">
                  <c:v>42151.230606608049</c:v>
                </c:pt>
                <c:pt idx="101">
                  <c:v>42054.347518890994</c:v>
                </c:pt>
                <c:pt idx="102">
                  <c:v>41996.35585034579</c:v>
                </c:pt>
                <c:pt idx="103">
                  <c:v>41941.391199288468</c:v>
                </c:pt>
                <c:pt idx="104">
                  <c:v>41895.191998368275</c:v>
                </c:pt>
                <c:pt idx="105">
                  <c:v>45306.034890913252</c:v>
                </c:pt>
                <c:pt idx="106">
                  <c:v>45110.349862960837</c:v>
                </c:pt>
                <c:pt idx="107">
                  <c:v>44749.117706531717</c:v>
                </c:pt>
                <c:pt idx="108">
                  <c:v>45224.893961582726</c:v>
                </c:pt>
                <c:pt idx="109">
                  <c:v>47579.962739929593</c:v>
                </c:pt>
                <c:pt idx="110">
                  <c:v>47918.510237609073</c:v>
                </c:pt>
                <c:pt idx="111">
                  <c:v>46537.295994853164</c:v>
                </c:pt>
                <c:pt idx="112">
                  <c:v>45725.222951897333</c:v>
                </c:pt>
                <c:pt idx="113">
                  <c:v>45645.40260934236</c:v>
                </c:pt>
                <c:pt idx="114">
                  <c:v>43965.972153514922</c:v>
                </c:pt>
                <c:pt idx="115">
                  <c:v>44428.870738871658</c:v>
                </c:pt>
                <c:pt idx="116">
                  <c:v>41730.739711144954</c:v>
                </c:pt>
                <c:pt idx="117">
                  <c:v>40138.647073090076</c:v>
                </c:pt>
              </c:numCache>
            </c:numRef>
          </c:val>
        </c:ser>
        <c:ser>
          <c:idx val="3"/>
          <c:order val="3"/>
          <c:tx>
            <c:strRef>
              <c:f>'Mexico Gross Inflows'!$M$301</c:f>
              <c:strCache>
                <c:ptCount val="1"/>
                <c:pt idx="0">
                  <c:v>1- Std Dev Band</c:v>
                </c:pt>
              </c:strCache>
            </c:strRef>
          </c:tx>
          <c:marker>
            <c:symbol val="none"/>
          </c:marker>
          <c:cat>
            <c:strRef>
              <c:f>'Mexico Gross Inflows'!$N$297:$EA$297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Inflows'!$N$301:$EA$301</c:f>
              <c:numCache>
                <c:formatCode>General</c:formatCode>
                <c:ptCount val="118"/>
                <c:pt idx="0">
                  <c:v>-921.64860925711037</c:v>
                </c:pt>
                <c:pt idx="1">
                  <c:v>-923.32017926095523</c:v>
                </c:pt>
                <c:pt idx="2">
                  <c:v>-938.71834070596083</c:v>
                </c:pt>
                <c:pt idx="3">
                  <c:v>-963.96502507680054</c:v>
                </c:pt>
                <c:pt idx="4">
                  <c:v>-984.70588206070477</c:v>
                </c:pt>
                <c:pt idx="5">
                  <c:v>-991.92897991809446</c:v>
                </c:pt>
                <c:pt idx="6">
                  <c:v>-902.3536555537263</c:v>
                </c:pt>
                <c:pt idx="7">
                  <c:v>-766.1792792766787</c:v>
                </c:pt>
                <c:pt idx="8">
                  <c:v>-607.72509084624767</c:v>
                </c:pt>
                <c:pt idx="9">
                  <c:v>-545.34382975693097</c:v>
                </c:pt>
                <c:pt idx="10">
                  <c:v>-494.12043980896641</c:v>
                </c:pt>
                <c:pt idx="11">
                  <c:v>-456.83280048705944</c:v>
                </c:pt>
                <c:pt idx="12">
                  <c:v>-462.15278151767399</c:v>
                </c:pt>
                <c:pt idx="13">
                  <c:v>-514.55778841437166</c:v>
                </c:pt>
                <c:pt idx="14">
                  <c:v>-447.64472232954762</c:v>
                </c:pt>
                <c:pt idx="15">
                  <c:v>-415.53918043293999</c:v>
                </c:pt>
                <c:pt idx="16">
                  <c:v>-411.00410039055362</c:v>
                </c:pt>
                <c:pt idx="17">
                  <c:v>-385.44470724121652</c:v>
                </c:pt>
                <c:pt idx="18">
                  <c:v>-418.22097106830779</c:v>
                </c:pt>
                <c:pt idx="19">
                  <c:v>-608.30179891726652</c:v>
                </c:pt>
                <c:pt idx="20">
                  <c:v>-712.73885527532411</c:v>
                </c:pt>
                <c:pt idx="21">
                  <c:v>-847.8353885107847</c:v>
                </c:pt>
                <c:pt idx="22">
                  <c:v>-684.65756542072313</c:v>
                </c:pt>
                <c:pt idx="23">
                  <c:v>-403.15327303191862</c:v>
                </c:pt>
                <c:pt idx="24">
                  <c:v>-84.858769453968307</c:v>
                </c:pt>
                <c:pt idx="25">
                  <c:v>266.24233129422237</c:v>
                </c:pt>
                <c:pt idx="26">
                  <c:v>528.54157624358322</c:v>
                </c:pt>
                <c:pt idx="27">
                  <c:v>666.32580113980475</c:v>
                </c:pt>
                <c:pt idx="28">
                  <c:v>913.70838506899781</c:v>
                </c:pt>
                <c:pt idx="29">
                  <c:v>1120.1302625633725</c:v>
                </c:pt>
                <c:pt idx="30">
                  <c:v>1553.8214056479355</c:v>
                </c:pt>
                <c:pt idx="31">
                  <c:v>1793.3670929974537</c:v>
                </c:pt>
                <c:pt idx="32">
                  <c:v>1540.0384034945946</c:v>
                </c:pt>
                <c:pt idx="33">
                  <c:v>-2433.3173942834837</c:v>
                </c:pt>
                <c:pt idx="34">
                  <c:v>-9410.8946186162466</c:v>
                </c:pt>
                <c:pt idx="35">
                  <c:v>-14659.678447193017</c:v>
                </c:pt>
                <c:pt idx="36">
                  <c:v>-19230.221759639004</c:v>
                </c:pt>
                <c:pt idx="37">
                  <c:v>-20628.945434688081</c:v>
                </c:pt>
                <c:pt idx="38">
                  <c:v>-20546.91622951005</c:v>
                </c:pt>
                <c:pt idx="39">
                  <c:v>-20453.612474954989</c:v>
                </c:pt>
                <c:pt idx="40">
                  <c:v>-20629.015574050252</c:v>
                </c:pt>
                <c:pt idx="41">
                  <c:v>-20548.001457890194</c:v>
                </c:pt>
                <c:pt idx="42">
                  <c:v>-20408.868341826186</c:v>
                </c:pt>
                <c:pt idx="43">
                  <c:v>-20125.719631100568</c:v>
                </c:pt>
                <c:pt idx="44">
                  <c:v>-20832.671058968102</c:v>
                </c:pt>
                <c:pt idx="45">
                  <c:v>-21557.325059843028</c:v>
                </c:pt>
                <c:pt idx="46">
                  <c:v>-22357.824086109773</c:v>
                </c:pt>
                <c:pt idx="47">
                  <c:v>-24156.96973952639</c:v>
                </c:pt>
                <c:pt idx="48">
                  <c:v>-24876.586899566915</c:v>
                </c:pt>
                <c:pt idx="49">
                  <c:v>-25325.385385651556</c:v>
                </c:pt>
                <c:pt idx="50">
                  <c:v>-25825.291843248786</c:v>
                </c:pt>
                <c:pt idx="51">
                  <c:v>-25732.896958532132</c:v>
                </c:pt>
                <c:pt idx="52">
                  <c:v>-25390.044051035162</c:v>
                </c:pt>
                <c:pt idx="53">
                  <c:v>-23761.059604660735</c:v>
                </c:pt>
                <c:pt idx="54">
                  <c:v>-19662.130444173035</c:v>
                </c:pt>
                <c:pt idx="55">
                  <c:v>-15235.506383345408</c:v>
                </c:pt>
                <c:pt idx="56">
                  <c:v>-10694.586959765846</c:v>
                </c:pt>
                <c:pt idx="57">
                  <c:v>-10092.131363283081</c:v>
                </c:pt>
                <c:pt idx="58">
                  <c:v>-11803.111499823164</c:v>
                </c:pt>
                <c:pt idx="59">
                  <c:v>-13077.968793402524</c:v>
                </c:pt>
                <c:pt idx="60">
                  <c:v>-13170.405900234147</c:v>
                </c:pt>
                <c:pt idx="61">
                  <c:v>-12852.619097980232</c:v>
                </c:pt>
                <c:pt idx="62">
                  <c:v>-12791.126550818182</c:v>
                </c:pt>
                <c:pt idx="63">
                  <c:v>-12808.061121905668</c:v>
                </c:pt>
                <c:pt idx="64">
                  <c:v>-12420.896133134602</c:v>
                </c:pt>
                <c:pt idx="65">
                  <c:v>-12151.6953749147</c:v>
                </c:pt>
                <c:pt idx="66">
                  <c:v>-11727.014942957503</c:v>
                </c:pt>
                <c:pt idx="67">
                  <c:v>-9492.521419452105</c:v>
                </c:pt>
                <c:pt idx="68">
                  <c:v>-8732.3808706531599</c:v>
                </c:pt>
                <c:pt idx="69">
                  <c:v>-8321.2917273460389</c:v>
                </c:pt>
                <c:pt idx="70">
                  <c:v>-7752.8805076652088</c:v>
                </c:pt>
                <c:pt idx="71">
                  <c:v>-8077.7296462674085</c:v>
                </c:pt>
                <c:pt idx="72">
                  <c:v>-7992.4911111843467</c:v>
                </c:pt>
                <c:pt idx="73">
                  <c:v>-7994.4926454360648</c:v>
                </c:pt>
                <c:pt idx="74">
                  <c:v>-7710.1672367946703</c:v>
                </c:pt>
                <c:pt idx="75">
                  <c:v>-7877.066988089362</c:v>
                </c:pt>
                <c:pt idx="76">
                  <c:v>-7293.0052748013386</c:v>
                </c:pt>
                <c:pt idx="77">
                  <c:v>-5823.4525800910769</c:v>
                </c:pt>
                <c:pt idx="78">
                  <c:v>-4047.0094998349341</c:v>
                </c:pt>
                <c:pt idx="79">
                  <c:v>-3558.0614826868114</c:v>
                </c:pt>
                <c:pt idx="80">
                  <c:v>-4786.8903715277147</c:v>
                </c:pt>
                <c:pt idx="81">
                  <c:v>-5545.6903500923527</c:v>
                </c:pt>
                <c:pt idx="82">
                  <c:v>-6219.3771645245251</c:v>
                </c:pt>
                <c:pt idx="83">
                  <c:v>-6325.1139391830739</c:v>
                </c:pt>
                <c:pt idx="84">
                  <c:v>-6653.7778091309574</c:v>
                </c:pt>
                <c:pt idx="85">
                  <c:v>-6170.4055767622212</c:v>
                </c:pt>
                <c:pt idx="86">
                  <c:v>-5834.2494150687135</c:v>
                </c:pt>
                <c:pt idx="87">
                  <c:v>-5737.4334607596502</c:v>
                </c:pt>
                <c:pt idx="88">
                  <c:v>-5874.5814819146653</c:v>
                </c:pt>
                <c:pt idx="89">
                  <c:v>-7073.5062393751523</c:v>
                </c:pt>
                <c:pt idx="90">
                  <c:v>-9061.7941779137818</c:v>
                </c:pt>
                <c:pt idx="91">
                  <c:v>-11463.97635593091</c:v>
                </c:pt>
                <c:pt idx="92">
                  <c:v>-12729.947551790619</c:v>
                </c:pt>
                <c:pt idx="93">
                  <c:v>-12550.61416429627</c:v>
                </c:pt>
                <c:pt idx="94">
                  <c:v>-12770.659506059194</c:v>
                </c:pt>
                <c:pt idx="95">
                  <c:v>-13495.186034495226</c:v>
                </c:pt>
                <c:pt idx="96">
                  <c:v>-13474.054602565095</c:v>
                </c:pt>
                <c:pt idx="97">
                  <c:v>-12961.920797370902</c:v>
                </c:pt>
                <c:pt idx="98">
                  <c:v>-12077.612650567193</c:v>
                </c:pt>
                <c:pt idx="99">
                  <c:v>-10680.015502842592</c:v>
                </c:pt>
                <c:pt idx="100">
                  <c:v>-8628.9900258040252</c:v>
                </c:pt>
                <c:pt idx="101">
                  <c:v>-7620.679634445496</c:v>
                </c:pt>
                <c:pt idx="102">
                  <c:v>-6412.6040676728953</c:v>
                </c:pt>
                <c:pt idx="103">
                  <c:v>-5914.0428121442364</c:v>
                </c:pt>
                <c:pt idx="104">
                  <c:v>-5923.6622241841415</c:v>
                </c:pt>
                <c:pt idx="105">
                  <c:v>-5869.2282379566295</c:v>
                </c:pt>
                <c:pt idx="106">
                  <c:v>-5943.7449789804159</c:v>
                </c:pt>
                <c:pt idx="107">
                  <c:v>-6217.7621907658595</c:v>
                </c:pt>
                <c:pt idx="108">
                  <c:v>-7349.7855432913639</c:v>
                </c:pt>
                <c:pt idx="109">
                  <c:v>-10002.029654964796</c:v>
                </c:pt>
                <c:pt idx="110">
                  <c:v>-10421.857636304538</c:v>
                </c:pt>
                <c:pt idx="111">
                  <c:v>-7206.1273174265825</c:v>
                </c:pt>
                <c:pt idx="112">
                  <c:v>-5684.2012334486681</c:v>
                </c:pt>
                <c:pt idx="113">
                  <c:v>-6803.9310196711813</c:v>
                </c:pt>
                <c:pt idx="114">
                  <c:v>-8194.5540767574585</c:v>
                </c:pt>
                <c:pt idx="115">
                  <c:v>-14159.314311935828</c:v>
                </c:pt>
                <c:pt idx="116">
                  <c:v>-17204.338358072477</c:v>
                </c:pt>
                <c:pt idx="117">
                  <c:v>-20095.09573404504</c:v>
                </c:pt>
              </c:numCache>
            </c:numRef>
          </c:val>
        </c:ser>
        <c:ser>
          <c:idx val="4"/>
          <c:order val="4"/>
          <c:tx>
            <c:strRef>
              <c:f>'Mexico Gross Inflows'!$M$302</c:f>
              <c:strCache>
                <c:ptCount val="1"/>
                <c:pt idx="0">
                  <c:v>2- Std Dev Band</c:v>
                </c:pt>
              </c:strCache>
            </c:strRef>
          </c:tx>
          <c:marker>
            <c:symbol val="none"/>
          </c:marker>
          <c:cat>
            <c:strRef>
              <c:f>'Mexico Gross Inflows'!$N$297:$EA$297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Inflows'!$N$302:$EA$302</c:f>
              <c:numCache>
                <c:formatCode>General</c:formatCode>
                <c:ptCount val="118"/>
                <c:pt idx="0">
                  <c:v>-1690.0672185142207</c:v>
                </c:pt>
                <c:pt idx="1">
                  <c:v>-1650.3403585219105</c:v>
                </c:pt>
                <c:pt idx="2">
                  <c:v>-1602.4366814119214</c:v>
                </c:pt>
                <c:pt idx="3">
                  <c:v>-1595.2100501536011</c:v>
                </c:pt>
                <c:pt idx="4">
                  <c:v>-1596.7867641214095</c:v>
                </c:pt>
                <c:pt idx="5">
                  <c:v>-1604.4979598361888</c:v>
                </c:pt>
                <c:pt idx="6">
                  <c:v>-1517.8573111074525</c:v>
                </c:pt>
                <c:pt idx="7">
                  <c:v>-1360.5735585533573</c:v>
                </c:pt>
                <c:pt idx="8">
                  <c:v>-1191.5701816924952</c:v>
                </c:pt>
                <c:pt idx="9">
                  <c:v>-1225.2576595138619</c:v>
                </c:pt>
                <c:pt idx="10">
                  <c:v>-1166.3765796179327</c:v>
                </c:pt>
                <c:pt idx="11">
                  <c:v>-1127.9364009741189</c:v>
                </c:pt>
                <c:pt idx="12">
                  <c:v>-1134.4675630353479</c:v>
                </c:pt>
                <c:pt idx="13">
                  <c:v>-1207.6694768287432</c:v>
                </c:pt>
                <c:pt idx="14">
                  <c:v>-1166.7545946590953</c:v>
                </c:pt>
                <c:pt idx="15">
                  <c:v>-1212.54751086588</c:v>
                </c:pt>
                <c:pt idx="16">
                  <c:v>-1347.0982007811072</c:v>
                </c:pt>
                <c:pt idx="17">
                  <c:v>-1451.866364482433</c:v>
                </c:pt>
                <c:pt idx="18">
                  <c:v>-1662.9190921366155</c:v>
                </c:pt>
                <c:pt idx="19">
                  <c:v>-2327.0780978345329</c:v>
                </c:pt>
                <c:pt idx="20">
                  <c:v>-2879.3064105506483</c:v>
                </c:pt>
                <c:pt idx="21">
                  <c:v>-3612.8683770215694</c:v>
                </c:pt>
                <c:pt idx="22">
                  <c:v>-3721.2341308414461</c:v>
                </c:pt>
                <c:pt idx="23">
                  <c:v>-3378.4249460638366</c:v>
                </c:pt>
                <c:pt idx="24">
                  <c:v>-3024.0421389079361</c:v>
                </c:pt>
                <c:pt idx="25">
                  <c:v>-2610.5126374115553</c:v>
                </c:pt>
                <c:pt idx="26">
                  <c:v>-2401.5732475128334</c:v>
                </c:pt>
                <c:pt idx="27">
                  <c:v>-2630.5047477203907</c:v>
                </c:pt>
                <c:pt idx="28">
                  <c:v>-2545.6801298620039</c:v>
                </c:pt>
                <c:pt idx="29">
                  <c:v>-2571.5581248732551</c:v>
                </c:pt>
                <c:pt idx="30">
                  <c:v>-2219.1781387041292</c:v>
                </c:pt>
                <c:pt idx="31">
                  <c:v>-1857.3807640050927</c:v>
                </c:pt>
                <c:pt idx="32">
                  <c:v>-2273.049443010812</c:v>
                </c:pt>
                <c:pt idx="33">
                  <c:v>-9233.5774385669683</c:v>
                </c:pt>
                <c:pt idx="34">
                  <c:v>-21191.129287232492</c:v>
                </c:pt>
                <c:pt idx="35">
                  <c:v>-29641.542894386032</c:v>
                </c:pt>
                <c:pt idx="36">
                  <c:v>-36661.776419278009</c:v>
                </c:pt>
                <c:pt idx="37">
                  <c:v>-38398.272269376168</c:v>
                </c:pt>
                <c:pt idx="38">
                  <c:v>-38387.6333940201</c:v>
                </c:pt>
                <c:pt idx="39">
                  <c:v>-38790.48193990998</c:v>
                </c:pt>
                <c:pt idx="40">
                  <c:v>-40348.087793100502</c:v>
                </c:pt>
                <c:pt idx="41">
                  <c:v>-40872.509725780386</c:v>
                </c:pt>
                <c:pt idx="42">
                  <c:v>-40948.906278652372</c:v>
                </c:pt>
                <c:pt idx="43">
                  <c:v>-40881.091602201137</c:v>
                </c:pt>
                <c:pt idx="44">
                  <c:v>-41642.607307936203</c:v>
                </c:pt>
                <c:pt idx="45">
                  <c:v>-42408.192819686054</c:v>
                </c:pt>
                <c:pt idx="46">
                  <c:v>-43207.949667219546</c:v>
                </c:pt>
                <c:pt idx="47">
                  <c:v>-45219.308479052779</c:v>
                </c:pt>
                <c:pt idx="48">
                  <c:v>-45755.156419133826</c:v>
                </c:pt>
                <c:pt idx="49">
                  <c:v>-45912.932346303111</c:v>
                </c:pt>
                <c:pt idx="50">
                  <c:v>-46086.326511497566</c:v>
                </c:pt>
                <c:pt idx="51">
                  <c:v>-46100.522467064264</c:v>
                </c:pt>
                <c:pt idx="52">
                  <c:v>-46183.493732070325</c:v>
                </c:pt>
                <c:pt idx="53">
                  <c:v>-44490.065044321469</c:v>
                </c:pt>
                <c:pt idx="54">
                  <c:v>-38933.240633346075</c:v>
                </c:pt>
                <c:pt idx="55">
                  <c:v>-32237.776981690815</c:v>
                </c:pt>
                <c:pt idx="56">
                  <c:v>-24810.971949531689</c:v>
                </c:pt>
                <c:pt idx="57">
                  <c:v>-23850.752561566158</c:v>
                </c:pt>
                <c:pt idx="58">
                  <c:v>-26175.261789646331</c:v>
                </c:pt>
                <c:pt idx="59">
                  <c:v>-27277.00130680505</c:v>
                </c:pt>
                <c:pt idx="60">
                  <c:v>-25554.243600468293</c:v>
                </c:pt>
                <c:pt idx="61">
                  <c:v>-23981.203425960462</c:v>
                </c:pt>
                <c:pt idx="62">
                  <c:v>-23256.674461636365</c:v>
                </c:pt>
                <c:pt idx="63">
                  <c:v>-22576.755923811339</c:v>
                </c:pt>
                <c:pt idx="64">
                  <c:v>-22128.441846269201</c:v>
                </c:pt>
                <c:pt idx="65">
                  <c:v>-21779.369469829398</c:v>
                </c:pt>
                <c:pt idx="66">
                  <c:v>-21231.509220915006</c:v>
                </c:pt>
                <c:pt idx="67">
                  <c:v>-18015.886398904207</c:v>
                </c:pt>
                <c:pt idx="68">
                  <c:v>-17141.534096306321</c:v>
                </c:pt>
                <c:pt idx="69">
                  <c:v>-16754.077789692077</c:v>
                </c:pt>
                <c:pt idx="70">
                  <c:v>-16115.053830330418</c:v>
                </c:pt>
                <c:pt idx="71">
                  <c:v>-16324.362542534818</c:v>
                </c:pt>
                <c:pt idx="72">
                  <c:v>-15690.692502368693</c:v>
                </c:pt>
                <c:pt idx="73">
                  <c:v>-15248.097505872131</c:v>
                </c:pt>
                <c:pt idx="74">
                  <c:v>-14205.002808589341</c:v>
                </c:pt>
                <c:pt idx="75">
                  <c:v>-14936.349471178724</c:v>
                </c:pt>
                <c:pt idx="76">
                  <c:v>-14278.576374602679</c:v>
                </c:pt>
                <c:pt idx="77">
                  <c:v>-12106.278975182153</c:v>
                </c:pt>
                <c:pt idx="78">
                  <c:v>-9188.4440546698679</c:v>
                </c:pt>
                <c:pt idx="79">
                  <c:v>-8360.4568903736235</c:v>
                </c:pt>
                <c:pt idx="80">
                  <c:v>-10450.218583055428</c:v>
                </c:pt>
                <c:pt idx="81">
                  <c:v>-11404.692535184704</c:v>
                </c:pt>
                <c:pt idx="82">
                  <c:v>-12245.406249049051</c:v>
                </c:pt>
                <c:pt idx="83">
                  <c:v>-12368.009823366148</c:v>
                </c:pt>
                <c:pt idx="84">
                  <c:v>-14028.554873261914</c:v>
                </c:pt>
                <c:pt idx="85">
                  <c:v>-13982.658698524443</c:v>
                </c:pt>
                <c:pt idx="86">
                  <c:v>-14362.416790137428</c:v>
                </c:pt>
                <c:pt idx="87">
                  <c:v>-14732.2093765193</c:v>
                </c:pt>
                <c:pt idx="88">
                  <c:v>-14871.680033829331</c:v>
                </c:pt>
                <c:pt idx="89">
                  <c:v>-16530.919528750306</c:v>
                </c:pt>
                <c:pt idx="90">
                  <c:v>-19447.226575827561</c:v>
                </c:pt>
                <c:pt idx="91">
                  <c:v>-23192.780181861821</c:v>
                </c:pt>
                <c:pt idx="92">
                  <c:v>-24822.539893581241</c:v>
                </c:pt>
                <c:pt idx="93">
                  <c:v>-24930.709128592538</c:v>
                </c:pt>
                <c:pt idx="94">
                  <c:v>-26428.573407118387</c:v>
                </c:pt>
                <c:pt idx="95">
                  <c:v>-29056.316218990451</c:v>
                </c:pt>
                <c:pt idx="96">
                  <c:v>-30458.42710013019</c:v>
                </c:pt>
                <c:pt idx="97">
                  <c:v>-30459.118164741805</c:v>
                </c:pt>
                <c:pt idx="98">
                  <c:v>-29793.907511134388</c:v>
                </c:pt>
                <c:pt idx="99">
                  <c:v>-28289.132390685183</c:v>
                </c:pt>
                <c:pt idx="100">
                  <c:v>-25555.730236608051</c:v>
                </c:pt>
                <c:pt idx="101">
                  <c:v>-24179.022018890992</c:v>
                </c:pt>
                <c:pt idx="102">
                  <c:v>-22548.924040345788</c:v>
                </c:pt>
                <c:pt idx="103">
                  <c:v>-21865.854149288472</c:v>
                </c:pt>
                <c:pt idx="104">
                  <c:v>-21863.280298368281</c:v>
                </c:pt>
                <c:pt idx="105">
                  <c:v>-22927.649280913254</c:v>
                </c:pt>
                <c:pt idx="106">
                  <c:v>-22961.776592960832</c:v>
                </c:pt>
                <c:pt idx="107">
                  <c:v>-23206.722156531716</c:v>
                </c:pt>
                <c:pt idx="108">
                  <c:v>-24874.678711582728</c:v>
                </c:pt>
                <c:pt idx="109">
                  <c:v>-29196.027119929589</c:v>
                </c:pt>
                <c:pt idx="110">
                  <c:v>-29868.646927609072</c:v>
                </c:pt>
                <c:pt idx="111">
                  <c:v>-25120.601754853167</c:v>
                </c:pt>
                <c:pt idx="112">
                  <c:v>-22820.675961897334</c:v>
                </c:pt>
                <c:pt idx="113">
                  <c:v>-24287.042229342362</c:v>
                </c:pt>
                <c:pt idx="114">
                  <c:v>-25581.396153514921</c:v>
                </c:pt>
                <c:pt idx="115">
                  <c:v>-33688.709328871657</c:v>
                </c:pt>
                <c:pt idx="116">
                  <c:v>-36849.364381144958</c:v>
                </c:pt>
                <c:pt idx="117">
                  <c:v>-40173.010003090079</c:v>
                </c:pt>
              </c:numCache>
            </c:numRef>
          </c:val>
        </c:ser>
        <c:marker val="1"/>
        <c:axId val="102865920"/>
        <c:axId val="102871808"/>
      </c:lineChart>
      <c:catAx>
        <c:axId val="102865920"/>
        <c:scaling>
          <c:orientation val="minMax"/>
        </c:scaling>
        <c:axPos val="b"/>
        <c:majorTickMark val="none"/>
        <c:tickLblPos val="nextTo"/>
        <c:crossAx val="102871808"/>
        <c:crosses val="autoZero"/>
        <c:auto val="1"/>
        <c:lblAlgn val="ctr"/>
        <c:lblOffset val="100"/>
      </c:catAx>
      <c:valAx>
        <c:axId val="102871808"/>
        <c:scaling>
          <c:orientation val="minMax"/>
        </c:scaling>
        <c:axPos val="l"/>
        <c:majorGridlines/>
        <c:numFmt formatCode="General" sourceLinked="1"/>
        <c:majorTickMark val="none"/>
        <c:tickLblPos val="nextTo"/>
        <c:spPr>
          <a:ln w="9525">
            <a:noFill/>
          </a:ln>
        </c:spPr>
        <c:crossAx val="102865920"/>
        <c:crosses val="autoZero"/>
        <c:crossBetween val="between"/>
      </c:valAx>
    </c:plotArea>
    <c:legend>
      <c:legendPos val="b"/>
    </c:legend>
    <c:plotVisOnly val="1"/>
  </c:chart>
  <c:printSettings>
    <c:headerFooter/>
    <c:pageMargins b="0.75000000000000255" l="0.70000000000000062" r="0.70000000000000062" t="0.7500000000000025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'Mexico Gross Inflows'!$M$442</c:f>
              <c:strCache>
                <c:ptCount val="1"/>
                <c:pt idx="0">
                  <c:v>DeltaC</c:v>
                </c:pt>
              </c:strCache>
            </c:strRef>
          </c:tx>
          <c:marker>
            <c:symbol val="none"/>
          </c:marker>
          <c:cat>
            <c:strRef>
              <c:f>'Mexico Gross Inflows'!$N$441:$EA$441</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Inflows'!$N$442:$EA$442</c:f>
              <c:numCache>
                <c:formatCode>General</c:formatCode>
                <c:ptCount val="118"/>
                <c:pt idx="0">
                  <c:v>-249.24900000000014</c:v>
                </c:pt>
                <c:pt idx="1">
                  <c:v>994.52699999999993</c:v>
                </c:pt>
                <c:pt idx="2">
                  <c:v>1428.7419999999997</c:v>
                </c:pt>
                <c:pt idx="3">
                  <c:v>5245.3579999999993</c:v>
                </c:pt>
                <c:pt idx="4">
                  <c:v>3966.12</c:v>
                </c:pt>
                <c:pt idx="5">
                  <c:v>1258.3380000000002</c:v>
                </c:pt>
                <c:pt idx="6">
                  <c:v>1745.4329999999998</c:v>
                </c:pt>
                <c:pt idx="7">
                  <c:v>-6983.3490000000002</c:v>
                </c:pt>
                <c:pt idx="8">
                  <c:v>-6667.4840000000004</c:v>
                </c:pt>
                <c:pt idx="9">
                  <c:v>-4494.746000000001</c:v>
                </c:pt>
                <c:pt idx="10">
                  <c:v>-6544.4339999999993</c:v>
                </c:pt>
                <c:pt idx="11">
                  <c:v>-400.09099999999989</c:v>
                </c:pt>
                <c:pt idx="12">
                  <c:v>2732.6379999999995</c:v>
                </c:pt>
                <c:pt idx="13">
                  <c:v>2187.6570000000002</c:v>
                </c:pt>
                <c:pt idx="14">
                  <c:v>11641.11</c:v>
                </c:pt>
                <c:pt idx="15">
                  <c:v>11973.958000000001</c:v>
                </c:pt>
                <c:pt idx="16">
                  <c:v>9171.7000000000007</c:v>
                </c:pt>
                <c:pt idx="17">
                  <c:v>11154.333999999999</c:v>
                </c:pt>
                <c:pt idx="18">
                  <c:v>-25.787999999999556</c:v>
                </c:pt>
                <c:pt idx="19">
                  <c:v>597.52899999999863</c:v>
                </c:pt>
                <c:pt idx="20">
                  <c:v>-1819.6470000000008</c:v>
                </c:pt>
                <c:pt idx="21">
                  <c:v>-2501.6170000000002</c:v>
                </c:pt>
                <c:pt idx="22">
                  <c:v>936.80499999999847</c:v>
                </c:pt>
                <c:pt idx="23">
                  <c:v>-9579.6709999999985</c:v>
                </c:pt>
                <c:pt idx="24">
                  <c:v>-8032.5109999999986</c:v>
                </c:pt>
                <c:pt idx="25">
                  <c:v>-9770.7999999999993</c:v>
                </c:pt>
                <c:pt idx="26">
                  <c:v>-9978.8999999999978</c:v>
                </c:pt>
                <c:pt idx="27">
                  <c:v>3702</c:v>
                </c:pt>
                <c:pt idx="28">
                  <c:v>5428.1</c:v>
                </c:pt>
                <c:pt idx="29">
                  <c:v>4235.7</c:v>
                </c:pt>
                <c:pt idx="30">
                  <c:v>3480.6999999999989</c:v>
                </c:pt>
                <c:pt idx="31">
                  <c:v>-2890.1</c:v>
                </c:pt>
                <c:pt idx="32">
                  <c:v>-5081.1000000000004</c:v>
                </c:pt>
                <c:pt idx="33">
                  <c:v>-1609.8</c:v>
                </c:pt>
                <c:pt idx="34">
                  <c:v>6824.7999999999993</c:v>
                </c:pt>
                <c:pt idx="35">
                  <c:v>11841.9</c:v>
                </c:pt>
                <c:pt idx="36">
                  <c:v>21424.5</c:v>
                </c:pt>
                <c:pt idx="37">
                  <c:v>21751.8</c:v>
                </c:pt>
                <c:pt idx="38">
                  <c:v>1280.2000000000007</c:v>
                </c:pt>
                <c:pt idx="39">
                  <c:v>-7456.9</c:v>
                </c:pt>
                <c:pt idx="40">
                  <c:v>-30391.300000000003</c:v>
                </c:pt>
                <c:pt idx="41">
                  <c:v>-34963.199999999997</c:v>
                </c:pt>
                <c:pt idx="42">
                  <c:v>-25526</c:v>
                </c:pt>
                <c:pt idx="43">
                  <c:v>-21936.6</c:v>
                </c:pt>
                <c:pt idx="44">
                  <c:v>1039.2000000000007</c:v>
                </c:pt>
                <c:pt idx="45">
                  <c:v>4141.8000000000011</c:v>
                </c:pt>
                <c:pt idx="46">
                  <c:v>15580.5</c:v>
                </c:pt>
                <c:pt idx="47">
                  <c:v>19026.5</c:v>
                </c:pt>
                <c:pt idx="48">
                  <c:v>10669.599999999999</c:v>
                </c:pt>
                <c:pt idx="49">
                  <c:v>12876.099999999999</c:v>
                </c:pt>
                <c:pt idx="50">
                  <c:v>1383.1</c:v>
                </c:pt>
                <c:pt idx="51">
                  <c:v>-4083.5000000000005</c:v>
                </c:pt>
                <c:pt idx="52">
                  <c:v>-5189</c:v>
                </c:pt>
                <c:pt idx="53">
                  <c:v>-12196.599999999999</c:v>
                </c:pt>
                <c:pt idx="54">
                  <c:v>-7165.1</c:v>
                </c:pt>
                <c:pt idx="55">
                  <c:v>-977.69999999999982</c:v>
                </c:pt>
                <c:pt idx="56">
                  <c:v>-3725.3999999999992</c:v>
                </c:pt>
                <c:pt idx="57">
                  <c:v>3315.5</c:v>
                </c:pt>
                <c:pt idx="58">
                  <c:v>3679.7000000000012</c:v>
                </c:pt>
                <c:pt idx="59">
                  <c:v>-1845.2999999999997</c:v>
                </c:pt>
                <c:pt idx="60">
                  <c:v>6011.7</c:v>
                </c:pt>
                <c:pt idx="61">
                  <c:v>3284.2999999999997</c:v>
                </c:pt>
                <c:pt idx="62">
                  <c:v>-975.50000000000091</c:v>
                </c:pt>
                <c:pt idx="63">
                  <c:v>2902.7</c:v>
                </c:pt>
                <c:pt idx="64">
                  <c:v>32.599999999999909</c:v>
                </c:pt>
                <c:pt idx="65">
                  <c:v>-2107.1618000000003</c:v>
                </c:pt>
                <c:pt idx="66">
                  <c:v>5341.0658000000003</c:v>
                </c:pt>
                <c:pt idx="67">
                  <c:v>3567.1787000000004</c:v>
                </c:pt>
                <c:pt idx="68">
                  <c:v>-641.80439999999953</c:v>
                </c:pt>
                <c:pt idx="69">
                  <c:v>2821.1205000000004</c:v>
                </c:pt>
                <c:pt idx="70">
                  <c:v>-7988.9580999999998</c:v>
                </c:pt>
                <c:pt idx="71">
                  <c:v>-7249.4846000000007</c:v>
                </c:pt>
                <c:pt idx="72">
                  <c:v>2204.2686999999996</c:v>
                </c:pt>
                <c:pt idx="73">
                  <c:v>-1739.2141999999999</c:v>
                </c:pt>
                <c:pt idx="74">
                  <c:v>8540.0735000000004</c:v>
                </c:pt>
                <c:pt idx="75">
                  <c:v>5641.601200000001</c:v>
                </c:pt>
                <c:pt idx="76">
                  <c:v>-4203.1810999999998</c:v>
                </c:pt>
                <c:pt idx="77">
                  <c:v>5553.1049999999996</c:v>
                </c:pt>
                <c:pt idx="78">
                  <c:v>-1306.4915000000008</c:v>
                </c:pt>
                <c:pt idx="79">
                  <c:v>17171.485000000001</c:v>
                </c:pt>
                <c:pt idx="80">
                  <c:v>22597.983700000001</c:v>
                </c:pt>
                <c:pt idx="81">
                  <c:v>-2887.6523999999981</c:v>
                </c:pt>
                <c:pt idx="82">
                  <c:v>15118.190400000001</c:v>
                </c:pt>
                <c:pt idx="83">
                  <c:v>-11836.5923</c:v>
                </c:pt>
                <c:pt idx="84">
                  <c:v>-11678.188300000002</c:v>
                </c:pt>
                <c:pt idx="85">
                  <c:v>17235.719599999997</c:v>
                </c:pt>
                <c:pt idx="86">
                  <c:v>2883.5416999999979</c:v>
                </c:pt>
                <c:pt idx="87">
                  <c:v>10367.701999999997</c:v>
                </c:pt>
                <c:pt idx="88">
                  <c:v>2740.2533999999978</c:v>
                </c:pt>
                <c:pt idx="89">
                  <c:v>-10667.759300000002</c:v>
                </c:pt>
                <c:pt idx="90">
                  <c:v>-28866.962899999999</c:v>
                </c:pt>
                <c:pt idx="91">
                  <c:v>-26016.833299999998</c:v>
                </c:pt>
                <c:pt idx="92">
                  <c:v>-12188.059799999997</c:v>
                </c:pt>
                <c:pt idx="93">
                  <c:v>-5022.0295999999998</c:v>
                </c:pt>
                <c:pt idx="94">
                  <c:v>13910.604699999998</c:v>
                </c:pt>
                <c:pt idx="95">
                  <c:v>31556.122499999998</c:v>
                </c:pt>
                <c:pt idx="96">
                  <c:v>21285.304199999999</c:v>
                </c:pt>
                <c:pt idx="97">
                  <c:v>29154.688400000003</c:v>
                </c:pt>
                <c:pt idx="98">
                  <c:v>31282.979200000002</c:v>
                </c:pt>
                <c:pt idx="99">
                  <c:v>4836.7490000000034</c:v>
                </c:pt>
                <c:pt idx="100">
                  <c:v>-13552.145099999994</c:v>
                </c:pt>
                <c:pt idx="101">
                  <c:v>-33838.685400000002</c:v>
                </c:pt>
                <c:pt idx="102">
                  <c:v>-51492.512199999997</c:v>
                </c:pt>
                <c:pt idx="103">
                  <c:v>-40253.752099999998</c:v>
                </c:pt>
                <c:pt idx="104">
                  <c:v>-14801.547500000002</c:v>
                </c:pt>
                <c:pt idx="105">
                  <c:v>-8226.0337</c:v>
                </c:pt>
                <c:pt idx="106">
                  <c:v>26962.105100000001</c:v>
                </c:pt>
                <c:pt idx="107">
                  <c:v>11240.120800000001</c:v>
                </c:pt>
                <c:pt idx="108">
                  <c:v>18720.547599999998</c:v>
                </c:pt>
                <c:pt idx="109">
                  <c:v>23589.194899999995</c:v>
                </c:pt>
                <c:pt idx="110">
                  <c:v>-14537.143400000004</c:v>
                </c:pt>
                <c:pt idx="111">
                  <c:v>17490.942499999997</c:v>
                </c:pt>
                <c:pt idx="112">
                  <c:v>4952.6069000000043</c:v>
                </c:pt>
                <c:pt idx="113">
                  <c:v>1986.6113000000041</c:v>
                </c:pt>
                <c:pt idx="114">
                  <c:v>18163.926300000003</c:v>
                </c:pt>
                <c:pt idx="115">
                  <c:v>-12184.504899999996</c:v>
                </c:pt>
                <c:pt idx="116">
                  <c:v>-10950.9902</c:v>
                </c:pt>
                <c:pt idx="117">
                  <c:v>-17491.676100000001</c:v>
                </c:pt>
              </c:numCache>
            </c:numRef>
          </c:val>
        </c:ser>
        <c:ser>
          <c:idx val="1"/>
          <c:order val="1"/>
          <c:tx>
            <c:strRef>
              <c:f>'Mexico Gross Inflows'!$M$443</c:f>
              <c:strCache>
                <c:ptCount val="1"/>
                <c:pt idx="0">
                  <c:v>1+ Std Dev Band</c:v>
                </c:pt>
              </c:strCache>
            </c:strRef>
          </c:tx>
          <c:marker>
            <c:symbol val="none"/>
          </c:marker>
          <c:cat>
            <c:strRef>
              <c:f>'Mexico Gross Inflows'!$N$441:$EA$441</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Inflows'!$N$443:$EA$443</c:f>
              <c:numCache>
                <c:formatCode>General</c:formatCode>
                <c:ptCount val="118"/>
                <c:pt idx="0">
                  <c:v>7237.0929340641314</c:v>
                </c:pt>
                <c:pt idx="1">
                  <c:v>5474.81144380357</c:v>
                </c:pt>
                <c:pt idx="2">
                  <c:v>3836.0842153153635</c:v>
                </c:pt>
                <c:pt idx="3">
                  <c:v>3345.8175026005656</c:v>
                </c:pt>
                <c:pt idx="4">
                  <c:v>3890.7991257038966</c:v>
                </c:pt>
                <c:pt idx="5">
                  <c:v>4238.5200809187509</c:v>
                </c:pt>
                <c:pt idx="6">
                  <c:v>4350.1778034661929</c:v>
                </c:pt>
                <c:pt idx="7">
                  <c:v>3200.2752803928752</c:v>
                </c:pt>
                <c:pt idx="8">
                  <c:v>2432.2350521587341</c:v>
                </c:pt>
                <c:pt idx="9">
                  <c:v>2408.5664791223294</c:v>
                </c:pt>
                <c:pt idx="10">
                  <c:v>2444.5336668456234</c:v>
                </c:pt>
                <c:pt idx="11">
                  <c:v>2359.8845129950514</c:v>
                </c:pt>
                <c:pt idx="12">
                  <c:v>2473.5126913469621</c:v>
                </c:pt>
                <c:pt idx="13">
                  <c:v>2664.8693659879759</c:v>
                </c:pt>
                <c:pt idx="14">
                  <c:v>4194.8354776620436</c:v>
                </c:pt>
                <c:pt idx="15">
                  <c:v>5613.7839012799232</c:v>
                </c:pt>
                <c:pt idx="16">
                  <c:v>6512.8577885572358</c:v>
                </c:pt>
                <c:pt idx="17">
                  <c:v>7572.4760036382013</c:v>
                </c:pt>
                <c:pt idx="18">
                  <c:v>7634.2202353653965</c:v>
                </c:pt>
                <c:pt idx="19">
                  <c:v>7705.9211548050316</c:v>
                </c:pt>
                <c:pt idx="20">
                  <c:v>7669.2512158437003</c:v>
                </c:pt>
                <c:pt idx="21">
                  <c:v>7573.8305554636736</c:v>
                </c:pt>
                <c:pt idx="22">
                  <c:v>7551.379230702828</c:v>
                </c:pt>
                <c:pt idx="23">
                  <c:v>7251.1391108466814</c:v>
                </c:pt>
                <c:pt idx="24">
                  <c:v>6910.1995845448319</c:v>
                </c:pt>
                <c:pt idx="25">
                  <c:v>6726.899408942686</c:v>
                </c:pt>
                <c:pt idx="26">
                  <c:v>6451.9437563191213</c:v>
                </c:pt>
                <c:pt idx="27">
                  <c:v>6901.6064572215764</c:v>
                </c:pt>
                <c:pt idx="28">
                  <c:v>7449.8151432189497</c:v>
                </c:pt>
                <c:pt idx="29">
                  <c:v>7843.2492330031737</c:v>
                </c:pt>
                <c:pt idx="30">
                  <c:v>8152.9903862962501</c:v>
                </c:pt>
                <c:pt idx="31">
                  <c:v>8082.2404758047433</c:v>
                </c:pt>
                <c:pt idx="32">
                  <c:v>7815.3654092546822</c:v>
                </c:pt>
                <c:pt idx="33">
                  <c:v>7635.5892310672134</c:v>
                </c:pt>
                <c:pt idx="34">
                  <c:v>7072.4844144535664</c:v>
                </c:pt>
                <c:pt idx="35">
                  <c:v>7053.9467636648014</c:v>
                </c:pt>
                <c:pt idx="36">
                  <c:v>8948.1932443326496</c:v>
                </c:pt>
                <c:pt idx="37">
                  <c:v>10476.557728941383</c:v>
                </c:pt>
                <c:pt idx="38">
                  <c:v>10535.368233182524</c:v>
                </c:pt>
                <c:pt idx="39">
                  <c:v>10352.664215908082</c:v>
                </c:pt>
                <c:pt idx="40">
                  <c:v>11302.484518182433</c:v>
                </c:pt>
                <c:pt idx="41">
                  <c:v>12029.396379656495</c:v>
                </c:pt>
                <c:pt idx="42">
                  <c:v>11641.00041737386</c:v>
                </c:pt>
                <c:pt idx="43">
                  <c:v>11545.567925610962</c:v>
                </c:pt>
                <c:pt idx="44">
                  <c:v>12004.101733417145</c:v>
                </c:pt>
                <c:pt idx="45">
                  <c:v>12712.416544757501</c:v>
                </c:pt>
                <c:pt idx="46">
                  <c:v>14411.04565440831</c:v>
                </c:pt>
                <c:pt idx="47">
                  <c:v>15797.360003237933</c:v>
                </c:pt>
                <c:pt idx="48">
                  <c:v>16202.837997829482</c:v>
                </c:pt>
                <c:pt idx="49">
                  <c:v>16872.90435045063</c:v>
                </c:pt>
                <c:pt idx="50">
                  <c:v>16751.784459790342</c:v>
                </c:pt>
                <c:pt idx="51">
                  <c:v>16704.618659296899</c:v>
                </c:pt>
                <c:pt idx="52">
                  <c:v>16700.897769996194</c:v>
                </c:pt>
                <c:pt idx="53">
                  <c:v>16384.048531240929</c:v>
                </c:pt>
                <c:pt idx="54">
                  <c:v>15646.79988885073</c:v>
                </c:pt>
                <c:pt idx="55">
                  <c:v>14720.452565919002</c:v>
                </c:pt>
                <c:pt idx="56">
                  <c:v>12527.267412621821</c:v>
                </c:pt>
                <c:pt idx="57">
                  <c:v>10572.754571301684</c:v>
                </c:pt>
                <c:pt idx="58">
                  <c:v>10749.284641643979</c:v>
                </c:pt>
                <c:pt idx="59">
                  <c:v>11016.001806868597</c:v>
                </c:pt>
                <c:pt idx="60">
                  <c:v>11583.664417116852</c:v>
                </c:pt>
                <c:pt idx="61">
                  <c:v>11088.105402594492</c:v>
                </c:pt>
                <c:pt idx="62">
                  <c:v>10587.599442758121</c:v>
                </c:pt>
                <c:pt idx="63">
                  <c:v>10110.797701764539</c:v>
                </c:pt>
                <c:pt idx="64">
                  <c:v>10072.987321213219</c:v>
                </c:pt>
                <c:pt idx="65">
                  <c:v>9809.8606229815214</c:v>
                </c:pt>
                <c:pt idx="66">
                  <c:v>8670.9460639867229</c:v>
                </c:pt>
                <c:pt idx="67">
                  <c:v>6629.5301729969478</c:v>
                </c:pt>
                <c:pt idx="68">
                  <c:v>5583.7755209178249</c:v>
                </c:pt>
                <c:pt idx="69">
                  <c:v>4240.3258687887665</c:v>
                </c:pt>
                <c:pt idx="70">
                  <c:v>4058.5682832591465</c:v>
                </c:pt>
                <c:pt idx="71">
                  <c:v>4061.9684615125725</c:v>
                </c:pt>
                <c:pt idx="72">
                  <c:v>4375.3291349326691</c:v>
                </c:pt>
                <c:pt idx="73">
                  <c:v>4096.314266763713</c:v>
                </c:pt>
                <c:pt idx="74">
                  <c:v>4952.0524597662934</c:v>
                </c:pt>
                <c:pt idx="75">
                  <c:v>5400.329774257907</c:v>
                </c:pt>
                <c:pt idx="76">
                  <c:v>5405.3030451696523</c:v>
                </c:pt>
                <c:pt idx="77">
                  <c:v>5606.4033275774418</c:v>
                </c:pt>
                <c:pt idx="78">
                  <c:v>5347.1013726612209</c:v>
                </c:pt>
                <c:pt idx="79">
                  <c:v>7539.3698097591241</c:v>
                </c:pt>
                <c:pt idx="80">
                  <c:v>9985.4572036051941</c:v>
                </c:pt>
                <c:pt idx="81">
                  <c:v>9779.1795082711906</c:v>
                </c:pt>
                <c:pt idx="82">
                  <c:v>11060.332458074765</c:v>
                </c:pt>
                <c:pt idx="83">
                  <c:v>11007.97813092355</c:v>
                </c:pt>
                <c:pt idx="84">
                  <c:v>10976.680466658931</c:v>
                </c:pt>
                <c:pt idx="85">
                  <c:v>12509.937079785654</c:v>
                </c:pt>
                <c:pt idx="86">
                  <c:v>12368.893621231888</c:v>
                </c:pt>
                <c:pt idx="87">
                  <c:v>12859.634764468632</c:v>
                </c:pt>
                <c:pt idx="88">
                  <c:v>12991.262057702188</c:v>
                </c:pt>
                <c:pt idx="89">
                  <c:v>12796.997934750092</c:v>
                </c:pt>
                <c:pt idx="90">
                  <c:v>13745.428063314135</c:v>
                </c:pt>
                <c:pt idx="91">
                  <c:v>14154.159058272973</c:v>
                </c:pt>
                <c:pt idx="92">
                  <c:v>13719.529863425032</c:v>
                </c:pt>
                <c:pt idx="93">
                  <c:v>13594.145269653471</c:v>
                </c:pt>
                <c:pt idx="94">
                  <c:v>14092.662131792002</c:v>
                </c:pt>
                <c:pt idx="95">
                  <c:v>17028.826940768617</c:v>
                </c:pt>
                <c:pt idx="96">
                  <c:v>18860.455733365714</c:v>
                </c:pt>
                <c:pt idx="97">
                  <c:v>21089.912253739596</c:v>
                </c:pt>
                <c:pt idx="98">
                  <c:v>23724.309697320925</c:v>
                </c:pt>
                <c:pt idx="99">
                  <c:v>22894.653779755965</c:v>
                </c:pt>
                <c:pt idx="100">
                  <c:v>21010.020366272245</c:v>
                </c:pt>
                <c:pt idx="101">
                  <c:v>21217.262077735362</c:v>
                </c:pt>
                <c:pt idx="102">
                  <c:v>20819.232990946985</c:v>
                </c:pt>
                <c:pt idx="103">
                  <c:v>20880.296359475447</c:v>
                </c:pt>
                <c:pt idx="104">
                  <c:v>20789.977027202607</c:v>
                </c:pt>
                <c:pt idx="105">
                  <c:v>19032.765528020194</c:v>
                </c:pt>
                <c:pt idx="106">
                  <c:v>21233.120115032103</c:v>
                </c:pt>
                <c:pt idx="107">
                  <c:v>21303.351754882093</c:v>
                </c:pt>
                <c:pt idx="108">
                  <c:v>22568.464666848387</c:v>
                </c:pt>
                <c:pt idx="109">
                  <c:v>24871.701037026156</c:v>
                </c:pt>
                <c:pt idx="110">
                  <c:v>24971.457568962025</c:v>
                </c:pt>
                <c:pt idx="111">
                  <c:v>26692.667726632746</c:v>
                </c:pt>
                <c:pt idx="112">
                  <c:v>27336.651342068322</c:v>
                </c:pt>
                <c:pt idx="113">
                  <c:v>27621.876961529499</c:v>
                </c:pt>
                <c:pt idx="114">
                  <c:v>27951.772626557467</c:v>
                </c:pt>
                <c:pt idx="115">
                  <c:v>25051.179057981433</c:v>
                </c:pt>
                <c:pt idx="116">
                  <c:v>23088.164500080304</c:v>
                </c:pt>
                <c:pt idx="117">
                  <c:v>19956.837722686902</c:v>
                </c:pt>
              </c:numCache>
            </c:numRef>
          </c:val>
        </c:ser>
        <c:ser>
          <c:idx val="2"/>
          <c:order val="2"/>
          <c:tx>
            <c:strRef>
              <c:f>'Mexico Gross Inflows'!$M$444</c:f>
              <c:strCache>
                <c:ptCount val="1"/>
                <c:pt idx="0">
                  <c:v>2+ Std Dev Band</c:v>
                </c:pt>
              </c:strCache>
            </c:strRef>
          </c:tx>
          <c:marker>
            <c:symbol val="none"/>
          </c:marker>
          <c:cat>
            <c:strRef>
              <c:f>'Mexico Gross Inflows'!$N$441:$EA$441</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Inflows'!$N$444:$EA$444</c:f>
              <c:numCache>
                <c:formatCode>General</c:formatCode>
                <c:ptCount val="118"/>
                <c:pt idx="0">
                  <c:v>17458.523018128264</c:v>
                </c:pt>
                <c:pt idx="1">
                  <c:v>14699.752887607139</c:v>
                </c:pt>
                <c:pt idx="2">
                  <c:v>12087.141530630728</c:v>
                </c:pt>
                <c:pt idx="3">
                  <c:v>11301.139305201132</c:v>
                </c:pt>
                <c:pt idx="4">
                  <c:v>12065.314401407795</c:v>
                </c:pt>
                <c:pt idx="5">
                  <c:v>11772.311761837504</c:v>
                </c:pt>
                <c:pt idx="6">
                  <c:v>10944.319306932384</c:v>
                </c:pt>
                <c:pt idx="7">
                  <c:v>7850.5207107857505</c:v>
                </c:pt>
                <c:pt idx="8">
                  <c:v>5847.0129543174689</c:v>
                </c:pt>
                <c:pt idx="9">
                  <c:v>5728.3764082446596</c:v>
                </c:pt>
                <c:pt idx="10">
                  <c:v>5866.7871836912464</c:v>
                </c:pt>
                <c:pt idx="11">
                  <c:v>5758.9435259901029</c:v>
                </c:pt>
                <c:pt idx="12">
                  <c:v>5928.6012326939244</c:v>
                </c:pt>
                <c:pt idx="13">
                  <c:v>6189.4226819759515</c:v>
                </c:pt>
                <c:pt idx="14">
                  <c:v>8691.9320553240887</c:v>
                </c:pt>
                <c:pt idx="15">
                  <c:v>10873.450652559846</c:v>
                </c:pt>
                <c:pt idx="16">
                  <c:v>12050.898077114471</c:v>
                </c:pt>
                <c:pt idx="17">
                  <c:v>13490.915657276404</c:v>
                </c:pt>
                <c:pt idx="18">
                  <c:v>13469.982970730794</c:v>
                </c:pt>
                <c:pt idx="19">
                  <c:v>13475.227159610062</c:v>
                </c:pt>
                <c:pt idx="20">
                  <c:v>13480.407181687402</c:v>
                </c:pt>
                <c:pt idx="21">
                  <c:v>13464.373060927346</c:v>
                </c:pt>
                <c:pt idx="22">
                  <c:v>13444.067261405655</c:v>
                </c:pt>
                <c:pt idx="23">
                  <c:v>13584.838471693363</c:v>
                </c:pt>
                <c:pt idx="24">
                  <c:v>13502.890969089663</c:v>
                </c:pt>
                <c:pt idx="25">
                  <c:v>13687.747517885371</c:v>
                </c:pt>
                <c:pt idx="26">
                  <c:v>13724.052862638244</c:v>
                </c:pt>
                <c:pt idx="27">
                  <c:v>14089.110814443153</c:v>
                </c:pt>
                <c:pt idx="28">
                  <c:v>14580.748986437899</c:v>
                </c:pt>
                <c:pt idx="29">
                  <c:v>14931.094866006346</c:v>
                </c:pt>
                <c:pt idx="30">
                  <c:v>15049.320472592499</c:v>
                </c:pt>
                <c:pt idx="31">
                  <c:v>15032.321101609485</c:v>
                </c:pt>
                <c:pt idx="32">
                  <c:v>14889.257868509365</c:v>
                </c:pt>
                <c:pt idx="33">
                  <c:v>14719.578362134425</c:v>
                </c:pt>
                <c:pt idx="34">
                  <c:v>13834.184228907134</c:v>
                </c:pt>
                <c:pt idx="35">
                  <c:v>13803.711827329604</c:v>
                </c:pt>
                <c:pt idx="36">
                  <c:v>16979.564788665299</c:v>
                </c:pt>
                <c:pt idx="37">
                  <c:v>19506.420457882767</c:v>
                </c:pt>
                <c:pt idx="38">
                  <c:v>19558.742066365048</c:v>
                </c:pt>
                <c:pt idx="39">
                  <c:v>19596.055481816162</c:v>
                </c:pt>
                <c:pt idx="40">
                  <c:v>22924.278736364868</c:v>
                </c:pt>
                <c:pt idx="41">
                  <c:v>26001.181609312989</c:v>
                </c:pt>
                <c:pt idx="42">
                  <c:v>26547.529934747719</c:v>
                </c:pt>
                <c:pt idx="43">
                  <c:v>26974.511401221924</c:v>
                </c:pt>
                <c:pt idx="44">
                  <c:v>27437.99346683429</c:v>
                </c:pt>
                <c:pt idx="45">
                  <c:v>28158.993089515003</c:v>
                </c:pt>
                <c:pt idx="46">
                  <c:v>30278.281308816622</c:v>
                </c:pt>
                <c:pt idx="47">
                  <c:v>32284.685006475866</c:v>
                </c:pt>
                <c:pt idx="48">
                  <c:v>32833.565995658966</c:v>
                </c:pt>
                <c:pt idx="49">
                  <c:v>33741.678700901255</c:v>
                </c:pt>
                <c:pt idx="50">
                  <c:v>33604.318919580684</c:v>
                </c:pt>
                <c:pt idx="51">
                  <c:v>33569.657318593796</c:v>
                </c:pt>
                <c:pt idx="52">
                  <c:v>33567.610539992384</c:v>
                </c:pt>
                <c:pt idx="53">
                  <c:v>33463.252062481857</c:v>
                </c:pt>
                <c:pt idx="54">
                  <c:v>32688.249777701458</c:v>
                </c:pt>
                <c:pt idx="55">
                  <c:v>31476.535131838002</c:v>
                </c:pt>
                <c:pt idx="56">
                  <c:v>28347.659825243642</c:v>
                </c:pt>
                <c:pt idx="57">
                  <c:v>25360.449142603367</c:v>
                </c:pt>
                <c:pt idx="58">
                  <c:v>25593.534283287954</c:v>
                </c:pt>
                <c:pt idx="59">
                  <c:v>25846.388613737192</c:v>
                </c:pt>
                <c:pt idx="60">
                  <c:v>25161.563834233701</c:v>
                </c:pt>
                <c:pt idx="61">
                  <c:v>22258.070805188981</c:v>
                </c:pt>
                <c:pt idx="62">
                  <c:v>20029.533885516241</c:v>
                </c:pt>
                <c:pt idx="63">
                  <c:v>17833.965403529077</c:v>
                </c:pt>
                <c:pt idx="64">
                  <c:v>17808.674642426438</c:v>
                </c:pt>
                <c:pt idx="65">
                  <c:v>17594.869335963045</c:v>
                </c:pt>
                <c:pt idx="66">
                  <c:v>15829.011927973446</c:v>
                </c:pt>
                <c:pt idx="67">
                  <c:v>12519.146210993895</c:v>
                </c:pt>
                <c:pt idx="68">
                  <c:v>10993.207126835649</c:v>
                </c:pt>
                <c:pt idx="69">
                  <c:v>8809.0567975775321</c:v>
                </c:pt>
                <c:pt idx="70">
                  <c:v>8914.1445315182937</c:v>
                </c:pt>
                <c:pt idx="71">
                  <c:v>9079.2441180251444</c:v>
                </c:pt>
                <c:pt idx="72">
                  <c:v>9336.3020298653391</c:v>
                </c:pt>
                <c:pt idx="73">
                  <c:v>8255.4030035274245</c:v>
                </c:pt>
                <c:pt idx="74">
                  <c:v>9181.6207145325861</c:v>
                </c:pt>
                <c:pt idx="75">
                  <c:v>9747.210283515813</c:v>
                </c:pt>
                <c:pt idx="76">
                  <c:v>9781.0458803393049</c:v>
                </c:pt>
                <c:pt idx="77">
                  <c:v>10071.366195154884</c:v>
                </c:pt>
                <c:pt idx="78">
                  <c:v>9802.0718603224432</c:v>
                </c:pt>
                <c:pt idx="79">
                  <c:v>13235.769484518247</c:v>
                </c:pt>
                <c:pt idx="80">
                  <c:v>17298.630087210389</c:v>
                </c:pt>
                <c:pt idx="81">
                  <c:v>17194.672316542383</c:v>
                </c:pt>
                <c:pt idx="82">
                  <c:v>18952.293696149529</c:v>
                </c:pt>
                <c:pt idx="83">
                  <c:v>19584.549656847099</c:v>
                </c:pt>
                <c:pt idx="84">
                  <c:v>20107.493743317864</c:v>
                </c:pt>
                <c:pt idx="85">
                  <c:v>22206.862899571308</c:v>
                </c:pt>
                <c:pt idx="86">
                  <c:v>22047.652187463776</c:v>
                </c:pt>
                <c:pt idx="87">
                  <c:v>22689.108308937262</c:v>
                </c:pt>
                <c:pt idx="88">
                  <c:v>22783.26000540438</c:v>
                </c:pt>
                <c:pt idx="89">
                  <c:v>23069.175749500188</c:v>
                </c:pt>
                <c:pt idx="90">
                  <c:v>26009.936246628273</c:v>
                </c:pt>
                <c:pt idx="91">
                  <c:v>27765.765671545949</c:v>
                </c:pt>
                <c:pt idx="92">
                  <c:v>27616.123706850063</c:v>
                </c:pt>
                <c:pt idx="93">
                  <c:v>27529.495289306942</c:v>
                </c:pt>
                <c:pt idx="94">
                  <c:v>28258.002453584002</c:v>
                </c:pt>
                <c:pt idx="95">
                  <c:v>32834.606006537229</c:v>
                </c:pt>
                <c:pt idx="96">
                  <c:v>35223.43932673143</c:v>
                </c:pt>
                <c:pt idx="97">
                  <c:v>38502.273197479197</c:v>
                </c:pt>
                <c:pt idx="98">
                  <c:v>42141.59454964185</c:v>
                </c:pt>
                <c:pt idx="99">
                  <c:v>41099.019514511936</c:v>
                </c:pt>
                <c:pt idx="100">
                  <c:v>39137.259127544487</c:v>
                </c:pt>
                <c:pt idx="101">
                  <c:v>41099.294200470729</c:v>
                </c:pt>
                <c:pt idx="102">
                  <c:v>43633.77115689397</c:v>
                </c:pt>
                <c:pt idx="103">
                  <c:v>45176.755883950893</c:v>
                </c:pt>
                <c:pt idx="104">
                  <c:v>45152.285179405211</c:v>
                </c:pt>
                <c:pt idx="105">
                  <c:v>42910.949846040385</c:v>
                </c:pt>
                <c:pt idx="106">
                  <c:v>46107.73085006421</c:v>
                </c:pt>
                <c:pt idx="107">
                  <c:v>46204.573189764189</c:v>
                </c:pt>
                <c:pt idx="108">
                  <c:v>47935.784303696775</c:v>
                </c:pt>
                <c:pt idx="109">
                  <c:v>50829.40933405231</c:v>
                </c:pt>
                <c:pt idx="110">
                  <c:v>50312.431422924048</c:v>
                </c:pt>
                <c:pt idx="111">
                  <c:v>51579.462948265493</c:v>
                </c:pt>
                <c:pt idx="112">
                  <c:v>52010.396844136645</c:v>
                </c:pt>
                <c:pt idx="113">
                  <c:v>52230.416038058996</c:v>
                </c:pt>
                <c:pt idx="114">
                  <c:v>52677.541288114939</c:v>
                </c:pt>
                <c:pt idx="115">
                  <c:v>49063.38552096286</c:v>
                </c:pt>
                <c:pt idx="116">
                  <c:v>46749.171125160603</c:v>
                </c:pt>
                <c:pt idx="117">
                  <c:v>42818.835795373801</c:v>
                </c:pt>
              </c:numCache>
            </c:numRef>
          </c:val>
        </c:ser>
        <c:ser>
          <c:idx val="3"/>
          <c:order val="3"/>
          <c:tx>
            <c:strRef>
              <c:f>'Mexico Gross Inflows'!$M$445</c:f>
              <c:strCache>
                <c:ptCount val="1"/>
                <c:pt idx="0">
                  <c:v>1- Std Dev Band</c:v>
                </c:pt>
              </c:strCache>
            </c:strRef>
          </c:tx>
          <c:marker>
            <c:symbol val="none"/>
          </c:marker>
          <c:cat>
            <c:strRef>
              <c:f>'Mexico Gross Inflows'!$N$441:$EA$441</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Inflows'!$N$445:$EA$445</c:f>
              <c:numCache>
                <c:formatCode>General</c:formatCode>
                <c:ptCount val="118"/>
                <c:pt idx="0">
                  <c:v>-13205.767234064133</c:v>
                </c:pt>
                <c:pt idx="1">
                  <c:v>-12975.071443803568</c:v>
                </c:pt>
                <c:pt idx="2">
                  <c:v>-12666.030415315363</c:v>
                </c:pt>
                <c:pt idx="3">
                  <c:v>-12564.826102600568</c:v>
                </c:pt>
                <c:pt idx="4">
                  <c:v>-12458.2314257039</c:v>
                </c:pt>
                <c:pt idx="5">
                  <c:v>-10829.063280918752</c:v>
                </c:pt>
                <c:pt idx="6">
                  <c:v>-8838.1052034661916</c:v>
                </c:pt>
                <c:pt idx="7">
                  <c:v>-6100.2155803928754</c:v>
                </c:pt>
                <c:pt idx="8">
                  <c:v>-4397.3207521587346</c:v>
                </c:pt>
                <c:pt idx="9">
                  <c:v>-4231.0533791223297</c:v>
                </c:pt>
                <c:pt idx="10">
                  <c:v>-4399.9733668456238</c:v>
                </c:pt>
                <c:pt idx="11">
                  <c:v>-4438.2335129950516</c:v>
                </c:pt>
                <c:pt idx="12">
                  <c:v>-4436.6643913469625</c:v>
                </c:pt>
                <c:pt idx="13">
                  <c:v>-4384.2372659879766</c:v>
                </c:pt>
                <c:pt idx="14">
                  <c:v>-4799.3576776620448</c:v>
                </c:pt>
                <c:pt idx="15">
                  <c:v>-4905.5496012799231</c:v>
                </c:pt>
                <c:pt idx="16">
                  <c:v>-4563.2227885572356</c:v>
                </c:pt>
                <c:pt idx="17">
                  <c:v>-4264.4033036382025</c:v>
                </c:pt>
                <c:pt idx="18">
                  <c:v>-4037.3052353653975</c:v>
                </c:pt>
                <c:pt idx="19">
                  <c:v>-3832.690854805031</c:v>
                </c:pt>
                <c:pt idx="20">
                  <c:v>-3953.060715843701</c:v>
                </c:pt>
                <c:pt idx="21">
                  <c:v>-4207.2544554636734</c:v>
                </c:pt>
                <c:pt idx="22">
                  <c:v>-4233.9968307028275</c:v>
                </c:pt>
                <c:pt idx="23">
                  <c:v>-5416.2596108466823</c:v>
                </c:pt>
                <c:pt idx="24">
                  <c:v>-6275.1831845448314</c:v>
                </c:pt>
                <c:pt idx="25">
                  <c:v>-7194.7968089426859</c:v>
                </c:pt>
                <c:pt idx="26">
                  <c:v>-8092.2744563191218</c:v>
                </c:pt>
                <c:pt idx="27">
                  <c:v>-7473.4022572215763</c:v>
                </c:pt>
                <c:pt idx="28">
                  <c:v>-6812.0525432189479</c:v>
                </c:pt>
                <c:pt idx="29">
                  <c:v>-6332.4420330031726</c:v>
                </c:pt>
                <c:pt idx="30">
                  <c:v>-5639.6697862962492</c:v>
                </c:pt>
                <c:pt idx="31">
                  <c:v>-5817.9207758047414</c:v>
                </c:pt>
                <c:pt idx="32">
                  <c:v>-6332.4195092546815</c:v>
                </c:pt>
                <c:pt idx="33">
                  <c:v>-6532.3890310672123</c:v>
                </c:pt>
                <c:pt idx="34">
                  <c:v>-6450.9152144535665</c:v>
                </c:pt>
                <c:pt idx="35">
                  <c:v>-6445.5833636648013</c:v>
                </c:pt>
                <c:pt idx="36">
                  <c:v>-7114.5498443326487</c:v>
                </c:pt>
                <c:pt idx="37">
                  <c:v>-7583.1677289413838</c:v>
                </c:pt>
                <c:pt idx="38">
                  <c:v>-7511.3794331825247</c:v>
                </c:pt>
                <c:pt idx="39">
                  <c:v>-8134.1183159080811</c:v>
                </c:pt>
                <c:pt idx="40">
                  <c:v>-11941.103918182433</c:v>
                </c:pt>
                <c:pt idx="41">
                  <c:v>-15914.174079656494</c:v>
                </c:pt>
                <c:pt idx="42">
                  <c:v>-18172.058617373859</c:v>
                </c:pt>
                <c:pt idx="43">
                  <c:v>-19312.319025610963</c:v>
                </c:pt>
                <c:pt idx="44">
                  <c:v>-18863.681733417146</c:v>
                </c:pt>
                <c:pt idx="45">
                  <c:v>-18180.736544757499</c:v>
                </c:pt>
                <c:pt idx="46">
                  <c:v>-17323.425654408311</c:v>
                </c:pt>
                <c:pt idx="47">
                  <c:v>-17177.290003237933</c:v>
                </c:pt>
                <c:pt idx="48">
                  <c:v>-17058.617997829482</c:v>
                </c:pt>
                <c:pt idx="49">
                  <c:v>-16864.644350450628</c:v>
                </c:pt>
                <c:pt idx="50">
                  <c:v>-16953.284459790342</c:v>
                </c:pt>
                <c:pt idx="51">
                  <c:v>-17025.458659296895</c:v>
                </c:pt>
                <c:pt idx="52">
                  <c:v>-17032.527769996192</c:v>
                </c:pt>
                <c:pt idx="53">
                  <c:v>-17774.358531240927</c:v>
                </c:pt>
                <c:pt idx="54">
                  <c:v>-18436.099888850731</c:v>
                </c:pt>
                <c:pt idx="55">
                  <c:v>-18791.712565919002</c:v>
                </c:pt>
                <c:pt idx="56">
                  <c:v>-19113.517412621819</c:v>
                </c:pt>
                <c:pt idx="57">
                  <c:v>-19002.634571301682</c:v>
                </c:pt>
                <c:pt idx="58">
                  <c:v>-18939.214641643975</c:v>
                </c:pt>
                <c:pt idx="59">
                  <c:v>-18644.771806868597</c:v>
                </c:pt>
                <c:pt idx="60">
                  <c:v>-15572.134417116849</c:v>
                </c:pt>
                <c:pt idx="61">
                  <c:v>-11251.82540259449</c:v>
                </c:pt>
                <c:pt idx="62">
                  <c:v>-8296.2694427581191</c:v>
                </c:pt>
                <c:pt idx="63">
                  <c:v>-5335.5377017645378</c:v>
                </c:pt>
                <c:pt idx="64">
                  <c:v>-5398.3873212132185</c:v>
                </c:pt>
                <c:pt idx="65">
                  <c:v>-5760.1568029815217</c:v>
                </c:pt>
                <c:pt idx="66">
                  <c:v>-5645.1856639867237</c:v>
                </c:pt>
                <c:pt idx="67">
                  <c:v>-5149.7019029969479</c:v>
                </c:pt>
                <c:pt idx="68">
                  <c:v>-5235.0876909178241</c:v>
                </c:pt>
                <c:pt idx="69">
                  <c:v>-4897.1359887887647</c:v>
                </c:pt>
                <c:pt idx="70">
                  <c:v>-5652.5842132591461</c:v>
                </c:pt>
                <c:pt idx="71">
                  <c:v>-5972.5828515125713</c:v>
                </c:pt>
                <c:pt idx="72">
                  <c:v>-5546.616654932669</c:v>
                </c:pt>
                <c:pt idx="73">
                  <c:v>-4221.8632067637118</c:v>
                </c:pt>
                <c:pt idx="74">
                  <c:v>-3507.0840497662925</c:v>
                </c:pt>
                <c:pt idx="75">
                  <c:v>-3293.4312442579067</c:v>
                </c:pt>
                <c:pt idx="76">
                  <c:v>-3346.1826251696525</c:v>
                </c:pt>
                <c:pt idx="77">
                  <c:v>-3323.5224075774422</c:v>
                </c:pt>
                <c:pt idx="78">
                  <c:v>-3562.8396026612213</c:v>
                </c:pt>
                <c:pt idx="79">
                  <c:v>-3853.4295397591231</c:v>
                </c:pt>
                <c:pt idx="80">
                  <c:v>-4640.8885636051946</c:v>
                </c:pt>
                <c:pt idx="81">
                  <c:v>-5051.8061082711902</c:v>
                </c:pt>
                <c:pt idx="82">
                  <c:v>-4723.5900180747649</c:v>
                </c:pt>
                <c:pt idx="83">
                  <c:v>-6145.1649209235493</c:v>
                </c:pt>
                <c:pt idx="84">
                  <c:v>-7284.9460866589316</c:v>
                </c:pt>
                <c:pt idx="85">
                  <c:v>-6883.914559785655</c:v>
                </c:pt>
                <c:pt idx="86">
                  <c:v>-6988.6235112318891</c:v>
                </c:pt>
                <c:pt idx="87">
                  <c:v>-6799.3123244686331</c:v>
                </c:pt>
                <c:pt idx="88">
                  <c:v>-6592.7338377021906</c:v>
                </c:pt>
                <c:pt idx="89">
                  <c:v>-7747.3576947500951</c:v>
                </c:pt>
                <c:pt idx="90">
                  <c:v>-10783.588303314136</c:v>
                </c:pt>
                <c:pt idx="91">
                  <c:v>-13069.054168272974</c:v>
                </c:pt>
                <c:pt idx="92">
                  <c:v>-14073.657823425034</c:v>
                </c:pt>
                <c:pt idx="93">
                  <c:v>-14276.554769653472</c:v>
                </c:pt>
                <c:pt idx="94">
                  <c:v>-14238.018511792003</c:v>
                </c:pt>
                <c:pt idx="95">
                  <c:v>-14582.731190768618</c:v>
                </c:pt>
                <c:pt idx="96">
                  <c:v>-13865.511453365718</c:v>
                </c:pt>
                <c:pt idx="97">
                  <c:v>-13734.809633739598</c:v>
                </c:pt>
                <c:pt idx="98">
                  <c:v>-13110.260007320927</c:v>
                </c:pt>
                <c:pt idx="99">
                  <c:v>-13514.077689755968</c:v>
                </c:pt>
                <c:pt idx="100">
                  <c:v>-15244.457156272245</c:v>
                </c:pt>
                <c:pt idx="101">
                  <c:v>-18546.802167735364</c:v>
                </c:pt>
                <c:pt idx="102">
                  <c:v>-24809.843340946987</c:v>
                </c:pt>
                <c:pt idx="103">
                  <c:v>-27712.622689475444</c:v>
                </c:pt>
                <c:pt idx="104">
                  <c:v>-27934.639277202608</c:v>
                </c:pt>
                <c:pt idx="105">
                  <c:v>-28723.603108020194</c:v>
                </c:pt>
                <c:pt idx="106">
                  <c:v>-28516.101355032104</c:v>
                </c:pt>
                <c:pt idx="107">
                  <c:v>-28499.091114882092</c:v>
                </c:pt>
                <c:pt idx="108">
                  <c:v>-28166.174606848388</c:v>
                </c:pt>
                <c:pt idx="109">
                  <c:v>-27043.715557026153</c:v>
                </c:pt>
                <c:pt idx="110">
                  <c:v>-25710.490138962021</c:v>
                </c:pt>
                <c:pt idx="111">
                  <c:v>-23080.922716632747</c:v>
                </c:pt>
                <c:pt idx="112">
                  <c:v>-22010.839662068323</c:v>
                </c:pt>
                <c:pt idx="113">
                  <c:v>-21595.201191529497</c:v>
                </c:pt>
                <c:pt idx="114">
                  <c:v>-21499.764696557468</c:v>
                </c:pt>
                <c:pt idx="115">
                  <c:v>-22973.233867981427</c:v>
                </c:pt>
                <c:pt idx="116">
                  <c:v>-24233.848750080302</c:v>
                </c:pt>
                <c:pt idx="117">
                  <c:v>-25767.158422686898</c:v>
                </c:pt>
              </c:numCache>
            </c:numRef>
          </c:val>
        </c:ser>
        <c:ser>
          <c:idx val="4"/>
          <c:order val="4"/>
          <c:tx>
            <c:strRef>
              <c:f>'Mexico Gross Inflows'!$M$446</c:f>
              <c:strCache>
                <c:ptCount val="1"/>
                <c:pt idx="0">
                  <c:v>2- Std Dev Band</c:v>
                </c:pt>
              </c:strCache>
            </c:strRef>
          </c:tx>
          <c:marker>
            <c:symbol val="none"/>
          </c:marker>
          <c:cat>
            <c:strRef>
              <c:f>'Mexico Gross Inflows'!$N$441:$EA$441</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Inflows'!$N$446:$EA$446</c:f>
              <c:numCache>
                <c:formatCode>General</c:formatCode>
                <c:ptCount val="118"/>
                <c:pt idx="0">
                  <c:v>-23427.197318128263</c:v>
                </c:pt>
                <c:pt idx="1">
                  <c:v>-22200.012887607139</c:v>
                </c:pt>
                <c:pt idx="2">
                  <c:v>-20917.087730630727</c:v>
                </c:pt>
                <c:pt idx="3">
                  <c:v>-20520.147905201135</c:v>
                </c:pt>
                <c:pt idx="4">
                  <c:v>-20632.746701407796</c:v>
                </c:pt>
                <c:pt idx="5">
                  <c:v>-18362.854961837504</c:v>
                </c:pt>
                <c:pt idx="6">
                  <c:v>-15432.246706932385</c:v>
                </c:pt>
                <c:pt idx="7">
                  <c:v>-10750.461010785752</c:v>
                </c:pt>
                <c:pt idx="8">
                  <c:v>-7812.0986543174686</c:v>
                </c:pt>
                <c:pt idx="9">
                  <c:v>-7550.8633082446595</c:v>
                </c:pt>
                <c:pt idx="10">
                  <c:v>-7822.2268836912472</c:v>
                </c:pt>
                <c:pt idx="11">
                  <c:v>-7837.2925259901031</c:v>
                </c:pt>
                <c:pt idx="12">
                  <c:v>-7891.7529326939248</c:v>
                </c:pt>
                <c:pt idx="13">
                  <c:v>-7908.7905819759526</c:v>
                </c:pt>
                <c:pt idx="14">
                  <c:v>-9296.4542553240881</c:v>
                </c:pt>
                <c:pt idx="15">
                  <c:v>-10165.216352559846</c:v>
                </c:pt>
                <c:pt idx="16">
                  <c:v>-10101.263077114472</c:v>
                </c:pt>
                <c:pt idx="17">
                  <c:v>-10182.842957276403</c:v>
                </c:pt>
                <c:pt idx="18">
                  <c:v>-9873.0679707307936</c:v>
                </c:pt>
                <c:pt idx="19">
                  <c:v>-9601.9968596100625</c:v>
                </c:pt>
                <c:pt idx="20">
                  <c:v>-9764.2166816874014</c:v>
                </c:pt>
                <c:pt idx="21">
                  <c:v>-10097.796960927348</c:v>
                </c:pt>
                <c:pt idx="22">
                  <c:v>-10126.684861405656</c:v>
                </c:pt>
                <c:pt idx="23">
                  <c:v>-11749.958971693364</c:v>
                </c:pt>
                <c:pt idx="24">
                  <c:v>-12867.874569089663</c:v>
                </c:pt>
                <c:pt idx="25">
                  <c:v>-14155.644917885373</c:v>
                </c:pt>
                <c:pt idx="26">
                  <c:v>-15364.383562638242</c:v>
                </c:pt>
                <c:pt idx="27">
                  <c:v>-14660.906614443153</c:v>
                </c:pt>
                <c:pt idx="28">
                  <c:v>-13942.986386437897</c:v>
                </c:pt>
                <c:pt idx="29">
                  <c:v>-13420.287666006347</c:v>
                </c:pt>
                <c:pt idx="30">
                  <c:v>-12535.9998725925</c:v>
                </c:pt>
                <c:pt idx="31">
                  <c:v>-12768.001401609485</c:v>
                </c:pt>
                <c:pt idx="32">
                  <c:v>-13406.311968509362</c:v>
                </c:pt>
                <c:pt idx="33">
                  <c:v>-13616.378162134426</c:v>
                </c:pt>
                <c:pt idx="34">
                  <c:v>-13212.615028907132</c:v>
                </c:pt>
                <c:pt idx="35">
                  <c:v>-13195.348427329602</c:v>
                </c:pt>
                <c:pt idx="36">
                  <c:v>-15145.921388665298</c:v>
                </c:pt>
                <c:pt idx="37">
                  <c:v>-16613.030457882767</c:v>
                </c:pt>
                <c:pt idx="38">
                  <c:v>-16534.753266365049</c:v>
                </c:pt>
                <c:pt idx="39">
                  <c:v>-17377.509581816164</c:v>
                </c:pt>
                <c:pt idx="40">
                  <c:v>-23562.898136364864</c:v>
                </c:pt>
                <c:pt idx="41">
                  <c:v>-29885.959309312988</c:v>
                </c:pt>
                <c:pt idx="42">
                  <c:v>-33078.588134747719</c:v>
                </c:pt>
                <c:pt idx="43">
                  <c:v>-34741.262501221921</c:v>
                </c:pt>
                <c:pt idx="44">
                  <c:v>-34297.573466834292</c:v>
                </c:pt>
                <c:pt idx="45">
                  <c:v>-33627.313089515003</c:v>
                </c:pt>
                <c:pt idx="46">
                  <c:v>-33190.66130881662</c:v>
                </c:pt>
                <c:pt idx="47">
                  <c:v>-33664.615006475869</c:v>
                </c:pt>
                <c:pt idx="48">
                  <c:v>-33689.345995658965</c:v>
                </c:pt>
                <c:pt idx="49">
                  <c:v>-33733.41870090126</c:v>
                </c:pt>
                <c:pt idx="50">
                  <c:v>-33805.818919580684</c:v>
                </c:pt>
                <c:pt idx="51">
                  <c:v>-33890.497318593792</c:v>
                </c:pt>
                <c:pt idx="52">
                  <c:v>-33899.240539992388</c:v>
                </c:pt>
                <c:pt idx="53">
                  <c:v>-34853.562062481855</c:v>
                </c:pt>
                <c:pt idx="54">
                  <c:v>-35477.549777701461</c:v>
                </c:pt>
                <c:pt idx="55">
                  <c:v>-35547.795131838</c:v>
                </c:pt>
                <c:pt idx="56">
                  <c:v>-34933.909825243638</c:v>
                </c:pt>
                <c:pt idx="57">
                  <c:v>-33790.329142603368</c:v>
                </c:pt>
                <c:pt idx="58">
                  <c:v>-33783.464283287954</c:v>
                </c:pt>
                <c:pt idx="59">
                  <c:v>-33475.158613737192</c:v>
                </c:pt>
                <c:pt idx="60">
                  <c:v>-29150.033834233702</c:v>
                </c:pt>
                <c:pt idx="61">
                  <c:v>-22421.790805188983</c:v>
                </c:pt>
                <c:pt idx="62">
                  <c:v>-17738.203885516239</c:v>
                </c:pt>
                <c:pt idx="63">
                  <c:v>-13058.705403529075</c:v>
                </c:pt>
                <c:pt idx="64">
                  <c:v>-13134.074642426436</c:v>
                </c:pt>
                <c:pt idx="65">
                  <c:v>-13545.165515963045</c:v>
                </c:pt>
                <c:pt idx="66">
                  <c:v>-12803.251527973447</c:v>
                </c:pt>
                <c:pt idx="67">
                  <c:v>-11039.317940993897</c:v>
                </c:pt>
                <c:pt idx="68">
                  <c:v>-10644.51929683565</c:v>
                </c:pt>
                <c:pt idx="69">
                  <c:v>-9465.8669175775303</c:v>
                </c:pt>
                <c:pt idx="70">
                  <c:v>-10508.160461518291</c:v>
                </c:pt>
                <c:pt idx="71">
                  <c:v>-10989.858508025143</c:v>
                </c:pt>
                <c:pt idx="72">
                  <c:v>-10507.589549865337</c:v>
                </c:pt>
                <c:pt idx="73">
                  <c:v>-8380.9519435274251</c:v>
                </c:pt>
                <c:pt idx="74">
                  <c:v>-7736.6523045325848</c:v>
                </c:pt>
                <c:pt idx="75">
                  <c:v>-7640.3117535158135</c:v>
                </c:pt>
                <c:pt idx="76">
                  <c:v>-7721.9254603393056</c:v>
                </c:pt>
                <c:pt idx="77">
                  <c:v>-7788.4852751548842</c:v>
                </c:pt>
                <c:pt idx="78">
                  <c:v>-8017.8100903224431</c:v>
                </c:pt>
                <c:pt idx="79">
                  <c:v>-9549.8292145182477</c:v>
                </c:pt>
                <c:pt idx="80">
                  <c:v>-11954.061447210388</c:v>
                </c:pt>
                <c:pt idx="81">
                  <c:v>-12467.298916542381</c:v>
                </c:pt>
                <c:pt idx="82">
                  <c:v>-12615.551256149531</c:v>
                </c:pt>
                <c:pt idx="83">
                  <c:v>-14721.736446847099</c:v>
                </c:pt>
                <c:pt idx="84">
                  <c:v>-16415.759363317862</c:v>
                </c:pt>
                <c:pt idx="85">
                  <c:v>-16580.840379571309</c:v>
                </c:pt>
                <c:pt idx="86">
                  <c:v>-16667.382077463779</c:v>
                </c:pt>
                <c:pt idx="87">
                  <c:v>-16628.785868937266</c:v>
                </c:pt>
                <c:pt idx="88">
                  <c:v>-16384.731785404379</c:v>
                </c:pt>
                <c:pt idx="89">
                  <c:v>-18019.535509500187</c:v>
                </c:pt>
                <c:pt idx="90">
                  <c:v>-23048.09648662827</c:v>
                </c:pt>
                <c:pt idx="91">
                  <c:v>-26680.660781545947</c:v>
                </c:pt>
                <c:pt idx="92">
                  <c:v>-27970.251666850068</c:v>
                </c:pt>
                <c:pt idx="93">
                  <c:v>-28211.904789306944</c:v>
                </c:pt>
                <c:pt idx="94">
                  <c:v>-28403.358833584007</c:v>
                </c:pt>
                <c:pt idx="95">
                  <c:v>-30388.510256537233</c:v>
                </c:pt>
                <c:pt idx="96">
                  <c:v>-30228.495046731434</c:v>
                </c:pt>
                <c:pt idx="97">
                  <c:v>-31147.170577479195</c:v>
                </c:pt>
                <c:pt idx="98">
                  <c:v>-31527.54485964185</c:v>
                </c:pt>
                <c:pt idx="99">
                  <c:v>-31718.443424511934</c:v>
                </c:pt>
                <c:pt idx="100">
                  <c:v>-33371.695917544494</c:v>
                </c:pt>
                <c:pt idx="101">
                  <c:v>-38428.834290470724</c:v>
                </c:pt>
                <c:pt idx="102">
                  <c:v>-47624.381506893973</c:v>
                </c:pt>
                <c:pt idx="103">
                  <c:v>-52009.082213950889</c:v>
                </c:pt>
                <c:pt idx="104">
                  <c:v>-52296.94742940522</c:v>
                </c:pt>
                <c:pt idx="105">
                  <c:v>-52601.787426040391</c:v>
                </c:pt>
                <c:pt idx="106">
                  <c:v>-53390.712090064204</c:v>
                </c:pt>
                <c:pt idx="107">
                  <c:v>-53400.312549764181</c:v>
                </c:pt>
                <c:pt idx="108">
                  <c:v>-53533.494243696776</c:v>
                </c:pt>
                <c:pt idx="109">
                  <c:v>-53001.423854052307</c:v>
                </c:pt>
                <c:pt idx="110">
                  <c:v>-51051.463992924044</c:v>
                </c:pt>
                <c:pt idx="111">
                  <c:v>-47967.717938265494</c:v>
                </c:pt>
                <c:pt idx="112">
                  <c:v>-46684.585164136646</c:v>
                </c:pt>
                <c:pt idx="113">
                  <c:v>-46203.740268058995</c:v>
                </c:pt>
                <c:pt idx="114">
                  <c:v>-46225.533358114932</c:v>
                </c:pt>
                <c:pt idx="115">
                  <c:v>-46985.440330962861</c:v>
                </c:pt>
                <c:pt idx="116">
                  <c:v>-47894.855375160609</c:v>
                </c:pt>
                <c:pt idx="117">
                  <c:v>-48629.156495373798</c:v>
                </c:pt>
              </c:numCache>
            </c:numRef>
          </c:val>
        </c:ser>
        <c:marker val="1"/>
        <c:axId val="105414016"/>
        <c:axId val="105428096"/>
      </c:lineChart>
      <c:catAx>
        <c:axId val="105414016"/>
        <c:scaling>
          <c:orientation val="minMax"/>
        </c:scaling>
        <c:axPos val="b"/>
        <c:majorTickMark val="none"/>
        <c:tickLblPos val="nextTo"/>
        <c:crossAx val="105428096"/>
        <c:crosses val="autoZero"/>
        <c:auto val="1"/>
        <c:lblAlgn val="ctr"/>
        <c:lblOffset val="100"/>
      </c:catAx>
      <c:valAx>
        <c:axId val="105428096"/>
        <c:scaling>
          <c:orientation val="minMax"/>
        </c:scaling>
        <c:axPos val="l"/>
        <c:majorGridlines/>
        <c:numFmt formatCode="General" sourceLinked="1"/>
        <c:majorTickMark val="none"/>
        <c:tickLblPos val="nextTo"/>
        <c:spPr>
          <a:ln w="9525">
            <a:noFill/>
          </a:ln>
        </c:spPr>
        <c:crossAx val="105414016"/>
        <c:crosses val="autoZero"/>
        <c:crossBetween val="between"/>
      </c:valAx>
    </c:plotArea>
    <c:legend>
      <c:legendPos val="b"/>
    </c:legend>
    <c:plotVisOnly val="1"/>
  </c:chart>
  <c:printSettings>
    <c:headerFooter/>
    <c:pageMargins b="0.75000000000000255" l="0.70000000000000062" r="0.70000000000000062" t="0.7500000000000025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Surges and Sudden Stops Mexico</a:t>
            </a:r>
            <a:endParaRPr lang="en-US"/>
          </a:p>
        </c:rich>
      </c:tx>
    </c:title>
    <c:plotArea>
      <c:layout/>
      <c:lineChart>
        <c:grouping val="standard"/>
        <c:ser>
          <c:idx val="0"/>
          <c:order val="0"/>
          <c:tx>
            <c:strRef>
              <c:f>'Mexico Gross Inflows'!$N$28</c:f>
              <c:strCache>
                <c:ptCount val="1"/>
                <c:pt idx="0">
                  <c:v>DeltaC</c:v>
                </c:pt>
              </c:strCache>
            </c:strRef>
          </c:tx>
          <c:marker>
            <c:symbol val="none"/>
          </c:marker>
          <c:cat>
            <c:strRef>
              <c:f>'Mexico Gross Inflows'!$O$27:$EB$27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Inflows'!$O$28:$EB$28</c:f>
              <c:numCache>
                <c:formatCode>General</c:formatCode>
                <c:ptCount val="118"/>
                <c:pt idx="0">
                  <c:v>-531.31700000000012</c:v>
                </c:pt>
                <c:pt idx="1">
                  <c:v>1488.9259999999997</c:v>
                </c:pt>
                <c:pt idx="2">
                  <c:v>1745.4969999999994</c:v>
                </c:pt>
                <c:pt idx="3">
                  <c:v>5580.8689999999997</c:v>
                </c:pt>
                <c:pt idx="4">
                  <c:v>4498.942</c:v>
                </c:pt>
                <c:pt idx="5">
                  <c:v>1006.7379999999998</c:v>
                </c:pt>
                <c:pt idx="6">
                  <c:v>2636.6410000000005</c:v>
                </c:pt>
                <c:pt idx="7">
                  <c:v>-5591.2559999999994</c:v>
                </c:pt>
                <c:pt idx="8">
                  <c:v>-4749.3620000000001</c:v>
                </c:pt>
                <c:pt idx="9">
                  <c:v>-2245.549</c:v>
                </c:pt>
                <c:pt idx="10">
                  <c:v>-5789.6480000000001</c:v>
                </c:pt>
                <c:pt idx="11">
                  <c:v>172.13800000000026</c:v>
                </c:pt>
                <c:pt idx="12">
                  <c:v>2941.9340000000002</c:v>
                </c:pt>
                <c:pt idx="13">
                  <c:v>1934.6990000000005</c:v>
                </c:pt>
                <c:pt idx="14">
                  <c:v>13073.181</c:v>
                </c:pt>
                <c:pt idx="15">
                  <c:v>13789.312999999998</c:v>
                </c:pt>
                <c:pt idx="16">
                  <c:v>11144.134</c:v>
                </c:pt>
                <c:pt idx="17">
                  <c:v>13569.210999999998</c:v>
                </c:pt>
                <c:pt idx="18">
                  <c:v>4131.3539999999994</c:v>
                </c:pt>
                <c:pt idx="19">
                  <c:v>8116.9019999999982</c:v>
                </c:pt>
                <c:pt idx="20">
                  <c:v>7091.7079999999969</c:v>
                </c:pt>
                <c:pt idx="21">
                  <c:v>8971.3210000000036</c:v>
                </c:pt>
                <c:pt idx="22">
                  <c:v>9573.2030000000013</c:v>
                </c:pt>
                <c:pt idx="23">
                  <c:v>-5774.8159999999989</c:v>
                </c:pt>
                <c:pt idx="24">
                  <c:v>-2471.0289999999986</c:v>
                </c:pt>
                <c:pt idx="25">
                  <c:v>-4851.5450000000019</c:v>
                </c:pt>
                <c:pt idx="26">
                  <c:v>-2696.3270000000048</c:v>
                </c:pt>
                <c:pt idx="27">
                  <c:v>14707.366999999998</c:v>
                </c:pt>
                <c:pt idx="28">
                  <c:v>13769.978999999999</c:v>
                </c:pt>
                <c:pt idx="29">
                  <c:v>15009.937000000002</c:v>
                </c:pt>
                <c:pt idx="30">
                  <c:v>16123.229000000007</c:v>
                </c:pt>
                <c:pt idx="31">
                  <c:v>4411.0960000000086</c:v>
                </c:pt>
                <c:pt idx="32">
                  <c:v>488.96100000000297</c:v>
                </c:pt>
                <c:pt idx="33">
                  <c:v>-15298.234</c:v>
                </c:pt>
                <c:pt idx="34">
                  <c:v>-28359.229000000003</c:v>
                </c:pt>
                <c:pt idx="35">
                  <c:v>-26437.209000000003</c:v>
                </c:pt>
                <c:pt idx="36">
                  <c:v>-20401.388999999999</c:v>
                </c:pt>
                <c:pt idx="37">
                  <c:v>2043.7079999999987</c:v>
                </c:pt>
                <c:pt idx="38">
                  <c:v>7670.2276999999995</c:v>
                </c:pt>
                <c:pt idx="39">
                  <c:v>9494.4010999999973</c:v>
                </c:pt>
                <c:pt idx="40">
                  <c:v>180.07209999999941</c:v>
                </c:pt>
                <c:pt idx="41">
                  <c:v>-12230.367699999999</c:v>
                </c:pt>
                <c:pt idx="42">
                  <c:v>-10533.743299999998</c:v>
                </c:pt>
                <c:pt idx="43">
                  <c:v>-6453.8430999999964</c:v>
                </c:pt>
                <c:pt idx="44">
                  <c:v>-1347.4619999999995</c:v>
                </c:pt>
                <c:pt idx="45">
                  <c:v>-600.59079999999994</c:v>
                </c:pt>
                <c:pt idx="46">
                  <c:v>10576.273000000001</c:v>
                </c:pt>
                <c:pt idx="47">
                  <c:v>2386.0984999999982</c:v>
                </c:pt>
                <c:pt idx="48">
                  <c:v>443.82439999999951</c:v>
                </c:pt>
                <c:pt idx="49">
                  <c:v>8785.1226000000006</c:v>
                </c:pt>
                <c:pt idx="50">
                  <c:v>-4039.9154000000017</c:v>
                </c:pt>
                <c:pt idx="51">
                  <c:v>2088.1457999999984</c:v>
                </c:pt>
                <c:pt idx="52">
                  <c:v>9689.3444999999992</c:v>
                </c:pt>
                <c:pt idx="53">
                  <c:v>6.3385999999991327</c:v>
                </c:pt>
                <c:pt idx="54">
                  <c:v>8254.5161000000007</c:v>
                </c:pt>
                <c:pt idx="55">
                  <c:v>5992.5255000000034</c:v>
                </c:pt>
                <c:pt idx="56">
                  <c:v>-7238.9804999999997</c:v>
                </c:pt>
                <c:pt idx="57">
                  <c:v>-5678.8906999999981</c:v>
                </c:pt>
                <c:pt idx="58">
                  <c:v>-9185.3963000000003</c:v>
                </c:pt>
                <c:pt idx="59">
                  <c:v>-11567.105599999999</c:v>
                </c:pt>
                <c:pt idx="60">
                  <c:v>13636.9586</c:v>
                </c:pt>
                <c:pt idx="61">
                  <c:v>19349.297500000001</c:v>
                </c:pt>
                <c:pt idx="62">
                  <c:v>15631.769100000005</c:v>
                </c:pt>
                <c:pt idx="63">
                  <c:v>16497.885299999998</c:v>
                </c:pt>
                <c:pt idx="64">
                  <c:v>-10697.199799999999</c:v>
                </c:pt>
                <c:pt idx="65">
                  <c:v>-13375.751900000003</c:v>
                </c:pt>
                <c:pt idx="66">
                  <c:v>-5430.2746000000043</c:v>
                </c:pt>
                <c:pt idx="67">
                  <c:v>-1658.4393999999993</c:v>
                </c:pt>
                <c:pt idx="68">
                  <c:v>820.96240000000034</c:v>
                </c:pt>
                <c:pt idx="69">
                  <c:v>2191.1613999999972</c:v>
                </c:pt>
                <c:pt idx="70">
                  <c:v>-3296.1070000000036</c:v>
                </c:pt>
                <c:pt idx="71">
                  <c:v>-9156.7030000000013</c:v>
                </c:pt>
                <c:pt idx="72">
                  <c:v>10837.082199999997</c:v>
                </c:pt>
                <c:pt idx="73">
                  <c:v>7072.1937000000034</c:v>
                </c:pt>
                <c:pt idx="74">
                  <c:v>12029.925500000005</c:v>
                </c:pt>
                <c:pt idx="75">
                  <c:v>20104.956399999999</c:v>
                </c:pt>
                <c:pt idx="76">
                  <c:v>3267.0907999999981</c:v>
                </c:pt>
                <c:pt idx="77">
                  <c:v>8093.9426999999996</c:v>
                </c:pt>
                <c:pt idx="78">
                  <c:v>33.897099999998318</c:v>
                </c:pt>
                <c:pt idx="79">
                  <c:v>10207.745600000002</c:v>
                </c:pt>
                <c:pt idx="80">
                  <c:v>3974.123599999999</c:v>
                </c:pt>
                <c:pt idx="81">
                  <c:v>-14646.363700000002</c:v>
                </c:pt>
                <c:pt idx="82">
                  <c:v>7452.8135999999977</c:v>
                </c:pt>
                <c:pt idx="83">
                  <c:v>-14429.691100000004</c:v>
                </c:pt>
                <c:pt idx="84">
                  <c:v>15225.304100000008</c:v>
                </c:pt>
                <c:pt idx="85">
                  <c:v>44732.852099999996</c:v>
                </c:pt>
                <c:pt idx="86">
                  <c:v>26251.503400000001</c:v>
                </c:pt>
                <c:pt idx="87">
                  <c:v>33585.921499999982</c:v>
                </c:pt>
                <c:pt idx="88">
                  <c:v>4742.1966999999859</c:v>
                </c:pt>
                <c:pt idx="89">
                  <c:v>-25155.486300000004</c:v>
                </c:pt>
                <c:pt idx="90">
                  <c:v>-49994.070400000011</c:v>
                </c:pt>
                <c:pt idx="91">
                  <c:v>-57601.827299999975</c:v>
                </c:pt>
                <c:pt idx="92">
                  <c:v>-35567.574599999993</c:v>
                </c:pt>
                <c:pt idx="93">
                  <c:v>-5631.1572999999917</c:v>
                </c:pt>
                <c:pt idx="94">
                  <c:v>35400.403200000008</c:v>
                </c:pt>
                <c:pt idx="95">
                  <c:v>68200.488599999997</c:v>
                </c:pt>
                <c:pt idx="96">
                  <c:v>57429.818799999994</c:v>
                </c:pt>
                <c:pt idx="97">
                  <c:v>60689.412299999982</c:v>
                </c:pt>
                <c:pt idx="98">
                  <c:v>50524.096700000002</c:v>
                </c:pt>
                <c:pt idx="99">
                  <c:v>15972.555999999997</c:v>
                </c:pt>
                <c:pt idx="100">
                  <c:v>-4018.4543999999878</c:v>
                </c:pt>
                <c:pt idx="101">
                  <c:v>-32623.873299999985</c:v>
                </c:pt>
                <c:pt idx="102">
                  <c:v>-40707.1685</c:v>
                </c:pt>
                <c:pt idx="103">
                  <c:v>-31102.796399999992</c:v>
                </c:pt>
                <c:pt idx="104">
                  <c:v>6766.7473999999929</c:v>
                </c:pt>
                <c:pt idx="105">
                  <c:v>28606.889600000002</c:v>
                </c:pt>
                <c:pt idx="106">
                  <c:v>42287.734700000001</c:v>
                </c:pt>
                <c:pt idx="107">
                  <c:v>33908.247699999993</c:v>
                </c:pt>
                <c:pt idx="108">
                  <c:v>19404.610000000015</c:v>
                </c:pt>
                <c:pt idx="109">
                  <c:v>18125.108899999992</c:v>
                </c:pt>
                <c:pt idx="110">
                  <c:v>-10088.028099999996</c:v>
                </c:pt>
                <c:pt idx="111">
                  <c:v>23289.035199999998</c:v>
                </c:pt>
                <c:pt idx="112">
                  <c:v>1876.1109999999753</c:v>
                </c:pt>
                <c:pt idx="113">
                  <c:v>-22457.443199999994</c:v>
                </c:pt>
                <c:pt idx="114">
                  <c:v>-10866.137300000017</c:v>
                </c:pt>
                <c:pt idx="115">
                  <c:v>-59705.474900000001</c:v>
                </c:pt>
                <c:pt idx="116">
                  <c:v>-33292.715799999991</c:v>
                </c:pt>
                <c:pt idx="117">
                  <c:v>-39037.950199999999</c:v>
                </c:pt>
              </c:numCache>
            </c:numRef>
          </c:val>
        </c:ser>
        <c:ser>
          <c:idx val="1"/>
          <c:order val="1"/>
          <c:tx>
            <c:strRef>
              <c:f>'Mexico Gross Inflows'!$N$29</c:f>
              <c:strCache>
                <c:ptCount val="1"/>
                <c:pt idx="0">
                  <c:v>1+ Std Dev Band</c:v>
                </c:pt>
              </c:strCache>
            </c:strRef>
          </c:tx>
          <c:marker>
            <c:symbol val="none"/>
          </c:marker>
          <c:cat>
            <c:strRef>
              <c:f>'Mexico Gross Inflows'!$O$27:$EB$27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Inflows'!$O$29:$EB$29</c:f>
              <c:numCache>
                <c:formatCode>General</c:formatCode>
                <c:ptCount val="118"/>
                <c:pt idx="0">
                  <c:v>8024.7858077802948</c:v>
                </c:pt>
                <c:pt idx="1">
                  <c:v>6075.5213918207701</c:v>
                </c:pt>
                <c:pt idx="2">
                  <c:v>4203.9406485210275</c:v>
                </c:pt>
                <c:pt idx="3">
                  <c:v>3669.7280841419215</c:v>
                </c:pt>
                <c:pt idx="4">
                  <c:v>4226.8697669209232</c:v>
                </c:pt>
                <c:pt idx="5">
                  <c:v>4602.5995256178585</c:v>
                </c:pt>
                <c:pt idx="6">
                  <c:v>4777.1660672375574</c:v>
                </c:pt>
                <c:pt idx="7">
                  <c:v>3566.1219431240593</c:v>
                </c:pt>
                <c:pt idx="8">
                  <c:v>2471.6168215282128</c:v>
                </c:pt>
                <c:pt idx="9">
                  <c:v>2413.9351013752275</c:v>
                </c:pt>
                <c:pt idx="10">
                  <c:v>2416.8486425522528</c:v>
                </c:pt>
                <c:pt idx="11">
                  <c:v>2412.2702075895741</c:v>
                </c:pt>
                <c:pt idx="12">
                  <c:v>2578.1309709655525</c:v>
                </c:pt>
                <c:pt idx="13">
                  <c:v>2763.2602373622572</c:v>
                </c:pt>
                <c:pt idx="14">
                  <c:v>4648.835508887707</c:v>
                </c:pt>
                <c:pt idx="15">
                  <c:v>6323.816721079641</c:v>
                </c:pt>
                <c:pt idx="16">
                  <c:v>7396.0895413650887</c:v>
                </c:pt>
                <c:pt idx="17">
                  <c:v>8682.8550921642181</c:v>
                </c:pt>
                <c:pt idx="18">
                  <c:v>8904.7243649263073</c:v>
                </c:pt>
                <c:pt idx="19">
                  <c:v>9407.6531304481032</c:v>
                </c:pt>
                <c:pt idx="20">
                  <c:v>9771.7995617129345</c:v>
                </c:pt>
                <c:pt idx="21">
                  <c:v>10231.043385040841</c:v>
                </c:pt>
                <c:pt idx="22">
                  <c:v>10713.31271312878</c:v>
                </c:pt>
                <c:pt idx="23">
                  <c:v>10546.329629305466</c:v>
                </c:pt>
                <c:pt idx="24">
                  <c:v>10347.762864057087</c:v>
                </c:pt>
                <c:pt idx="25">
                  <c:v>10294.341334836385</c:v>
                </c:pt>
                <c:pt idx="26">
                  <c:v>10153.878343933126</c:v>
                </c:pt>
                <c:pt idx="27">
                  <c:v>11321.892801050748</c:v>
                </c:pt>
                <c:pt idx="28">
                  <c:v>12249.920681816389</c:v>
                </c:pt>
                <c:pt idx="29">
                  <c:v>13235.327746323503</c:v>
                </c:pt>
                <c:pt idx="30">
                  <c:v>14141.639735801713</c:v>
                </c:pt>
                <c:pt idx="31">
                  <c:v>14206.008156681677</c:v>
                </c:pt>
                <c:pt idx="32">
                  <c:v>14180.310399357219</c:v>
                </c:pt>
                <c:pt idx="33">
                  <c:v>14834.391624180165</c:v>
                </c:pt>
                <c:pt idx="34">
                  <c:v>15523.769559692939</c:v>
                </c:pt>
                <c:pt idx="35">
                  <c:v>15133.830252163229</c:v>
                </c:pt>
                <c:pt idx="36">
                  <c:v>14285.666084627786</c:v>
                </c:pt>
                <c:pt idx="37">
                  <c:v>13370.732693211869</c:v>
                </c:pt>
                <c:pt idx="38">
                  <c:v>13629.120393446292</c:v>
                </c:pt>
                <c:pt idx="39">
                  <c:v>13744.4131750872</c:v>
                </c:pt>
                <c:pt idx="40">
                  <c:v>13300.63865281351</c:v>
                </c:pt>
                <c:pt idx="41">
                  <c:v>12315.370286723892</c:v>
                </c:pt>
                <c:pt idx="42">
                  <c:v>11210.223800279429</c:v>
                </c:pt>
                <c:pt idx="43">
                  <c:v>11186.457283364569</c:v>
                </c:pt>
                <c:pt idx="44">
                  <c:v>11244.19030021827</c:v>
                </c:pt>
                <c:pt idx="45">
                  <c:v>11446.828374920689</c:v>
                </c:pt>
                <c:pt idx="46">
                  <c:v>12399.395654075141</c:v>
                </c:pt>
                <c:pt idx="47">
                  <c:v>11293.182104108975</c:v>
                </c:pt>
                <c:pt idx="48">
                  <c:v>10119.472065168629</c:v>
                </c:pt>
                <c:pt idx="49">
                  <c:v>9425.2177446963069</c:v>
                </c:pt>
                <c:pt idx="50">
                  <c:v>7573.9992493984746</c:v>
                </c:pt>
                <c:pt idx="51">
                  <c:v>7380.5507220251093</c:v>
                </c:pt>
                <c:pt idx="52">
                  <c:v>8212.213417463543</c:v>
                </c:pt>
                <c:pt idx="53">
                  <c:v>8673.1476683943019</c:v>
                </c:pt>
                <c:pt idx="54">
                  <c:v>9055.91650162929</c:v>
                </c:pt>
                <c:pt idx="55">
                  <c:v>8808.3326563620849</c:v>
                </c:pt>
                <c:pt idx="56">
                  <c:v>8109.4506862036242</c:v>
                </c:pt>
                <c:pt idx="57">
                  <c:v>7892.2635491265819</c:v>
                </c:pt>
                <c:pt idx="58">
                  <c:v>7200.5569673855562</c:v>
                </c:pt>
                <c:pt idx="59">
                  <c:v>6230.3489621756144</c:v>
                </c:pt>
                <c:pt idx="60">
                  <c:v>7610.3487903474625</c:v>
                </c:pt>
                <c:pt idx="61">
                  <c:v>9816.1985287623284</c:v>
                </c:pt>
                <c:pt idx="62">
                  <c:v>11230.732727919642</c:v>
                </c:pt>
                <c:pt idx="63">
                  <c:v>12640.008990756494</c:v>
                </c:pt>
                <c:pt idx="64">
                  <c:v>12678.692126790611</c:v>
                </c:pt>
                <c:pt idx="65">
                  <c:v>12718.075618708601</c:v>
                </c:pt>
                <c:pt idx="66">
                  <c:v>11884.843714654544</c:v>
                </c:pt>
                <c:pt idx="67">
                  <c:v>11710.220834347583</c:v>
                </c:pt>
                <c:pt idx="68">
                  <c:v>11727.212641188375</c:v>
                </c:pt>
                <c:pt idx="69">
                  <c:v>11257.532991708526</c:v>
                </c:pt>
                <c:pt idx="70">
                  <c:v>11275.309436181513</c:v>
                </c:pt>
                <c:pt idx="71">
                  <c:v>10979.77235987737</c:v>
                </c:pt>
                <c:pt idx="72">
                  <c:v>11093.017998061472</c:v>
                </c:pt>
                <c:pt idx="73">
                  <c:v>11538.574907671442</c:v>
                </c:pt>
                <c:pt idx="74">
                  <c:v>11896.165623007337</c:v>
                </c:pt>
                <c:pt idx="75">
                  <c:v>13372.669378693343</c:v>
                </c:pt>
                <c:pt idx="76">
                  <c:v>13686.45231262712</c:v>
                </c:pt>
                <c:pt idx="77">
                  <c:v>14263.258872769104</c:v>
                </c:pt>
                <c:pt idx="78">
                  <c:v>14362.706695776806</c:v>
                </c:pt>
                <c:pt idx="79">
                  <c:v>14905.150049007334</c:v>
                </c:pt>
                <c:pt idx="80">
                  <c:v>14206.188019832098</c:v>
                </c:pt>
                <c:pt idx="81">
                  <c:v>12707.792570573674</c:v>
                </c:pt>
                <c:pt idx="82">
                  <c:v>11901.577263410396</c:v>
                </c:pt>
                <c:pt idx="83">
                  <c:v>10423.670932889647</c:v>
                </c:pt>
                <c:pt idx="84">
                  <c:v>11851.264309321161</c:v>
                </c:pt>
                <c:pt idx="85">
                  <c:v>18013.274879911769</c:v>
                </c:pt>
                <c:pt idx="86">
                  <c:v>20186.493636857678</c:v>
                </c:pt>
                <c:pt idx="87">
                  <c:v>23068.522545810771</c:v>
                </c:pt>
                <c:pt idx="88">
                  <c:v>23187.477734708857</c:v>
                </c:pt>
                <c:pt idx="89">
                  <c:v>23586.276364488614</c:v>
                </c:pt>
                <c:pt idx="90">
                  <c:v>25530.755632100932</c:v>
                </c:pt>
                <c:pt idx="91">
                  <c:v>27219.308292174675</c:v>
                </c:pt>
                <c:pt idx="92">
                  <c:v>26187.779164193431</c:v>
                </c:pt>
                <c:pt idx="93">
                  <c:v>25525.333899125708</c:v>
                </c:pt>
                <c:pt idx="94">
                  <c:v>27788.556954888383</c:v>
                </c:pt>
                <c:pt idx="95">
                  <c:v>33881.921599173635</c:v>
                </c:pt>
                <c:pt idx="96">
                  <c:v>38904.45465712146</c:v>
                </c:pt>
                <c:pt idx="97">
                  <c:v>43744.435796188569</c:v>
                </c:pt>
                <c:pt idx="98">
                  <c:v>47430.564038222903</c:v>
                </c:pt>
                <c:pt idx="99">
                  <c:v>47736.813147446839</c:v>
                </c:pt>
                <c:pt idx="100">
                  <c:v>47461.753812926705</c:v>
                </c:pt>
                <c:pt idx="101">
                  <c:v>47422.920623078084</c:v>
                </c:pt>
                <c:pt idx="102">
                  <c:v>46673.175953277474</c:v>
                </c:pt>
                <c:pt idx="103">
                  <c:v>46496.845109597358</c:v>
                </c:pt>
                <c:pt idx="104">
                  <c:v>46021.659123414567</c:v>
                </c:pt>
                <c:pt idx="105">
                  <c:v>44551.32709316416</c:v>
                </c:pt>
                <c:pt idx="106">
                  <c:v>45962.780046934779</c:v>
                </c:pt>
                <c:pt idx="107">
                  <c:v>45990.658334701278</c:v>
                </c:pt>
                <c:pt idx="108">
                  <c:v>46831.994631959999</c:v>
                </c:pt>
                <c:pt idx="109">
                  <c:v>48339.214684182123</c:v>
                </c:pt>
                <c:pt idx="110">
                  <c:v>48134.985115906886</c:v>
                </c:pt>
                <c:pt idx="111">
                  <c:v>48541.714946020002</c:v>
                </c:pt>
                <c:pt idx="112">
                  <c:v>48423.665595666418</c:v>
                </c:pt>
                <c:pt idx="113">
                  <c:v>48429.324785573554</c:v>
                </c:pt>
                <c:pt idx="114">
                  <c:v>46314.85678963652</c:v>
                </c:pt>
                <c:pt idx="115">
                  <c:v>41200.392943815015</c:v>
                </c:pt>
                <c:pt idx="116">
                  <c:v>35665.755795538229</c:v>
                </c:pt>
                <c:pt idx="117">
                  <c:v>28957.522230029077</c:v>
                </c:pt>
              </c:numCache>
            </c:numRef>
          </c:val>
        </c:ser>
        <c:ser>
          <c:idx val="2"/>
          <c:order val="2"/>
          <c:tx>
            <c:strRef>
              <c:f>'Mexico Gross Inflows'!$N$30</c:f>
              <c:strCache>
                <c:ptCount val="1"/>
                <c:pt idx="0">
                  <c:v>2+ Std Dev Band</c:v>
                </c:pt>
              </c:strCache>
            </c:strRef>
          </c:tx>
          <c:marker>
            <c:symbol val="none"/>
          </c:marker>
          <c:cat>
            <c:strRef>
              <c:f>'Mexico Gross Inflows'!$O$27:$EB$27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Inflows'!$O$30:$EB$30</c:f>
              <c:numCache>
                <c:formatCode>General</c:formatCode>
                <c:ptCount val="118"/>
                <c:pt idx="0">
                  <c:v>19329.891415560589</c:v>
                </c:pt>
                <c:pt idx="1">
                  <c:v>16268.677333641541</c:v>
                </c:pt>
                <c:pt idx="2">
                  <c:v>13274.182247042056</c:v>
                </c:pt>
                <c:pt idx="3">
                  <c:v>12419.495968283843</c:v>
                </c:pt>
                <c:pt idx="4">
                  <c:v>13213.092183841847</c:v>
                </c:pt>
                <c:pt idx="5">
                  <c:v>12912.367051235717</c:v>
                </c:pt>
                <c:pt idx="6">
                  <c:v>12054.163634475115</c:v>
                </c:pt>
                <c:pt idx="7">
                  <c:v>8665.2932862481193</c:v>
                </c:pt>
                <c:pt idx="8">
                  <c:v>5792.2450430564249</c:v>
                </c:pt>
                <c:pt idx="9">
                  <c:v>5449.4274027504543</c:v>
                </c:pt>
                <c:pt idx="10">
                  <c:v>5459.0063851045052</c:v>
                </c:pt>
                <c:pt idx="11">
                  <c:v>5453.4017651791482</c:v>
                </c:pt>
                <c:pt idx="12">
                  <c:v>5698.2073919311042</c:v>
                </c:pt>
                <c:pt idx="13">
                  <c:v>5930.8769247245145</c:v>
                </c:pt>
                <c:pt idx="14">
                  <c:v>9019.4079677754125</c:v>
                </c:pt>
                <c:pt idx="15">
                  <c:v>11612.019092159282</c:v>
                </c:pt>
                <c:pt idx="16">
                  <c:v>13049.370532730176</c:v>
                </c:pt>
                <c:pt idx="17">
                  <c:v>14837.038984328436</c:v>
                </c:pt>
                <c:pt idx="18">
                  <c:v>14970.005829852616</c:v>
                </c:pt>
                <c:pt idx="19">
                  <c:v>15469.138910896207</c:v>
                </c:pt>
                <c:pt idx="20">
                  <c:v>15816.28052342587</c:v>
                </c:pt>
                <c:pt idx="21">
                  <c:v>16360.648420081681</c:v>
                </c:pt>
                <c:pt idx="22">
                  <c:v>16933.801776257562</c:v>
                </c:pt>
                <c:pt idx="23">
                  <c:v>17167.619858610935</c:v>
                </c:pt>
                <c:pt idx="24">
                  <c:v>17118.98487811417</c:v>
                </c:pt>
                <c:pt idx="25">
                  <c:v>17305.055969672769</c:v>
                </c:pt>
                <c:pt idx="26">
                  <c:v>17290.778387866252</c:v>
                </c:pt>
                <c:pt idx="27">
                  <c:v>18611.876152101497</c:v>
                </c:pt>
                <c:pt idx="28">
                  <c:v>19541.964863632777</c:v>
                </c:pt>
                <c:pt idx="29">
                  <c:v>20650.004692647002</c:v>
                </c:pt>
                <c:pt idx="30">
                  <c:v>21366.984821603422</c:v>
                </c:pt>
                <c:pt idx="31">
                  <c:v>21283.773763363351</c:v>
                </c:pt>
                <c:pt idx="32">
                  <c:v>21355.026898714434</c:v>
                </c:pt>
                <c:pt idx="33">
                  <c:v>23524.83599836033</c:v>
                </c:pt>
                <c:pt idx="34">
                  <c:v>26975.212369385878</c:v>
                </c:pt>
                <c:pt idx="35">
                  <c:v>28206.659854326459</c:v>
                </c:pt>
                <c:pt idx="36">
                  <c:v>28087.607669255573</c:v>
                </c:pt>
                <c:pt idx="37">
                  <c:v>26834.016036423738</c:v>
                </c:pt>
                <c:pt idx="38">
                  <c:v>27173.847751892587</c:v>
                </c:pt>
                <c:pt idx="39">
                  <c:v>27335.5583601744</c:v>
                </c:pt>
                <c:pt idx="40">
                  <c:v>26793.591110627021</c:v>
                </c:pt>
                <c:pt idx="41">
                  <c:v>25883.138813447786</c:v>
                </c:pt>
                <c:pt idx="42">
                  <c:v>24678.19315555886</c:v>
                </c:pt>
                <c:pt idx="43">
                  <c:v>24664.611476729136</c:v>
                </c:pt>
                <c:pt idx="44">
                  <c:v>24723.89916043654</c:v>
                </c:pt>
                <c:pt idx="45">
                  <c:v>24916.627599841377</c:v>
                </c:pt>
                <c:pt idx="46">
                  <c:v>26158.132158150282</c:v>
                </c:pt>
                <c:pt idx="47">
                  <c:v>24561.768483217951</c:v>
                </c:pt>
                <c:pt idx="48">
                  <c:v>22880.656135337256</c:v>
                </c:pt>
                <c:pt idx="49">
                  <c:v>21803.388214392613</c:v>
                </c:pt>
                <c:pt idx="50">
                  <c:v>19109.108443796948</c:v>
                </c:pt>
                <c:pt idx="51">
                  <c:v>18838.358899050221</c:v>
                </c:pt>
                <c:pt idx="52">
                  <c:v>20041.665114927087</c:v>
                </c:pt>
                <c:pt idx="53">
                  <c:v>20198.304986788607</c:v>
                </c:pt>
                <c:pt idx="54">
                  <c:v>19133.155398258583</c:v>
                </c:pt>
                <c:pt idx="55">
                  <c:v>17016.50098272417</c:v>
                </c:pt>
                <c:pt idx="56">
                  <c:v>14960.61661740725</c:v>
                </c:pt>
                <c:pt idx="57">
                  <c:v>14912.372278253162</c:v>
                </c:pt>
                <c:pt idx="58">
                  <c:v>14371.740314771112</c:v>
                </c:pt>
                <c:pt idx="59">
                  <c:v>13484.399639351228</c:v>
                </c:pt>
                <c:pt idx="60">
                  <c:v>15571.554970694924</c:v>
                </c:pt>
                <c:pt idx="61">
                  <c:v>18404.271187524653</c:v>
                </c:pt>
                <c:pt idx="62">
                  <c:v>19925.063965839283</c:v>
                </c:pt>
                <c:pt idx="63">
                  <c:v>21596.030071512989</c:v>
                </c:pt>
                <c:pt idx="64">
                  <c:v>22140.883233581219</c:v>
                </c:pt>
                <c:pt idx="65">
                  <c:v>22858.4082724172</c:v>
                </c:pt>
                <c:pt idx="66">
                  <c:v>21992.271844309085</c:v>
                </c:pt>
                <c:pt idx="67">
                  <c:v>21845.252978695164</c:v>
                </c:pt>
                <c:pt idx="68">
                  <c:v>21860.379692376751</c:v>
                </c:pt>
                <c:pt idx="69">
                  <c:v>21250.718453417052</c:v>
                </c:pt>
                <c:pt idx="70">
                  <c:v>21249.080922363024</c:v>
                </c:pt>
                <c:pt idx="71">
                  <c:v>21220.24920975474</c:v>
                </c:pt>
                <c:pt idx="72">
                  <c:v>21389.353601122944</c:v>
                </c:pt>
                <c:pt idx="73">
                  <c:v>21927.174665342882</c:v>
                </c:pt>
                <c:pt idx="74">
                  <c:v>22453.585626014676</c:v>
                </c:pt>
                <c:pt idx="75">
                  <c:v>24700.971592386686</c:v>
                </c:pt>
                <c:pt idx="76">
                  <c:v>24803.233895254241</c:v>
                </c:pt>
                <c:pt idx="77">
                  <c:v>25268.205345538205</c:v>
                </c:pt>
                <c:pt idx="78">
                  <c:v>25006.136321553611</c:v>
                </c:pt>
                <c:pt idx="79">
                  <c:v>25002.280468014666</c:v>
                </c:pt>
                <c:pt idx="80">
                  <c:v>24087.498159664196</c:v>
                </c:pt>
                <c:pt idx="81">
                  <c:v>22790.49032114735</c:v>
                </c:pt>
                <c:pt idx="82">
                  <c:v>21587.00748182079</c:v>
                </c:pt>
                <c:pt idx="83">
                  <c:v>20177.573640779294</c:v>
                </c:pt>
                <c:pt idx="84">
                  <c:v>21736.635198642325</c:v>
                </c:pt>
                <c:pt idx="85">
                  <c:v>31155.226139823539</c:v>
                </c:pt>
                <c:pt idx="86">
                  <c:v>33917.574753715358</c:v>
                </c:pt>
                <c:pt idx="87">
                  <c:v>37919.414526621542</c:v>
                </c:pt>
                <c:pt idx="88">
                  <c:v>37961.263189417718</c:v>
                </c:pt>
                <c:pt idx="89">
                  <c:v>40126.192833977235</c:v>
                </c:pt>
                <c:pt idx="90">
                  <c:v>46350.049539201871</c:v>
                </c:pt>
                <c:pt idx="91">
                  <c:v>52149.411074349351</c:v>
                </c:pt>
                <c:pt idx="92">
                  <c:v>52406.585658386859</c:v>
                </c:pt>
                <c:pt idx="93">
                  <c:v>51716.862678251411</c:v>
                </c:pt>
                <c:pt idx="94">
                  <c:v>55074.784904776767</c:v>
                </c:pt>
                <c:pt idx="95">
                  <c:v>64856.737583347269</c:v>
                </c:pt>
                <c:pt idx="96">
                  <c:v>72193.667299242923</c:v>
                </c:pt>
                <c:pt idx="97">
                  <c:v>79243.856097377138</c:v>
                </c:pt>
                <c:pt idx="98">
                  <c:v>84091.602601445818</c:v>
                </c:pt>
                <c:pt idx="99">
                  <c:v>84415.860299893684</c:v>
                </c:pt>
                <c:pt idx="100">
                  <c:v>84265.370530853412</c:v>
                </c:pt>
                <c:pt idx="101">
                  <c:v>85086.579631156172</c:v>
                </c:pt>
                <c:pt idx="102">
                  <c:v>85995.089396554948</c:v>
                </c:pt>
                <c:pt idx="103">
                  <c:v>86476.082974194724</c:v>
                </c:pt>
                <c:pt idx="104">
                  <c:v>85948.638836829137</c:v>
                </c:pt>
                <c:pt idx="105">
                  <c:v>83814.27290132831</c:v>
                </c:pt>
                <c:pt idx="106">
                  <c:v>85835.367243869565</c:v>
                </c:pt>
                <c:pt idx="107">
                  <c:v>85875.007509402567</c:v>
                </c:pt>
                <c:pt idx="108">
                  <c:v>86824.559438919998</c:v>
                </c:pt>
                <c:pt idx="109">
                  <c:v>87674.969783364242</c:v>
                </c:pt>
                <c:pt idx="110">
                  <c:v>85271.208531813769</c:v>
                </c:pt>
                <c:pt idx="111">
                  <c:v>82040.125067040004</c:v>
                </c:pt>
                <c:pt idx="112">
                  <c:v>79931.842086332836</c:v>
                </c:pt>
                <c:pt idx="113">
                  <c:v>80784.47476114711</c:v>
                </c:pt>
                <c:pt idx="114">
                  <c:v>78868.865794273035</c:v>
                </c:pt>
                <c:pt idx="115">
                  <c:v>75035.236277630029</c:v>
                </c:pt>
                <c:pt idx="116">
                  <c:v>68502.08871107646</c:v>
                </c:pt>
                <c:pt idx="117">
                  <c:v>60071.989705058149</c:v>
                </c:pt>
              </c:numCache>
            </c:numRef>
          </c:val>
        </c:ser>
        <c:ser>
          <c:idx val="3"/>
          <c:order val="3"/>
          <c:tx>
            <c:strRef>
              <c:f>'Mexico Gross Inflows'!$N$31</c:f>
              <c:strCache>
                <c:ptCount val="1"/>
                <c:pt idx="0">
                  <c:v>1- Std Dev Band</c:v>
                </c:pt>
              </c:strCache>
            </c:strRef>
          </c:tx>
          <c:marker>
            <c:symbol val="none"/>
          </c:marker>
          <c:cat>
            <c:strRef>
              <c:f>'Mexico Gross Inflows'!$O$27:$EB$27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Inflows'!$O$31:$EB$31</c:f>
              <c:numCache>
                <c:formatCode>General</c:formatCode>
                <c:ptCount val="118"/>
                <c:pt idx="0">
                  <c:v>-14585.425407780294</c:v>
                </c:pt>
                <c:pt idx="1">
                  <c:v>-14310.790491820771</c:v>
                </c:pt>
                <c:pt idx="2">
                  <c:v>-13936.542548521029</c:v>
                </c:pt>
                <c:pt idx="3">
                  <c:v>-13829.807684141922</c:v>
                </c:pt>
                <c:pt idx="4">
                  <c:v>-13745.575066920925</c:v>
                </c:pt>
                <c:pt idx="5">
                  <c:v>-12016.935525617861</c:v>
                </c:pt>
                <c:pt idx="6">
                  <c:v>-9776.8290672375588</c:v>
                </c:pt>
                <c:pt idx="7">
                  <c:v>-6632.2207431240604</c:v>
                </c:pt>
                <c:pt idx="8">
                  <c:v>-4169.639621528213</c:v>
                </c:pt>
                <c:pt idx="9">
                  <c:v>-3657.049501375227</c:v>
                </c:pt>
                <c:pt idx="10">
                  <c:v>-3667.4668425522527</c:v>
                </c:pt>
                <c:pt idx="11">
                  <c:v>-3669.9929075895743</c:v>
                </c:pt>
                <c:pt idx="12">
                  <c:v>-3662.0218709655519</c:v>
                </c:pt>
                <c:pt idx="13">
                  <c:v>-3571.9731373622576</c:v>
                </c:pt>
                <c:pt idx="14">
                  <c:v>-4092.3094088877065</c:v>
                </c:pt>
                <c:pt idx="15">
                  <c:v>-4252.5880210796413</c:v>
                </c:pt>
                <c:pt idx="16">
                  <c:v>-3910.4724413650879</c:v>
                </c:pt>
                <c:pt idx="17">
                  <c:v>-3625.5126921642186</c:v>
                </c:pt>
                <c:pt idx="18">
                  <c:v>-3225.8385649263087</c:v>
                </c:pt>
                <c:pt idx="19">
                  <c:v>-2715.3184304481038</c:v>
                </c:pt>
                <c:pt idx="20">
                  <c:v>-2317.1623617129362</c:v>
                </c:pt>
                <c:pt idx="21">
                  <c:v>-2028.1666850408419</c:v>
                </c:pt>
                <c:pt idx="22">
                  <c:v>-1727.6654131287796</c:v>
                </c:pt>
                <c:pt idx="23">
                  <c:v>-2696.2508293054666</c:v>
                </c:pt>
                <c:pt idx="24">
                  <c:v>-3194.6811640570841</c:v>
                </c:pt>
                <c:pt idx="25">
                  <c:v>-3727.0879348363833</c:v>
                </c:pt>
                <c:pt idx="26">
                  <c:v>-4119.921743933126</c:v>
                </c:pt>
                <c:pt idx="27">
                  <c:v>-3258.0739010507477</c:v>
                </c:pt>
                <c:pt idx="28">
                  <c:v>-2334.1676818163869</c:v>
                </c:pt>
                <c:pt idx="29">
                  <c:v>-1594.0261463234992</c:v>
                </c:pt>
                <c:pt idx="30">
                  <c:v>-309.05043580170968</c:v>
                </c:pt>
                <c:pt idx="31">
                  <c:v>50.476943318325539</c:v>
                </c:pt>
                <c:pt idx="32">
                  <c:v>-169.12259935721067</c:v>
                </c:pt>
                <c:pt idx="33">
                  <c:v>-2546.4971241801595</c:v>
                </c:pt>
                <c:pt idx="34">
                  <c:v>-7379.1160596929349</c:v>
                </c:pt>
                <c:pt idx="35">
                  <c:v>-11011.828952163229</c:v>
                </c:pt>
                <c:pt idx="36">
                  <c:v>-13318.217084627786</c:v>
                </c:pt>
                <c:pt idx="37">
                  <c:v>-13555.833993211871</c:v>
                </c:pt>
                <c:pt idx="38">
                  <c:v>-13460.334323446294</c:v>
                </c:pt>
                <c:pt idx="39">
                  <c:v>-13437.8771950872</c:v>
                </c:pt>
                <c:pt idx="40">
                  <c:v>-13685.266262813509</c:v>
                </c:pt>
                <c:pt idx="41">
                  <c:v>-14820.166766723893</c:v>
                </c:pt>
                <c:pt idx="42">
                  <c:v>-15725.714910279432</c:v>
                </c:pt>
                <c:pt idx="43">
                  <c:v>-15769.851103364566</c:v>
                </c:pt>
                <c:pt idx="44">
                  <c:v>-15715.227420218271</c:v>
                </c:pt>
                <c:pt idx="45">
                  <c:v>-15492.770074920689</c:v>
                </c:pt>
                <c:pt idx="46">
                  <c:v>-15118.077354075142</c:v>
                </c:pt>
                <c:pt idx="47">
                  <c:v>-15243.990654108977</c:v>
                </c:pt>
                <c:pt idx="48">
                  <c:v>-15402.896075168628</c:v>
                </c:pt>
                <c:pt idx="49">
                  <c:v>-15331.123194696305</c:v>
                </c:pt>
                <c:pt idx="50">
                  <c:v>-15496.219139398472</c:v>
                </c:pt>
                <c:pt idx="51">
                  <c:v>-15535.065632025111</c:v>
                </c:pt>
                <c:pt idx="52">
                  <c:v>-15446.689977463546</c:v>
                </c:pt>
                <c:pt idx="53">
                  <c:v>-14377.166968394306</c:v>
                </c:pt>
                <c:pt idx="54">
                  <c:v>-11098.561291629292</c:v>
                </c:pt>
                <c:pt idx="55">
                  <c:v>-7608.0039963620848</c:v>
                </c:pt>
                <c:pt idx="56">
                  <c:v>-5592.8811762036248</c:v>
                </c:pt>
                <c:pt idx="57">
                  <c:v>-6147.9539091265806</c:v>
                </c:pt>
                <c:pt idx="58">
                  <c:v>-7141.8097273855556</c:v>
                </c:pt>
                <c:pt idx="59">
                  <c:v>-8277.7523921756128</c:v>
                </c:pt>
                <c:pt idx="60">
                  <c:v>-8312.0635703474618</c:v>
                </c:pt>
                <c:pt idx="61">
                  <c:v>-7359.9467887623259</c:v>
                </c:pt>
                <c:pt idx="62">
                  <c:v>-6157.9297479196412</c:v>
                </c:pt>
                <c:pt idx="63">
                  <c:v>-5272.0331707564937</c:v>
                </c:pt>
                <c:pt idx="64">
                  <c:v>-6245.6900867906088</c:v>
                </c:pt>
                <c:pt idx="65">
                  <c:v>-7562.5896887085992</c:v>
                </c:pt>
                <c:pt idx="66">
                  <c:v>-8330.0125446545426</c:v>
                </c:pt>
                <c:pt idx="67">
                  <c:v>-8559.8434543475814</c:v>
                </c:pt>
                <c:pt idx="68">
                  <c:v>-8539.1214611883752</c:v>
                </c:pt>
                <c:pt idx="69">
                  <c:v>-8728.8379317085273</c:v>
                </c:pt>
                <c:pt idx="70">
                  <c:v>-8672.233536181513</c:v>
                </c:pt>
                <c:pt idx="71">
                  <c:v>-9501.1813398773702</c:v>
                </c:pt>
                <c:pt idx="72">
                  <c:v>-9499.6532080614725</c:v>
                </c:pt>
                <c:pt idx="73">
                  <c:v>-9238.6246076714415</c:v>
                </c:pt>
                <c:pt idx="74">
                  <c:v>-9218.6743830073374</c:v>
                </c:pt>
                <c:pt idx="75">
                  <c:v>-9283.9350486933436</c:v>
                </c:pt>
                <c:pt idx="76">
                  <c:v>-8547.11085262712</c:v>
                </c:pt>
                <c:pt idx="77">
                  <c:v>-7746.6340727691031</c:v>
                </c:pt>
                <c:pt idx="78">
                  <c:v>-6924.1525557768055</c:v>
                </c:pt>
                <c:pt idx="79">
                  <c:v>-5289.1107890073336</c:v>
                </c:pt>
                <c:pt idx="80">
                  <c:v>-5556.4322598321014</c:v>
                </c:pt>
                <c:pt idx="81">
                  <c:v>-7457.6029305736765</c:v>
                </c:pt>
                <c:pt idx="82">
                  <c:v>-7469.2831734103966</c:v>
                </c:pt>
                <c:pt idx="83">
                  <c:v>-9084.1344828896472</c:v>
                </c:pt>
                <c:pt idx="84">
                  <c:v>-7919.477469321163</c:v>
                </c:pt>
                <c:pt idx="85">
                  <c:v>-8270.6276399117705</c:v>
                </c:pt>
                <c:pt idx="86">
                  <c:v>-7275.6685968576785</c:v>
                </c:pt>
                <c:pt idx="87">
                  <c:v>-6633.2614158107717</c:v>
                </c:pt>
                <c:pt idx="88">
                  <c:v>-6360.0931747088616</c:v>
                </c:pt>
                <c:pt idx="89">
                  <c:v>-9493.5565744886189</c:v>
                </c:pt>
                <c:pt idx="90">
                  <c:v>-16107.832182100936</c:v>
                </c:pt>
                <c:pt idx="91">
                  <c:v>-22640.897272174676</c:v>
                </c:pt>
                <c:pt idx="92">
                  <c:v>-26249.833824193433</c:v>
                </c:pt>
                <c:pt idx="93">
                  <c:v>-26857.723659125706</c:v>
                </c:pt>
                <c:pt idx="94">
                  <c:v>-26783.898944888384</c:v>
                </c:pt>
                <c:pt idx="95">
                  <c:v>-28067.710369173634</c:v>
                </c:pt>
                <c:pt idx="96">
                  <c:v>-27673.970627121464</c:v>
                </c:pt>
                <c:pt idx="97">
                  <c:v>-27254.40480618857</c:v>
                </c:pt>
                <c:pt idx="98">
                  <c:v>-25891.51308822291</c:v>
                </c:pt>
                <c:pt idx="99">
                  <c:v>-25621.281157446847</c:v>
                </c:pt>
                <c:pt idx="100">
                  <c:v>-26145.479622926709</c:v>
                </c:pt>
                <c:pt idx="101">
                  <c:v>-27904.397393078088</c:v>
                </c:pt>
                <c:pt idx="102">
                  <c:v>-31970.650933277473</c:v>
                </c:pt>
                <c:pt idx="103">
                  <c:v>-33461.630619597359</c:v>
                </c:pt>
                <c:pt idx="104">
                  <c:v>-33832.300303414573</c:v>
                </c:pt>
                <c:pt idx="105">
                  <c:v>-33974.564523164154</c:v>
                </c:pt>
                <c:pt idx="106">
                  <c:v>-33782.39434693478</c:v>
                </c:pt>
                <c:pt idx="107">
                  <c:v>-33778.040014701284</c:v>
                </c:pt>
                <c:pt idx="108">
                  <c:v>-33153.13498196</c:v>
                </c:pt>
                <c:pt idx="109">
                  <c:v>-30332.295514182115</c:v>
                </c:pt>
                <c:pt idx="110">
                  <c:v>-26137.46171590688</c:v>
                </c:pt>
                <c:pt idx="111">
                  <c:v>-18455.10529602</c:v>
                </c:pt>
                <c:pt idx="112">
                  <c:v>-14592.687385666424</c:v>
                </c:pt>
                <c:pt idx="113">
                  <c:v>-16280.97516557356</c:v>
                </c:pt>
                <c:pt idx="114">
                  <c:v>-18793.161219636517</c:v>
                </c:pt>
                <c:pt idx="115">
                  <c:v>-26469.293723815012</c:v>
                </c:pt>
                <c:pt idx="116">
                  <c:v>-30006.910035538229</c:v>
                </c:pt>
                <c:pt idx="117">
                  <c:v>-33271.412720029075</c:v>
                </c:pt>
              </c:numCache>
            </c:numRef>
          </c:val>
        </c:ser>
        <c:ser>
          <c:idx val="4"/>
          <c:order val="4"/>
          <c:tx>
            <c:strRef>
              <c:f>'Mexico Gross Inflows'!$N$32</c:f>
              <c:strCache>
                <c:ptCount val="1"/>
                <c:pt idx="0">
                  <c:v>2- Std Dev Band</c:v>
                </c:pt>
              </c:strCache>
            </c:strRef>
          </c:tx>
          <c:marker>
            <c:symbol val="none"/>
          </c:marker>
          <c:cat>
            <c:strRef>
              <c:f>'Mexico Gross Inflows'!$O$27:$EB$27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Inflows'!$O$32:$EB$32</c:f>
              <c:numCache>
                <c:formatCode>General</c:formatCode>
                <c:ptCount val="118"/>
                <c:pt idx="0">
                  <c:v>-25890.531015560591</c:v>
                </c:pt>
                <c:pt idx="1">
                  <c:v>-24503.94643364154</c:v>
                </c:pt>
                <c:pt idx="2">
                  <c:v>-23006.784147042057</c:v>
                </c:pt>
                <c:pt idx="3">
                  <c:v>-22579.575568283843</c:v>
                </c:pt>
                <c:pt idx="4">
                  <c:v>-22731.797483841849</c:v>
                </c:pt>
                <c:pt idx="5">
                  <c:v>-20326.70305123572</c:v>
                </c:pt>
                <c:pt idx="6">
                  <c:v>-17053.826634475117</c:v>
                </c:pt>
                <c:pt idx="7">
                  <c:v>-11731.392086248119</c:v>
                </c:pt>
                <c:pt idx="8">
                  <c:v>-7490.2678430564256</c:v>
                </c:pt>
                <c:pt idx="9">
                  <c:v>-6692.5418027504547</c:v>
                </c:pt>
                <c:pt idx="10">
                  <c:v>-6709.624585104506</c:v>
                </c:pt>
                <c:pt idx="11">
                  <c:v>-6711.1244651791485</c:v>
                </c:pt>
                <c:pt idx="12">
                  <c:v>-6782.0982919311045</c:v>
                </c:pt>
                <c:pt idx="13">
                  <c:v>-6739.589824724515</c:v>
                </c:pt>
                <c:pt idx="14">
                  <c:v>-8462.8818677754134</c:v>
                </c:pt>
                <c:pt idx="15">
                  <c:v>-9540.7903921592824</c:v>
                </c:pt>
                <c:pt idx="16">
                  <c:v>-9563.7534327301764</c:v>
                </c:pt>
                <c:pt idx="17">
                  <c:v>-9779.6965843284379</c:v>
                </c:pt>
                <c:pt idx="18">
                  <c:v>-9291.1200298526164</c:v>
                </c:pt>
                <c:pt idx="19">
                  <c:v>-8776.8042108962072</c:v>
                </c:pt>
                <c:pt idx="20">
                  <c:v>-8361.6433234258729</c:v>
                </c:pt>
                <c:pt idx="21">
                  <c:v>-8157.7717200816833</c:v>
                </c:pt>
                <c:pt idx="22">
                  <c:v>-7948.1544762575595</c:v>
                </c:pt>
                <c:pt idx="23">
                  <c:v>-9317.5410586109338</c:v>
                </c:pt>
                <c:pt idx="24">
                  <c:v>-9965.9031781141694</c:v>
                </c:pt>
                <c:pt idx="25">
                  <c:v>-10737.802569672767</c:v>
                </c:pt>
                <c:pt idx="26">
                  <c:v>-11256.821787866251</c:v>
                </c:pt>
                <c:pt idx="27">
                  <c:v>-10548.057252101495</c:v>
                </c:pt>
                <c:pt idx="28">
                  <c:v>-9626.2118636327759</c:v>
                </c:pt>
                <c:pt idx="29">
                  <c:v>-9008.7030926469997</c:v>
                </c:pt>
                <c:pt idx="30">
                  <c:v>-7534.395521603421</c:v>
                </c:pt>
                <c:pt idx="31">
                  <c:v>-7027.2886633633498</c:v>
                </c:pt>
                <c:pt idx="32">
                  <c:v>-7343.8390987144257</c:v>
                </c:pt>
                <c:pt idx="33">
                  <c:v>-11236.941498360322</c:v>
                </c:pt>
                <c:pt idx="34">
                  <c:v>-18830.55886938587</c:v>
                </c:pt>
                <c:pt idx="35">
                  <c:v>-24084.658554326455</c:v>
                </c:pt>
                <c:pt idx="36">
                  <c:v>-27120.158669255572</c:v>
                </c:pt>
                <c:pt idx="37">
                  <c:v>-27019.11733642374</c:v>
                </c:pt>
                <c:pt idx="38">
                  <c:v>-27005.061681892585</c:v>
                </c:pt>
                <c:pt idx="39">
                  <c:v>-27029.0223801744</c:v>
                </c:pt>
                <c:pt idx="40">
                  <c:v>-27178.218720627017</c:v>
                </c:pt>
                <c:pt idx="41">
                  <c:v>-28387.935293447783</c:v>
                </c:pt>
                <c:pt idx="42">
                  <c:v>-29193.684265558863</c:v>
                </c:pt>
                <c:pt idx="43">
                  <c:v>-29248.005296729134</c:v>
                </c:pt>
                <c:pt idx="44">
                  <c:v>-29194.936280436541</c:v>
                </c:pt>
                <c:pt idx="45">
                  <c:v>-28962.56929984138</c:v>
                </c:pt>
                <c:pt idx="46">
                  <c:v>-28876.813858150283</c:v>
                </c:pt>
                <c:pt idx="47">
                  <c:v>-28512.577033217953</c:v>
                </c:pt>
                <c:pt idx="48">
                  <c:v>-28164.080145337259</c:v>
                </c:pt>
                <c:pt idx="49">
                  <c:v>-27709.293664392611</c:v>
                </c:pt>
                <c:pt idx="50">
                  <c:v>-27031.328333796948</c:v>
                </c:pt>
                <c:pt idx="51">
                  <c:v>-26992.873809050219</c:v>
                </c:pt>
                <c:pt idx="52">
                  <c:v>-27276.14167492709</c:v>
                </c:pt>
                <c:pt idx="53">
                  <c:v>-25902.324286788607</c:v>
                </c:pt>
                <c:pt idx="54">
                  <c:v>-21175.800188258581</c:v>
                </c:pt>
                <c:pt idx="55">
                  <c:v>-15816.172322724171</c:v>
                </c:pt>
                <c:pt idx="56">
                  <c:v>-12444.047107407248</c:v>
                </c:pt>
                <c:pt idx="57">
                  <c:v>-13168.062638253163</c:v>
                </c:pt>
                <c:pt idx="58">
                  <c:v>-14312.993074771111</c:v>
                </c:pt>
                <c:pt idx="59">
                  <c:v>-15531.803069351226</c:v>
                </c:pt>
                <c:pt idx="60">
                  <c:v>-16273.269750694923</c:v>
                </c:pt>
                <c:pt idx="61">
                  <c:v>-15948.019447524654</c:v>
                </c:pt>
                <c:pt idx="62">
                  <c:v>-14852.260985839283</c:v>
                </c:pt>
                <c:pt idx="63">
                  <c:v>-14228.054251512989</c:v>
                </c:pt>
                <c:pt idx="64">
                  <c:v>-15707.881193581219</c:v>
                </c:pt>
                <c:pt idx="65">
                  <c:v>-17702.922342417198</c:v>
                </c:pt>
                <c:pt idx="66">
                  <c:v>-18437.440674309088</c:v>
                </c:pt>
                <c:pt idx="67">
                  <c:v>-18694.875598695166</c:v>
                </c:pt>
                <c:pt idx="68">
                  <c:v>-18672.288512376748</c:v>
                </c:pt>
                <c:pt idx="69">
                  <c:v>-18722.023393417054</c:v>
                </c:pt>
                <c:pt idx="70">
                  <c:v>-18646.005022363028</c:v>
                </c:pt>
                <c:pt idx="71">
                  <c:v>-19741.65818975474</c:v>
                </c:pt>
                <c:pt idx="72">
                  <c:v>-19795.988811122945</c:v>
                </c:pt>
                <c:pt idx="73">
                  <c:v>-19627.224365342885</c:v>
                </c:pt>
                <c:pt idx="74">
                  <c:v>-19776.094386014673</c:v>
                </c:pt>
                <c:pt idx="75">
                  <c:v>-20612.237262386687</c:v>
                </c:pt>
                <c:pt idx="76">
                  <c:v>-19663.892435254238</c:v>
                </c:pt>
                <c:pt idx="77">
                  <c:v>-18751.580545538207</c:v>
                </c:pt>
                <c:pt idx="78">
                  <c:v>-17567.582181553611</c:v>
                </c:pt>
                <c:pt idx="79">
                  <c:v>-15386.241208014668</c:v>
                </c:pt>
                <c:pt idx="80">
                  <c:v>-15437.742399664201</c:v>
                </c:pt>
                <c:pt idx="81">
                  <c:v>-17540.300681147353</c:v>
                </c:pt>
                <c:pt idx="82">
                  <c:v>-17154.713391820795</c:v>
                </c:pt>
                <c:pt idx="83">
                  <c:v>-18838.037190779294</c:v>
                </c:pt>
                <c:pt idx="84">
                  <c:v>-17804.848358642324</c:v>
                </c:pt>
                <c:pt idx="85">
                  <c:v>-21412.57889982354</c:v>
                </c:pt>
                <c:pt idx="86">
                  <c:v>-21006.749713715355</c:v>
                </c:pt>
                <c:pt idx="87">
                  <c:v>-21484.153396621543</c:v>
                </c:pt>
                <c:pt idx="88">
                  <c:v>-21133.878629417719</c:v>
                </c:pt>
                <c:pt idx="89">
                  <c:v>-26033.473043977236</c:v>
                </c:pt>
                <c:pt idx="90">
                  <c:v>-36927.126089201869</c:v>
                </c:pt>
                <c:pt idx="91">
                  <c:v>-47571.000054349352</c:v>
                </c:pt>
                <c:pt idx="92">
                  <c:v>-52468.640318386868</c:v>
                </c:pt>
                <c:pt idx="93">
                  <c:v>-53049.252438251417</c:v>
                </c:pt>
                <c:pt idx="94">
                  <c:v>-54070.126894776768</c:v>
                </c:pt>
                <c:pt idx="95">
                  <c:v>-59042.526353347268</c:v>
                </c:pt>
                <c:pt idx="96">
                  <c:v>-60963.183269242931</c:v>
                </c:pt>
                <c:pt idx="97">
                  <c:v>-62753.825107377139</c:v>
                </c:pt>
                <c:pt idx="98">
                  <c:v>-62552.551651445814</c:v>
                </c:pt>
                <c:pt idx="99">
                  <c:v>-62300.328309893695</c:v>
                </c:pt>
                <c:pt idx="100">
                  <c:v>-62949.096340853415</c:v>
                </c:pt>
                <c:pt idx="101">
                  <c:v>-65568.05640115618</c:v>
                </c:pt>
                <c:pt idx="102">
                  <c:v>-71292.564376554947</c:v>
                </c:pt>
                <c:pt idx="103">
                  <c:v>-73440.868484194711</c:v>
                </c:pt>
                <c:pt idx="104">
                  <c:v>-73759.280016829143</c:v>
                </c:pt>
                <c:pt idx="105">
                  <c:v>-73237.510331328318</c:v>
                </c:pt>
                <c:pt idx="106">
                  <c:v>-73654.981543869551</c:v>
                </c:pt>
                <c:pt idx="107">
                  <c:v>-73662.389189402558</c:v>
                </c:pt>
                <c:pt idx="108">
                  <c:v>-73145.699788919999</c:v>
                </c:pt>
                <c:pt idx="109">
                  <c:v>-69668.050613364234</c:v>
                </c:pt>
                <c:pt idx="110">
                  <c:v>-63273.685131813763</c:v>
                </c:pt>
                <c:pt idx="111">
                  <c:v>-51953.515417040006</c:v>
                </c:pt>
                <c:pt idx="112">
                  <c:v>-46100.863876332849</c:v>
                </c:pt>
                <c:pt idx="113">
                  <c:v>-48636.125141147117</c:v>
                </c:pt>
                <c:pt idx="114">
                  <c:v>-51347.170224273039</c:v>
                </c:pt>
                <c:pt idx="115">
                  <c:v>-60304.137057630025</c:v>
                </c:pt>
                <c:pt idx="116">
                  <c:v>-62843.242951076463</c:v>
                </c:pt>
                <c:pt idx="117">
                  <c:v>-64385.880195058155</c:v>
                </c:pt>
              </c:numCache>
            </c:numRef>
          </c:val>
        </c:ser>
        <c:marker val="1"/>
        <c:axId val="105488384"/>
        <c:axId val="105489920"/>
      </c:lineChart>
      <c:catAx>
        <c:axId val="105488384"/>
        <c:scaling>
          <c:orientation val="minMax"/>
        </c:scaling>
        <c:axPos val="b"/>
        <c:majorTickMark val="none"/>
        <c:tickLblPos val="nextTo"/>
        <c:crossAx val="105489920"/>
        <c:crosses val="autoZero"/>
        <c:auto val="1"/>
        <c:lblAlgn val="ctr"/>
        <c:lblOffset val="100"/>
      </c:catAx>
      <c:valAx>
        <c:axId val="105489920"/>
        <c:scaling>
          <c:orientation val="minMax"/>
        </c:scaling>
        <c:axPos val="l"/>
        <c:majorGridlines/>
        <c:numFmt formatCode="General" sourceLinked="1"/>
        <c:majorTickMark val="none"/>
        <c:tickLblPos val="nextTo"/>
        <c:spPr>
          <a:ln w="9525">
            <a:noFill/>
          </a:ln>
        </c:spPr>
        <c:crossAx val="105488384"/>
        <c:crosses val="autoZero"/>
        <c:crossBetween val="between"/>
      </c:valAx>
    </c:plotArea>
    <c:legend>
      <c:legendPos val="b"/>
    </c:legend>
    <c:plotVisOnly val="1"/>
  </c:chart>
  <c:printSettings>
    <c:headerFooter/>
    <c:pageMargins b="0.750000000000002" l="0.70000000000000062" r="0.70000000000000062" t="0.750000000000002"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n-US"/>
  <c:chart>
    <c:plotArea>
      <c:layout/>
      <c:lineChart>
        <c:grouping val="standard"/>
        <c:ser>
          <c:idx val="0"/>
          <c:order val="0"/>
          <c:tx>
            <c:strRef>
              <c:f>'Mexico Gross Outflows'!$M$148</c:f>
              <c:strCache>
                <c:ptCount val="1"/>
                <c:pt idx="0">
                  <c:v>DeltaC</c:v>
                </c:pt>
              </c:strCache>
            </c:strRef>
          </c:tx>
          <c:marker>
            <c:symbol val="none"/>
          </c:marker>
          <c:cat>
            <c:strRef>
              <c:f>'Mexico Gross Outflows'!$N$147:$EA$147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Outflows'!$N$148:$EA$148</c:f>
              <c:numCache>
                <c:formatCode>General</c:formatCode>
                <c:ptCount val="1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-130.01499999999999</c:v>
                </c:pt>
                <c:pt idx="59">
                  <c:v>-319.642</c:v>
                </c:pt>
                <c:pt idx="60">
                  <c:v>-3773.4739999999997</c:v>
                </c:pt>
                <c:pt idx="61">
                  <c:v>-4403.9569999999994</c:v>
                </c:pt>
                <c:pt idx="62">
                  <c:v>-4088.9680000000003</c:v>
                </c:pt>
                <c:pt idx="63">
                  <c:v>-4106.3729999999996</c:v>
                </c:pt>
                <c:pt idx="64">
                  <c:v>2374.25</c:v>
                </c:pt>
                <c:pt idx="65">
                  <c:v>3513.1619999999994</c:v>
                </c:pt>
                <c:pt idx="66">
                  <c:v>2909.9924000000001</c:v>
                </c:pt>
                <c:pt idx="67">
                  <c:v>3033.7374999999993</c:v>
                </c:pt>
                <c:pt idx="68">
                  <c:v>-507.1277</c:v>
                </c:pt>
                <c:pt idx="69">
                  <c:v>-362.66899999999998</c:v>
                </c:pt>
                <c:pt idx="70">
                  <c:v>-185.49659999999994</c:v>
                </c:pt>
                <c:pt idx="71">
                  <c:v>-834.1434999999999</c:v>
                </c:pt>
                <c:pt idx="72">
                  <c:v>-715.86410000000001</c:v>
                </c:pt>
                <c:pt idx="73">
                  <c:v>-3178.4423999999999</c:v>
                </c:pt>
                <c:pt idx="74">
                  <c:v>-6001.1385000000009</c:v>
                </c:pt>
                <c:pt idx="75">
                  <c:v>-5590.6795999999995</c:v>
                </c:pt>
                <c:pt idx="76">
                  <c:v>-5196.4238999999998</c:v>
                </c:pt>
                <c:pt idx="77">
                  <c:v>-2042.0895</c:v>
                </c:pt>
                <c:pt idx="78">
                  <c:v>4524.1640000000007</c:v>
                </c:pt>
                <c:pt idx="79">
                  <c:v>6020.1282000000001</c:v>
                </c:pt>
                <c:pt idx="80">
                  <c:v>6471.5357000000004</c:v>
                </c:pt>
                <c:pt idx="81">
                  <c:v>715.51590000000033</c:v>
                </c:pt>
                <c:pt idx="82">
                  <c:v>-4540.8140000000003</c:v>
                </c:pt>
                <c:pt idx="83">
                  <c:v>-8521.1582999999991</c:v>
                </c:pt>
                <c:pt idx="84">
                  <c:v>-11099.981</c:v>
                </c:pt>
                <c:pt idx="85">
                  <c:v>-2497.8598999999995</c:v>
                </c:pt>
                <c:pt idx="86">
                  <c:v>1648.1887999999999</c:v>
                </c:pt>
                <c:pt idx="87">
                  <c:v>6559.8647000000001</c:v>
                </c:pt>
                <c:pt idx="88">
                  <c:v>11803.448999999999</c:v>
                </c:pt>
                <c:pt idx="89">
                  <c:v>7099.200499999999</c:v>
                </c:pt>
                <c:pt idx="90">
                  <c:v>242.13410000000022</c:v>
                </c:pt>
                <c:pt idx="91">
                  <c:v>-1907.2489000000005</c:v>
                </c:pt>
                <c:pt idx="92">
                  <c:v>-7093.273799999999</c:v>
                </c:pt>
                <c:pt idx="93">
                  <c:v>-8446.5123999999996</c:v>
                </c:pt>
                <c:pt idx="94">
                  <c:v>-3057.0410999999995</c:v>
                </c:pt>
                <c:pt idx="95">
                  <c:v>-9542.7584000000006</c:v>
                </c:pt>
                <c:pt idx="96">
                  <c:v>-9005.0102999999999</c:v>
                </c:pt>
                <c:pt idx="97">
                  <c:v>-5445.8969000000016</c:v>
                </c:pt>
                <c:pt idx="98">
                  <c:v>-7719.4450000000015</c:v>
                </c:pt>
                <c:pt idx="99">
                  <c:v>3710.2939000000006</c:v>
                </c:pt>
                <c:pt idx="100">
                  <c:v>5520.9681</c:v>
                </c:pt>
                <c:pt idx="101">
                  <c:v>2413.328300000001</c:v>
                </c:pt>
                <c:pt idx="102">
                  <c:v>3497.0439000000006</c:v>
                </c:pt>
                <c:pt idx="103">
                  <c:v>-6820.1716000000015</c:v>
                </c:pt>
                <c:pt idx="104">
                  <c:v>-9009.8413000000019</c:v>
                </c:pt>
                <c:pt idx="105">
                  <c:v>-9833.7865999999976</c:v>
                </c:pt>
                <c:pt idx="106">
                  <c:v>-7401.3404999999984</c:v>
                </c:pt>
                <c:pt idx="107">
                  <c:v>4395.9479000000028</c:v>
                </c:pt>
                <c:pt idx="108">
                  <c:v>9118.8408999999992</c:v>
                </c:pt>
                <c:pt idx="109">
                  <c:v>9331.6340999999975</c:v>
                </c:pt>
                <c:pt idx="110">
                  <c:v>5042.7137999999977</c:v>
                </c:pt>
                <c:pt idx="111">
                  <c:v>1189.2191999999995</c:v>
                </c:pt>
                <c:pt idx="112">
                  <c:v>-3326.6366999999973</c:v>
                </c:pt>
                <c:pt idx="113">
                  <c:v>5675.5688999999993</c:v>
                </c:pt>
                <c:pt idx="114">
                  <c:v>7192.9412000000011</c:v>
                </c:pt>
                <c:pt idx="115">
                  <c:v>1537.3213999999989</c:v>
                </c:pt>
                <c:pt idx="116">
                  <c:v>6154.2531999999992</c:v>
                </c:pt>
                <c:pt idx="117">
                  <c:v>-4663.3444000000009</c:v>
                </c:pt>
              </c:numCache>
            </c:numRef>
          </c:val>
        </c:ser>
        <c:ser>
          <c:idx val="1"/>
          <c:order val="1"/>
          <c:tx>
            <c:strRef>
              <c:f>'Mexico Gross Outflows'!$M$149</c:f>
              <c:strCache>
                <c:ptCount val="1"/>
                <c:pt idx="0">
                  <c:v>1+ Std Dev Band</c:v>
                </c:pt>
              </c:strCache>
            </c:strRef>
          </c:tx>
          <c:marker>
            <c:symbol val="none"/>
          </c:marker>
          <c:cat>
            <c:strRef>
              <c:f>'Mexico Gross Outflows'!$N$147:$EA$147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Outflows'!$N$149:$EA$149</c:f>
              <c:numCache>
                <c:formatCode>General</c:formatCode>
                <c:ptCount val="1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22.571487809463513</c:v>
                </c:pt>
                <c:pt idx="59">
                  <c:v>53.247050062674262</c:v>
                </c:pt>
                <c:pt idx="60">
                  <c:v>630.72227503822023</c:v>
                </c:pt>
                <c:pt idx="61">
                  <c:v>825.87073637075491</c:v>
                </c:pt>
                <c:pt idx="62">
                  <c:v>857.82883023941133</c:v>
                </c:pt>
                <c:pt idx="63">
                  <c:v>831.96694609905637</c:v>
                </c:pt>
                <c:pt idx="64">
                  <c:v>1091.7828514535599</c:v>
                </c:pt>
                <c:pt idx="65">
                  <c:v>1496.6675601041202</c:v>
                </c:pt>
                <c:pt idx="66">
                  <c:v>1781.9664797160549</c:v>
                </c:pt>
                <c:pt idx="67">
                  <c:v>2064.4697012594615</c:v>
                </c:pt>
                <c:pt idx="68">
                  <c:v>2039.0132107614045</c:v>
                </c:pt>
                <c:pt idx="69">
                  <c:v>2020.0328125382027</c:v>
                </c:pt>
                <c:pt idx="70">
                  <c:v>2009.8928047752374</c:v>
                </c:pt>
                <c:pt idx="71">
                  <c:v>1969.9676216761677</c:v>
                </c:pt>
                <c:pt idx="72">
                  <c:v>1934.1092748143333</c:v>
                </c:pt>
                <c:pt idx="73">
                  <c:v>1855.482465524691</c:v>
                </c:pt>
                <c:pt idx="74">
                  <c:v>1843.1145328723046</c:v>
                </c:pt>
                <c:pt idx="75">
                  <c:v>1756.003278784048</c:v>
                </c:pt>
                <c:pt idx="76">
                  <c:v>1621.8830370243202</c:v>
                </c:pt>
                <c:pt idx="77">
                  <c:v>1505.119784907514</c:v>
                </c:pt>
                <c:pt idx="78">
                  <c:v>2016.96489809678</c:v>
                </c:pt>
                <c:pt idx="79">
                  <c:v>2714.4247959294134</c:v>
                </c:pt>
                <c:pt idx="80">
                  <c:v>3514.6371516985432</c:v>
                </c:pt>
                <c:pt idx="81">
                  <c:v>3662.6732235504551</c:v>
                </c:pt>
                <c:pt idx="82">
                  <c:v>3665.7423073528835</c:v>
                </c:pt>
                <c:pt idx="83">
                  <c:v>3792.4891266682234</c:v>
                </c:pt>
                <c:pt idx="84">
                  <c:v>3691.2989457964904</c:v>
                </c:pt>
                <c:pt idx="85">
                  <c:v>3274.1114344339844</c:v>
                </c:pt>
                <c:pt idx="86">
                  <c:v>3158.0574293193131</c:v>
                </c:pt>
                <c:pt idx="87">
                  <c:v>3576.1403499623857</c:v>
                </c:pt>
                <c:pt idx="88">
                  <c:v>5007.0000303449206</c:v>
                </c:pt>
                <c:pt idx="89">
                  <c:v>5640.1559572054184</c:v>
                </c:pt>
                <c:pt idx="90">
                  <c:v>5662.6620345080164</c:v>
                </c:pt>
                <c:pt idx="91">
                  <c:v>5619.3706106714071</c:v>
                </c:pt>
                <c:pt idx="92">
                  <c:v>5491.8375156255088</c:v>
                </c:pt>
                <c:pt idx="93">
                  <c:v>5453.1291209597175</c:v>
                </c:pt>
                <c:pt idx="94">
                  <c:v>5509.0853899624344</c:v>
                </c:pt>
                <c:pt idx="95">
                  <c:v>5531.18881130504</c:v>
                </c:pt>
                <c:pt idx="96">
                  <c:v>5525.8171411303711</c:v>
                </c:pt>
                <c:pt idx="97">
                  <c:v>5423.2223142778439</c:v>
                </c:pt>
                <c:pt idx="98">
                  <c:v>4809.8808827859575</c:v>
                </c:pt>
                <c:pt idx="99">
                  <c:v>4569.6177073340878</c:v>
                </c:pt>
                <c:pt idx="100">
                  <c:v>4460.7819177833317</c:v>
                </c:pt>
                <c:pt idx="101">
                  <c:v>4594.6912007893179</c:v>
                </c:pt>
                <c:pt idx="102">
                  <c:v>5077.7025228478205</c:v>
                </c:pt>
                <c:pt idx="103">
                  <c:v>5080.0786146130258</c:v>
                </c:pt>
                <c:pt idx="104">
                  <c:v>5039.3592471270758</c:v>
                </c:pt>
                <c:pt idx="105">
                  <c:v>4941.4519874609987</c:v>
                </c:pt>
                <c:pt idx="106">
                  <c:v>4551.2158653088427</c:v>
                </c:pt>
                <c:pt idx="107">
                  <c:v>4311.3577054101543</c:v>
                </c:pt>
                <c:pt idx="108">
                  <c:v>3897.6884644515471</c:v>
                </c:pt>
                <c:pt idx="109">
                  <c:v>4202.5830650623393</c:v>
                </c:pt>
                <c:pt idx="110">
                  <c:v>4627.8952953978978</c:v>
                </c:pt>
                <c:pt idx="111">
                  <c:v>4823.1237935841373</c:v>
                </c:pt>
                <c:pt idx="112">
                  <c:v>4912.9059722114616</c:v>
                </c:pt>
                <c:pt idx="113">
                  <c:v>5622.4459852762666</c:v>
                </c:pt>
                <c:pt idx="114">
                  <c:v>6363.0388398555524</c:v>
                </c:pt>
                <c:pt idx="115">
                  <c:v>6595.0225834657622</c:v>
                </c:pt>
                <c:pt idx="116">
                  <c:v>7130.4497144438237</c:v>
                </c:pt>
                <c:pt idx="117">
                  <c:v>7131.7308282298654</c:v>
                </c:pt>
              </c:numCache>
            </c:numRef>
          </c:val>
        </c:ser>
        <c:ser>
          <c:idx val="2"/>
          <c:order val="2"/>
          <c:tx>
            <c:strRef>
              <c:f>'Mexico Gross Outflows'!$M$150</c:f>
              <c:strCache>
                <c:ptCount val="1"/>
                <c:pt idx="0">
                  <c:v>2+ Std Dev Band</c:v>
                </c:pt>
              </c:strCache>
            </c:strRef>
          </c:tx>
          <c:marker>
            <c:symbol val="none"/>
          </c:marker>
          <c:cat>
            <c:strRef>
              <c:f>'Mexico Gross Outflows'!$N$147:$EA$147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Outflows'!$N$150:$EA$150</c:f>
              <c:numCache>
                <c:formatCode>General</c:formatCode>
                <c:ptCount val="1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51.643725618927029</c:v>
                </c:pt>
                <c:pt idx="59">
                  <c:v>128.97695012534854</c:v>
                </c:pt>
                <c:pt idx="60">
                  <c:v>1472.6011000764404</c:v>
                </c:pt>
                <c:pt idx="61">
                  <c:v>2083.0958727415095</c:v>
                </c:pt>
                <c:pt idx="62">
                  <c:v>2351.4604604788228</c:v>
                </c:pt>
                <c:pt idx="63">
                  <c:v>2505.0553421981126</c:v>
                </c:pt>
                <c:pt idx="64">
                  <c:v>2905.9746529071199</c:v>
                </c:pt>
                <c:pt idx="65">
                  <c:v>3540.0859702082403</c:v>
                </c:pt>
                <c:pt idx="66">
                  <c:v>3965.1841894321096</c:v>
                </c:pt>
                <c:pt idx="67">
                  <c:v>4378.5037575189226</c:v>
                </c:pt>
                <c:pt idx="68">
                  <c:v>4352.9471615228085</c:v>
                </c:pt>
                <c:pt idx="69">
                  <c:v>4333.1198150764058</c:v>
                </c:pt>
                <c:pt idx="70">
                  <c:v>4322.114629550475</c:v>
                </c:pt>
                <c:pt idx="71">
                  <c:v>4283.971438352336</c:v>
                </c:pt>
                <c:pt idx="72">
                  <c:v>4248.0479496286671</c:v>
                </c:pt>
                <c:pt idx="73">
                  <c:v>4249.7164510493822</c:v>
                </c:pt>
                <c:pt idx="74">
                  <c:v>4525.0375107446098</c:v>
                </c:pt>
                <c:pt idx="75">
                  <c:v>4630.3489825680963</c:v>
                </c:pt>
                <c:pt idx="76">
                  <c:v>4621.9296940486402</c:v>
                </c:pt>
                <c:pt idx="77">
                  <c:v>4490.507664815028</c:v>
                </c:pt>
                <c:pt idx="78">
                  <c:v>5281.4889411935601</c:v>
                </c:pt>
                <c:pt idx="79">
                  <c:v>6359.4202268588278</c:v>
                </c:pt>
                <c:pt idx="80">
                  <c:v>7447.594453397086</c:v>
                </c:pt>
                <c:pt idx="81">
                  <c:v>7487.6929521009097</c:v>
                </c:pt>
                <c:pt idx="82">
                  <c:v>7516.4234197057667</c:v>
                </c:pt>
                <c:pt idx="83">
                  <c:v>7990.6563233364468</c:v>
                </c:pt>
                <c:pt idx="84">
                  <c:v>8461.9875115929808</c:v>
                </c:pt>
                <c:pt idx="85">
                  <c:v>7928.1635838679686</c:v>
                </c:pt>
                <c:pt idx="86">
                  <c:v>7759.145753638626</c:v>
                </c:pt>
                <c:pt idx="87">
                  <c:v>8419.0052349247726</c:v>
                </c:pt>
                <c:pt idx="88">
                  <c:v>10665.195760689841</c:v>
                </c:pt>
                <c:pt idx="89">
                  <c:v>11558.414139410837</c:v>
                </c:pt>
                <c:pt idx="90">
                  <c:v>11582.044759016033</c:v>
                </c:pt>
                <c:pt idx="91">
                  <c:v>11549.117181342815</c:v>
                </c:pt>
                <c:pt idx="92">
                  <c:v>11612.921476251016</c:v>
                </c:pt>
                <c:pt idx="93">
                  <c:v>11798.908186919434</c:v>
                </c:pt>
                <c:pt idx="94">
                  <c:v>11763.615854924868</c:v>
                </c:pt>
                <c:pt idx="95">
                  <c:v>12005.42663761008</c:v>
                </c:pt>
                <c:pt idx="96">
                  <c:v>12185.112617260742</c:v>
                </c:pt>
                <c:pt idx="97">
                  <c:v>12150.113333555688</c:v>
                </c:pt>
                <c:pt idx="98">
                  <c:v>11535.610920571915</c:v>
                </c:pt>
                <c:pt idx="99">
                  <c:v>11170.576284668176</c:v>
                </c:pt>
                <c:pt idx="100">
                  <c:v>11000.433085566663</c:v>
                </c:pt>
                <c:pt idx="101">
                  <c:v>11183.361031578637</c:v>
                </c:pt>
                <c:pt idx="102">
                  <c:v>11747.49078069564</c:v>
                </c:pt>
                <c:pt idx="103">
                  <c:v>11667.193629226051</c:v>
                </c:pt>
                <c:pt idx="104">
                  <c:v>11481.247909254151</c:v>
                </c:pt>
                <c:pt idx="105">
                  <c:v>11652.229724921997</c:v>
                </c:pt>
                <c:pt idx="106">
                  <c:v>11324.233945617685</c:v>
                </c:pt>
                <c:pt idx="107">
                  <c:v>10952.713465820309</c:v>
                </c:pt>
                <c:pt idx="108">
                  <c:v>10259.605388903095</c:v>
                </c:pt>
                <c:pt idx="109">
                  <c:v>10757.77291012468</c:v>
                </c:pt>
                <c:pt idx="110">
                  <c:v>11368.368385795797</c:v>
                </c:pt>
                <c:pt idx="111">
                  <c:v>11604.001977168276</c:v>
                </c:pt>
                <c:pt idx="112">
                  <c:v>11595.234479422923</c:v>
                </c:pt>
                <c:pt idx="113">
                  <c:v>12308.210440552535</c:v>
                </c:pt>
                <c:pt idx="114">
                  <c:v>13276.897034711106</c:v>
                </c:pt>
                <c:pt idx="115">
                  <c:v>13186.860531931523</c:v>
                </c:pt>
                <c:pt idx="116">
                  <c:v>13499.751618887647</c:v>
                </c:pt>
                <c:pt idx="117">
                  <c:v>13463.186221459731</c:v>
                </c:pt>
              </c:numCache>
            </c:numRef>
          </c:val>
        </c:ser>
        <c:ser>
          <c:idx val="3"/>
          <c:order val="3"/>
          <c:tx>
            <c:strRef>
              <c:f>'Mexico Gross Outflows'!$M$151</c:f>
              <c:strCache>
                <c:ptCount val="1"/>
                <c:pt idx="0">
                  <c:v>1- Std Dev Band</c:v>
                </c:pt>
              </c:strCache>
            </c:strRef>
          </c:tx>
          <c:marker>
            <c:symbol val="none"/>
          </c:marker>
          <c:cat>
            <c:strRef>
              <c:f>'Mexico Gross Outflows'!$N$147:$EA$147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Outflows'!$N$151:$EA$151</c:f>
              <c:numCache>
                <c:formatCode>General</c:formatCode>
                <c:ptCount val="1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-35.572987809463513</c:v>
                </c:pt>
                <c:pt idx="59">
                  <c:v>-98.21275006267426</c:v>
                </c:pt>
                <c:pt idx="60">
                  <c:v>-1053.0353750382201</c:v>
                </c:pt>
                <c:pt idx="61">
                  <c:v>-1688.5795363707548</c:v>
                </c:pt>
                <c:pt idx="62">
                  <c:v>-2129.4344302394115</c:v>
                </c:pt>
                <c:pt idx="63">
                  <c:v>-2514.2098460990564</c:v>
                </c:pt>
                <c:pt idx="64">
                  <c:v>-2536.60075145356</c:v>
                </c:pt>
                <c:pt idx="65">
                  <c:v>-2590.16926010412</c:v>
                </c:pt>
                <c:pt idx="66">
                  <c:v>-2584.4689397160546</c:v>
                </c:pt>
                <c:pt idx="67">
                  <c:v>-2563.5984112594615</c:v>
                </c:pt>
                <c:pt idx="68">
                  <c:v>-2588.8546907614045</c:v>
                </c:pt>
                <c:pt idx="69">
                  <c:v>-2606.1411925382026</c:v>
                </c:pt>
                <c:pt idx="70">
                  <c:v>-2614.5508447752377</c:v>
                </c:pt>
                <c:pt idx="71">
                  <c:v>-2658.040011676168</c:v>
                </c:pt>
                <c:pt idx="72">
                  <c:v>-2693.7680748143334</c:v>
                </c:pt>
                <c:pt idx="73">
                  <c:v>-2932.9855055246908</c:v>
                </c:pt>
                <c:pt idx="74">
                  <c:v>-3520.7314228723048</c:v>
                </c:pt>
                <c:pt idx="75">
                  <c:v>-3992.6881287840479</c:v>
                </c:pt>
                <c:pt idx="76">
                  <c:v>-4378.21027702432</c:v>
                </c:pt>
                <c:pt idx="77">
                  <c:v>-4465.6559749075141</c:v>
                </c:pt>
                <c:pt idx="78">
                  <c:v>-4512.0831880967798</c:v>
                </c:pt>
                <c:pt idx="79">
                  <c:v>-4575.5660659294144</c:v>
                </c:pt>
                <c:pt idx="80">
                  <c:v>-4351.2774516985437</c:v>
                </c:pt>
                <c:pt idx="81">
                  <c:v>-3987.366233550455</c:v>
                </c:pt>
                <c:pt idx="82">
                  <c:v>-4035.619917352883</c:v>
                </c:pt>
                <c:pt idx="83">
                  <c:v>-4603.8452666682233</c:v>
                </c:pt>
                <c:pt idx="84">
                  <c:v>-5850.0781857964903</c:v>
                </c:pt>
                <c:pt idx="85">
                  <c:v>-6033.9928644339852</c:v>
                </c:pt>
                <c:pt idx="86">
                  <c:v>-6044.1192193193128</c:v>
                </c:pt>
                <c:pt idx="87">
                  <c:v>-6109.5894199623863</c:v>
                </c:pt>
                <c:pt idx="88">
                  <c:v>-6309.391430344921</c:v>
                </c:pt>
                <c:pt idx="89">
                  <c:v>-6196.3604072054195</c:v>
                </c:pt>
                <c:pt idx="90">
                  <c:v>-6176.1034145080166</c:v>
                </c:pt>
                <c:pt idx="91">
                  <c:v>-6240.1225306714077</c:v>
                </c:pt>
                <c:pt idx="92">
                  <c:v>-6750.3304056255083</c:v>
                </c:pt>
                <c:pt idx="93">
                  <c:v>-7238.4290109597177</c:v>
                </c:pt>
                <c:pt idx="94">
                  <c:v>-6999.9755399624337</c:v>
                </c:pt>
                <c:pt idx="95">
                  <c:v>-7417.286841305041</c:v>
                </c:pt>
                <c:pt idx="96">
                  <c:v>-7792.7738111303706</c:v>
                </c:pt>
                <c:pt idx="97">
                  <c:v>-8030.559724277844</c:v>
                </c:pt>
                <c:pt idx="98">
                  <c:v>-8641.5791927859573</c:v>
                </c:pt>
                <c:pt idx="99">
                  <c:v>-8632.2994473340877</c:v>
                </c:pt>
                <c:pt idx="100">
                  <c:v>-8618.5204177833311</c:v>
                </c:pt>
                <c:pt idx="101">
                  <c:v>-8582.6484607893181</c:v>
                </c:pt>
                <c:pt idx="102">
                  <c:v>-8261.8739928478208</c:v>
                </c:pt>
                <c:pt idx="103">
                  <c:v>-8094.1514146130257</c:v>
                </c:pt>
                <c:pt idx="104">
                  <c:v>-7844.4180771270758</c:v>
                </c:pt>
                <c:pt idx="105">
                  <c:v>-8480.1034874609977</c:v>
                </c:pt>
                <c:pt idx="106">
                  <c:v>-8994.8202953088421</c:v>
                </c:pt>
                <c:pt idx="107">
                  <c:v>-8971.3538154101552</c:v>
                </c:pt>
                <c:pt idx="108">
                  <c:v>-8826.145384451549</c:v>
                </c:pt>
                <c:pt idx="109">
                  <c:v>-8907.7966250623413</c:v>
                </c:pt>
                <c:pt idx="110">
                  <c:v>-8853.0508853979009</c:v>
                </c:pt>
                <c:pt idx="111">
                  <c:v>-8738.6325735841383</c:v>
                </c:pt>
                <c:pt idx="112">
                  <c:v>-8451.7510422114628</c:v>
                </c:pt>
                <c:pt idx="113">
                  <c:v>-7749.0829252762687</c:v>
                </c:pt>
                <c:pt idx="114">
                  <c:v>-7464.6775498555535</c:v>
                </c:pt>
                <c:pt idx="115">
                  <c:v>-6588.6533134657611</c:v>
                </c:pt>
                <c:pt idx="116">
                  <c:v>-5608.1540944438229</c:v>
                </c:pt>
                <c:pt idx="117">
                  <c:v>-5531.1799582298663</c:v>
                </c:pt>
              </c:numCache>
            </c:numRef>
          </c:val>
        </c:ser>
        <c:ser>
          <c:idx val="4"/>
          <c:order val="4"/>
          <c:tx>
            <c:strRef>
              <c:f>'Mexico Gross Outflows'!$M$152</c:f>
              <c:strCache>
                <c:ptCount val="1"/>
                <c:pt idx="0">
                  <c:v>2- Std Dev Band</c:v>
                </c:pt>
              </c:strCache>
            </c:strRef>
          </c:tx>
          <c:marker>
            <c:symbol val="none"/>
          </c:marker>
          <c:cat>
            <c:strRef>
              <c:f>'Mexico Gross Outflows'!$N$147:$EA$147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Outflows'!$N$152:$EA$152</c:f>
              <c:numCache>
                <c:formatCode>General</c:formatCode>
                <c:ptCount val="1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-64.645225618927029</c:v>
                </c:pt>
                <c:pt idx="59">
                  <c:v>-173.94265012534851</c:v>
                </c:pt>
                <c:pt idx="60">
                  <c:v>-1894.9142000764402</c:v>
                </c:pt>
                <c:pt idx="61">
                  <c:v>-2945.8046727415099</c:v>
                </c:pt>
                <c:pt idx="62">
                  <c:v>-3623.0660604788227</c:v>
                </c:pt>
                <c:pt idx="63">
                  <c:v>-4187.2982421981123</c:v>
                </c:pt>
                <c:pt idx="64">
                  <c:v>-4350.7925529071199</c:v>
                </c:pt>
                <c:pt idx="65">
                  <c:v>-4633.5876702082405</c:v>
                </c:pt>
                <c:pt idx="66">
                  <c:v>-4767.6866494321093</c:v>
                </c:pt>
                <c:pt idx="67">
                  <c:v>-4877.6324675189235</c:v>
                </c:pt>
                <c:pt idx="68">
                  <c:v>-4902.7886415228095</c:v>
                </c:pt>
                <c:pt idx="69">
                  <c:v>-4919.2281950764054</c:v>
                </c:pt>
                <c:pt idx="70">
                  <c:v>-4926.7726695504753</c:v>
                </c:pt>
                <c:pt idx="71">
                  <c:v>-4972.0438283523354</c:v>
                </c:pt>
                <c:pt idx="72">
                  <c:v>-5007.7067496286663</c:v>
                </c:pt>
                <c:pt idx="73">
                  <c:v>-5327.2194910493818</c:v>
                </c:pt>
                <c:pt idx="74">
                  <c:v>-6202.6544007446091</c:v>
                </c:pt>
                <c:pt idx="75">
                  <c:v>-6867.0338325680959</c:v>
                </c:pt>
                <c:pt idx="76">
                  <c:v>-7378.2569340486407</c:v>
                </c:pt>
                <c:pt idx="77">
                  <c:v>-7451.0438548150287</c:v>
                </c:pt>
                <c:pt idx="78">
                  <c:v>-7776.6072311935586</c:v>
                </c:pt>
                <c:pt idx="79">
                  <c:v>-8220.5614968588288</c:v>
                </c:pt>
                <c:pt idx="80">
                  <c:v>-8284.234753397086</c:v>
                </c:pt>
                <c:pt idx="81">
                  <c:v>-7812.3859621009105</c:v>
                </c:pt>
                <c:pt idx="82">
                  <c:v>-7886.3010297057663</c:v>
                </c:pt>
                <c:pt idx="83">
                  <c:v>-8802.0124633364467</c:v>
                </c:pt>
                <c:pt idx="84">
                  <c:v>-10620.766751592981</c:v>
                </c:pt>
                <c:pt idx="85">
                  <c:v>-10688.04501386797</c:v>
                </c:pt>
                <c:pt idx="86">
                  <c:v>-10645.207543638626</c:v>
                </c:pt>
                <c:pt idx="87">
                  <c:v>-10952.454304924771</c:v>
                </c:pt>
                <c:pt idx="88">
                  <c:v>-11967.587160689842</c:v>
                </c:pt>
                <c:pt idx="89">
                  <c:v>-12114.618589410838</c:v>
                </c:pt>
                <c:pt idx="90">
                  <c:v>-12095.486139016033</c:v>
                </c:pt>
                <c:pt idx="91">
                  <c:v>-12169.869101342814</c:v>
                </c:pt>
                <c:pt idx="92">
                  <c:v>-12871.414366251018</c:v>
                </c:pt>
                <c:pt idx="93">
                  <c:v>-13584.208076919436</c:v>
                </c:pt>
                <c:pt idx="94">
                  <c:v>-13254.506004924868</c:v>
                </c:pt>
                <c:pt idx="95">
                  <c:v>-13891.524667610081</c:v>
                </c:pt>
                <c:pt idx="96">
                  <c:v>-14452.069287260741</c:v>
                </c:pt>
                <c:pt idx="97">
                  <c:v>-14757.450743555688</c:v>
                </c:pt>
                <c:pt idx="98">
                  <c:v>-15367.309230571915</c:v>
                </c:pt>
                <c:pt idx="99">
                  <c:v>-15233.258024668175</c:v>
                </c:pt>
                <c:pt idx="100">
                  <c:v>-15158.171585566663</c:v>
                </c:pt>
                <c:pt idx="101">
                  <c:v>-15171.318291578636</c:v>
                </c:pt>
                <c:pt idx="102">
                  <c:v>-14931.662250695641</c:v>
                </c:pt>
                <c:pt idx="103">
                  <c:v>-14681.266429226052</c:v>
                </c:pt>
                <c:pt idx="104">
                  <c:v>-14286.306739254152</c:v>
                </c:pt>
                <c:pt idx="105">
                  <c:v>-15190.881224921997</c:v>
                </c:pt>
                <c:pt idx="106">
                  <c:v>-15767.838375617685</c:v>
                </c:pt>
                <c:pt idx="107">
                  <c:v>-15612.709575820309</c:v>
                </c:pt>
                <c:pt idx="108">
                  <c:v>-15188.062308903096</c:v>
                </c:pt>
                <c:pt idx="109">
                  <c:v>-15462.986470124681</c:v>
                </c:pt>
                <c:pt idx="110">
                  <c:v>-15593.523975795799</c:v>
                </c:pt>
                <c:pt idx="111">
                  <c:v>-15519.510757168277</c:v>
                </c:pt>
                <c:pt idx="112">
                  <c:v>-15134.079549422926</c:v>
                </c:pt>
                <c:pt idx="113">
                  <c:v>-14434.847380552535</c:v>
                </c:pt>
                <c:pt idx="114">
                  <c:v>-14378.535744711106</c:v>
                </c:pt>
                <c:pt idx="115">
                  <c:v>-13180.491261931524</c:v>
                </c:pt>
                <c:pt idx="116">
                  <c:v>-11977.455998887646</c:v>
                </c:pt>
                <c:pt idx="117">
                  <c:v>-11862.635351459732</c:v>
                </c:pt>
              </c:numCache>
            </c:numRef>
          </c:val>
        </c:ser>
        <c:marker val="1"/>
        <c:axId val="106070784"/>
        <c:axId val="106072320"/>
      </c:lineChart>
      <c:catAx>
        <c:axId val="106070784"/>
        <c:scaling>
          <c:orientation val="minMax"/>
        </c:scaling>
        <c:axPos val="b"/>
        <c:tickLblPos val="nextTo"/>
        <c:crossAx val="106072320"/>
        <c:crosses val="autoZero"/>
        <c:auto val="1"/>
        <c:lblAlgn val="ctr"/>
        <c:lblOffset val="100"/>
      </c:catAx>
      <c:valAx>
        <c:axId val="106072320"/>
        <c:scaling>
          <c:orientation val="minMax"/>
        </c:scaling>
        <c:axPos val="l"/>
        <c:majorGridlines/>
        <c:numFmt formatCode="General" sourceLinked="1"/>
        <c:tickLblPos val="nextTo"/>
        <c:crossAx val="106070784"/>
        <c:crosses val="autoZero"/>
        <c:crossBetween val="between"/>
      </c:valAx>
    </c:plotArea>
    <c:legend>
      <c:legendPos val="r"/>
    </c:legend>
    <c:plotVisOnly val="1"/>
  </c:chart>
  <c:printSettings>
    <c:headerFooter/>
    <c:pageMargins b="0.75000000000000255" l="0.70000000000000062" r="0.70000000000000062" t="0.75000000000000255"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'Mexico Gross Outflows'!$M$294</c:f>
              <c:strCache>
                <c:ptCount val="1"/>
                <c:pt idx="0">
                  <c:v>DeltaC</c:v>
                </c:pt>
              </c:strCache>
            </c:strRef>
          </c:tx>
          <c:marker>
            <c:symbol val="none"/>
          </c:marker>
          <c:cat>
            <c:strRef>
              <c:f>'Mexico Gross Outflows'!$N$293:$EA$293</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Outflows'!$N$294:$EA$294</c:f>
              <c:numCache>
                <c:formatCode>General</c:formatCode>
                <c:ptCount val="1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-313.20400000000001</c:v>
                </c:pt>
                <c:pt idx="35">
                  <c:v>-434.57900000000001</c:v>
                </c:pt>
                <c:pt idx="36">
                  <c:v>-2800.8780000000002</c:v>
                </c:pt>
                <c:pt idx="37">
                  <c:v>-3917.7700000000004</c:v>
                </c:pt>
                <c:pt idx="38">
                  <c:v>-3035.4309999999996</c:v>
                </c:pt>
                <c:pt idx="39">
                  <c:v>-2034.7009999999998</c:v>
                </c:pt>
                <c:pt idx="40">
                  <c:v>1819.221</c:v>
                </c:pt>
                <c:pt idx="41">
                  <c:v>4255.9950000000008</c:v>
                </c:pt>
                <c:pt idx="42">
                  <c:v>4080.7119999999995</c:v>
                </c:pt>
                <c:pt idx="43">
                  <c:v>591.50399999999968</c:v>
                </c:pt>
                <c:pt idx="44">
                  <c:v>-1030.5589999999997</c:v>
                </c:pt>
                <c:pt idx="45">
                  <c:v>1631.5059999999999</c:v>
                </c:pt>
                <c:pt idx="46">
                  <c:v>347.17599999999993</c:v>
                </c:pt>
                <c:pt idx="47">
                  <c:v>4466.7379999999994</c:v>
                </c:pt>
                <c:pt idx="48">
                  <c:v>6417.2070000000003</c:v>
                </c:pt>
                <c:pt idx="49">
                  <c:v>-2023.4459999999997</c:v>
                </c:pt>
                <c:pt idx="50">
                  <c:v>-718.52</c:v>
                </c:pt>
                <c:pt idx="51">
                  <c:v>-2241.9979999999996</c:v>
                </c:pt>
                <c:pt idx="52">
                  <c:v>-5667.7420000000002</c:v>
                </c:pt>
                <c:pt idx="53">
                  <c:v>-1339.008</c:v>
                </c:pt>
                <c:pt idx="54">
                  <c:v>-982.42900000000009</c:v>
                </c:pt>
                <c:pt idx="55">
                  <c:v>-763.56200000000013</c:v>
                </c:pt>
                <c:pt idx="56">
                  <c:v>3854.5460000000003</c:v>
                </c:pt>
                <c:pt idx="57">
                  <c:v>4529.5519999999997</c:v>
                </c:pt>
                <c:pt idx="58">
                  <c:v>3786.375</c:v>
                </c:pt>
                <c:pt idx="59">
                  <c:v>3735.4760000000006</c:v>
                </c:pt>
                <c:pt idx="60">
                  <c:v>-1244.653</c:v>
                </c:pt>
                <c:pt idx="61">
                  <c:v>-1055.8180000000002</c:v>
                </c:pt>
                <c:pt idx="62">
                  <c:v>-2707.8</c:v>
                </c:pt>
                <c:pt idx="63">
                  <c:v>-1009.163</c:v>
                </c:pt>
                <c:pt idx="64">
                  <c:v>1890.0179999999998</c:v>
                </c:pt>
                <c:pt idx="65">
                  <c:v>-309.89699999999993</c:v>
                </c:pt>
                <c:pt idx="66">
                  <c:v>2508.6369999999997</c:v>
                </c:pt>
                <c:pt idx="67">
                  <c:v>-1156.0000000000005</c:v>
                </c:pt>
                <c:pt idx="68">
                  <c:v>-3726.2449999999999</c:v>
                </c:pt>
                <c:pt idx="69">
                  <c:v>-556.5150000000001</c:v>
                </c:pt>
                <c:pt idx="70">
                  <c:v>-1781.9170000000001</c:v>
                </c:pt>
                <c:pt idx="71">
                  <c:v>1312.2750000000001</c:v>
                </c:pt>
                <c:pt idx="72">
                  <c:v>-1639.625</c:v>
                </c:pt>
                <c:pt idx="73">
                  <c:v>-2968.6289999999999</c:v>
                </c:pt>
                <c:pt idx="74">
                  <c:v>-21377.294899999899</c:v>
                </c:pt>
                <c:pt idx="75">
                  <c:v>-22588.130899999902</c:v>
                </c:pt>
                <c:pt idx="76">
                  <c:v>-15094.775799999901</c:v>
                </c:pt>
                <c:pt idx="77">
                  <c:v>-18793.6238999999</c:v>
                </c:pt>
                <c:pt idx="78">
                  <c:v>7689.4803999999021</c:v>
                </c:pt>
                <c:pt idx="79">
                  <c:v>12691.7576999999</c:v>
                </c:pt>
                <c:pt idx="80">
                  <c:v>14254.043799999901</c:v>
                </c:pt>
                <c:pt idx="81">
                  <c:v>18818.751199999901</c:v>
                </c:pt>
                <c:pt idx="82">
                  <c:v>12187.084599999998</c:v>
                </c:pt>
                <c:pt idx="83">
                  <c:v>-6822.0269000000017</c:v>
                </c:pt>
                <c:pt idx="84">
                  <c:v>-1545.5842000000034</c:v>
                </c:pt>
                <c:pt idx="85">
                  <c:v>-13010.362600000002</c:v>
                </c:pt>
                <c:pt idx="86">
                  <c:v>-14570.3531</c:v>
                </c:pt>
                <c:pt idx="87">
                  <c:v>-4223.8870000000024</c:v>
                </c:pt>
                <c:pt idx="88">
                  <c:v>-11729.699299999998</c:v>
                </c:pt>
                <c:pt idx="89">
                  <c:v>27400.086499999998</c:v>
                </c:pt>
                <c:pt idx="90">
                  <c:v>15948.8298</c:v>
                </c:pt>
                <c:pt idx="91">
                  <c:v>28974.378200000003</c:v>
                </c:pt>
                <c:pt idx="92">
                  <c:v>11984.783100000001</c:v>
                </c:pt>
                <c:pt idx="93">
                  <c:v>-42930.112399999998</c:v>
                </c:pt>
                <c:pt idx="94">
                  <c:v>-11280.615099999999</c:v>
                </c:pt>
                <c:pt idx="95">
                  <c:v>-19669.485399999998</c:v>
                </c:pt>
                <c:pt idx="96">
                  <c:v>-183.47419999999966</c:v>
                </c:pt>
                <c:pt idx="97">
                  <c:v>24366.443500000001</c:v>
                </c:pt>
                <c:pt idx="98">
                  <c:v>8966.3418999999994</c:v>
                </c:pt>
                <c:pt idx="99">
                  <c:v>6447.6425999999992</c:v>
                </c:pt>
                <c:pt idx="100">
                  <c:v>2156.0675999999994</c:v>
                </c:pt>
                <c:pt idx="101">
                  <c:v>11226.383000000002</c:v>
                </c:pt>
                <c:pt idx="102">
                  <c:v>364.91060000000039</c:v>
                </c:pt>
                <c:pt idx="103">
                  <c:v>-2155.1716999999994</c:v>
                </c:pt>
                <c:pt idx="104">
                  <c:v>-5920.6486999999997</c:v>
                </c:pt>
                <c:pt idx="105">
                  <c:v>-13817.238099999999</c:v>
                </c:pt>
                <c:pt idx="106">
                  <c:v>-6049.0802999999996</c:v>
                </c:pt>
                <c:pt idx="107">
                  <c:v>5125.74</c:v>
                </c:pt>
                <c:pt idx="108">
                  <c:v>5589.6914999999999</c:v>
                </c:pt>
                <c:pt idx="109">
                  <c:v>6407.4143999999997</c:v>
                </c:pt>
                <c:pt idx="110">
                  <c:v>5383.3194000000003</c:v>
                </c:pt>
                <c:pt idx="111">
                  <c:v>-3721.0182999999997</c:v>
                </c:pt>
                <c:pt idx="112">
                  <c:v>2051.8984</c:v>
                </c:pt>
                <c:pt idx="113">
                  <c:v>1352.2166999999999</c:v>
                </c:pt>
                <c:pt idx="114">
                  <c:v>581.13919999999996</c:v>
                </c:pt>
                <c:pt idx="115">
                  <c:v>3852.6118999999999</c:v>
                </c:pt>
                <c:pt idx="116">
                  <c:v>-1261.3584999999998</c:v>
                </c:pt>
                <c:pt idx="117">
                  <c:v>8330.7271999999994</c:v>
                </c:pt>
              </c:numCache>
            </c:numRef>
          </c:val>
        </c:ser>
        <c:ser>
          <c:idx val="1"/>
          <c:order val="1"/>
          <c:tx>
            <c:strRef>
              <c:f>'Mexico Gross Outflows'!$M$295</c:f>
              <c:strCache>
                <c:ptCount val="1"/>
                <c:pt idx="0">
                  <c:v>1+ Std Dev Band</c:v>
                </c:pt>
              </c:strCache>
            </c:strRef>
          </c:tx>
          <c:marker>
            <c:symbol val="none"/>
          </c:marker>
          <c:cat>
            <c:strRef>
              <c:f>'Mexico Gross Outflows'!$N$293:$EA$293</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Outflows'!$N$295:$EA$295</c:f>
              <c:numCache>
                <c:formatCode>General</c:formatCode>
                <c:ptCount val="1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54.374343482484406</c:v>
                </c:pt>
                <c:pt idx="35">
                  <c:v>79.364455174259362</c:v>
                </c:pt>
                <c:pt idx="36">
                  <c:v>450.94093682694279</c:v>
                </c:pt>
                <c:pt idx="37">
                  <c:v>670.29098655783662</c:v>
                </c:pt>
                <c:pt idx="38">
                  <c:v>670.95700190450589</c:v>
                </c:pt>
                <c:pt idx="39">
                  <c:v>608.11003126028072</c:v>
                </c:pt>
                <c:pt idx="40">
                  <c:v>809.71316186701131</c:v>
                </c:pt>
                <c:pt idx="41">
                  <c:v>1396.3305364393284</c:v>
                </c:pt>
                <c:pt idx="42">
                  <c:v>1862.8140440363488</c:v>
                </c:pt>
                <c:pt idx="43">
                  <c:v>1898.6626474335276</c:v>
                </c:pt>
                <c:pt idx="44">
                  <c:v>1858.0193265846976</c:v>
                </c:pt>
                <c:pt idx="45">
                  <c:v>1978.5601844512714</c:v>
                </c:pt>
                <c:pt idx="46">
                  <c:v>1997.9292250313615</c:v>
                </c:pt>
                <c:pt idx="47">
                  <c:v>2457.0008207321334</c:v>
                </c:pt>
                <c:pt idx="48">
                  <c:v>3169.6259489692338</c:v>
                </c:pt>
                <c:pt idx="49">
                  <c:v>3126.2480874499752</c:v>
                </c:pt>
                <c:pt idx="50">
                  <c:v>3100.6027143214196</c:v>
                </c:pt>
                <c:pt idx="51">
                  <c:v>3049.506483924436</c:v>
                </c:pt>
                <c:pt idx="52">
                  <c:v>3064.3654162089115</c:v>
                </c:pt>
                <c:pt idx="53">
                  <c:v>3011.1747807539423</c:v>
                </c:pt>
                <c:pt idx="54">
                  <c:v>2983.7548497369116</c:v>
                </c:pt>
                <c:pt idx="55">
                  <c:v>2969.8618865959565</c:v>
                </c:pt>
                <c:pt idx="56">
                  <c:v>3359.1774819750103</c:v>
                </c:pt>
                <c:pt idx="57">
                  <c:v>3768.8031241678555</c:v>
                </c:pt>
                <c:pt idx="58">
                  <c:v>4063.7920347660847</c:v>
                </c:pt>
                <c:pt idx="59">
                  <c:v>4328.5381475912345</c:v>
                </c:pt>
                <c:pt idx="60">
                  <c:v>4220.5850619609464</c:v>
                </c:pt>
                <c:pt idx="61">
                  <c:v>3896.6325124877044</c:v>
                </c:pt>
                <c:pt idx="62">
                  <c:v>3552.8489975868479</c:v>
                </c:pt>
                <c:pt idx="63">
                  <c:v>3490.5269034230405</c:v>
                </c:pt>
                <c:pt idx="64">
                  <c:v>3634.4427985971224</c:v>
                </c:pt>
                <c:pt idx="65">
                  <c:v>3531.939539459363</c:v>
                </c:pt>
                <c:pt idx="66">
                  <c:v>3673.9753435230004</c:v>
                </c:pt>
                <c:pt idx="67">
                  <c:v>3272.857662339341</c:v>
                </c:pt>
                <c:pt idx="68">
                  <c:v>2519.8181223405709</c:v>
                </c:pt>
                <c:pt idx="69">
                  <c:v>2562.2823205482873</c:v>
                </c:pt>
                <c:pt idx="70">
                  <c:v>2530.9287118989346</c:v>
                </c:pt>
                <c:pt idx="71">
                  <c:v>2685.2302226242291</c:v>
                </c:pt>
                <c:pt idx="72">
                  <c:v>2579.2359331887205</c:v>
                </c:pt>
                <c:pt idx="73">
                  <c:v>2577.5211402421519</c:v>
                </c:pt>
                <c:pt idx="74">
                  <c:v>4478.9078077651948</c:v>
                </c:pt>
                <c:pt idx="75">
                  <c:v>5235.8691497025011</c:v>
                </c:pt>
                <c:pt idx="76">
                  <c:v>4705.1411779809114</c:v>
                </c:pt>
                <c:pt idx="77">
                  <c:v>4090.9155756657738</c:v>
                </c:pt>
                <c:pt idx="78">
                  <c:v>4526.6568561458016</c:v>
                </c:pt>
                <c:pt idx="79">
                  <c:v>5614.4028189215551</c:v>
                </c:pt>
                <c:pt idx="80">
                  <c:v>7212.8596837888235</c:v>
                </c:pt>
                <c:pt idx="81">
                  <c:v>9314.2482180452425</c:v>
                </c:pt>
                <c:pt idx="82">
                  <c:v>10483.538121931579</c:v>
                </c:pt>
                <c:pt idx="83">
                  <c:v>10267.039771683703</c:v>
                </c:pt>
                <c:pt idx="84">
                  <c:v>10071.241926851104</c:v>
                </c:pt>
                <c:pt idx="85">
                  <c:v>9717.077121626291</c:v>
                </c:pt>
                <c:pt idx="86">
                  <c:v>9128.6528906852272</c:v>
                </c:pt>
                <c:pt idx="87">
                  <c:v>8970.9657507420088</c:v>
                </c:pt>
                <c:pt idx="88">
                  <c:v>8724.9329665369751</c:v>
                </c:pt>
                <c:pt idx="89">
                  <c:v>11940.56293085104</c:v>
                </c:pt>
                <c:pt idx="90">
                  <c:v>13396.208365262954</c:v>
                </c:pt>
                <c:pt idx="91">
                  <c:v>16264.894750165118</c:v>
                </c:pt>
                <c:pt idx="92">
                  <c:v>17152.182025759532</c:v>
                </c:pt>
                <c:pt idx="93">
                  <c:v>17872.401734922663</c:v>
                </c:pt>
                <c:pt idx="94">
                  <c:v>17940.464989509102</c:v>
                </c:pt>
                <c:pt idx="95">
                  <c:v>17915.47810074591</c:v>
                </c:pt>
                <c:pt idx="96">
                  <c:v>18337.225294227992</c:v>
                </c:pt>
                <c:pt idx="97">
                  <c:v>20676.261358713167</c:v>
                </c:pt>
                <c:pt idx="98">
                  <c:v>20761.728006338435</c:v>
                </c:pt>
                <c:pt idx="99">
                  <c:v>20318.816920586632</c:v>
                </c:pt>
                <c:pt idx="100">
                  <c:v>19490.173422922384</c:v>
                </c:pt>
                <c:pt idx="101">
                  <c:v>18803.689224668848</c:v>
                </c:pt>
                <c:pt idx="102">
                  <c:v>18021.302092286591</c:v>
                </c:pt>
                <c:pt idx="103">
                  <c:v>18181.219499048766</c:v>
                </c:pt>
                <c:pt idx="104">
                  <c:v>18021.418921859869</c:v>
                </c:pt>
                <c:pt idx="105">
                  <c:v>18015.188781198922</c:v>
                </c:pt>
                <c:pt idx="106">
                  <c:v>18153.801830844062</c:v>
                </c:pt>
                <c:pt idx="107">
                  <c:v>18598.997595102788</c:v>
                </c:pt>
                <c:pt idx="108">
                  <c:v>19198.852320301085</c:v>
                </c:pt>
                <c:pt idx="109">
                  <c:v>17129.45408675255</c:v>
                </c:pt>
                <c:pt idx="110">
                  <c:v>16258.871716713249</c:v>
                </c:pt>
                <c:pt idx="111">
                  <c:v>13145.07830014377</c:v>
                </c:pt>
                <c:pt idx="112">
                  <c:v>12341.322431389199</c:v>
                </c:pt>
                <c:pt idx="113">
                  <c:v>10460.632649772706</c:v>
                </c:pt>
                <c:pt idx="114">
                  <c:v>10624.087987609724</c:v>
                </c:pt>
                <c:pt idx="115">
                  <c:v>10350.729370665562</c:v>
                </c:pt>
                <c:pt idx="116">
                  <c:v>10320.931717280106</c:v>
                </c:pt>
                <c:pt idx="117">
                  <c:v>7783.4261518012408</c:v>
                </c:pt>
              </c:numCache>
            </c:numRef>
          </c:val>
        </c:ser>
        <c:ser>
          <c:idx val="2"/>
          <c:order val="2"/>
          <c:tx>
            <c:strRef>
              <c:f>'Mexico Gross Outflows'!$M$296</c:f>
              <c:strCache>
                <c:ptCount val="1"/>
                <c:pt idx="0">
                  <c:v>2+ Std Dev Band</c:v>
                </c:pt>
              </c:strCache>
            </c:strRef>
          </c:tx>
          <c:marker>
            <c:symbol val="none"/>
          </c:marker>
          <c:cat>
            <c:strRef>
              <c:f>'Mexico Gross Outflows'!$N$293:$EA$293</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Outflows'!$N$296:$EA$296</c:f>
              <c:numCache>
                <c:formatCode>General</c:formatCode>
                <c:ptCount val="1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124.40888696496881</c:v>
                </c:pt>
                <c:pt idx="35">
                  <c:v>196.11806034851872</c:v>
                </c:pt>
                <c:pt idx="36">
                  <c:v>1079.3149236538854</c:v>
                </c:pt>
                <c:pt idx="37">
                  <c:v>1713.9035231156731</c:v>
                </c:pt>
                <c:pt idx="38">
                  <c:v>1867.0071038090118</c:v>
                </c:pt>
                <c:pt idx="39">
                  <c:v>1843.0482125205615</c:v>
                </c:pt>
                <c:pt idx="40">
                  <c:v>2155.2934237340228</c:v>
                </c:pt>
                <c:pt idx="41">
                  <c:v>3115.7284228786571</c:v>
                </c:pt>
                <c:pt idx="42">
                  <c:v>3844.6598380726978</c:v>
                </c:pt>
                <c:pt idx="43">
                  <c:v>3886.7818448670555</c:v>
                </c:pt>
                <c:pt idx="44">
                  <c:v>3857.0231531693953</c:v>
                </c:pt>
                <c:pt idx="45">
                  <c:v>4016.5295689025429</c:v>
                </c:pt>
                <c:pt idx="46">
                  <c:v>4037.9088500627231</c:v>
                </c:pt>
                <c:pt idx="47">
                  <c:v>4732.7151414642667</c:v>
                </c:pt>
                <c:pt idx="48">
                  <c:v>5837.1050479384676</c:v>
                </c:pt>
                <c:pt idx="49">
                  <c:v>5851.5216248999504</c:v>
                </c:pt>
                <c:pt idx="50">
                  <c:v>5836.1568786428388</c:v>
                </c:pt>
                <c:pt idx="51">
                  <c:v>5846.0643178488726</c:v>
                </c:pt>
                <c:pt idx="52">
                  <c:v>6159.1692824178226</c:v>
                </c:pt>
                <c:pt idx="53">
                  <c:v>6119.7384115078848</c:v>
                </c:pt>
                <c:pt idx="54">
                  <c:v>6098.3597994738238</c:v>
                </c:pt>
                <c:pt idx="55">
                  <c:v>6087.0230231919131</c:v>
                </c:pt>
                <c:pt idx="56">
                  <c:v>6532.8830139500205</c:v>
                </c:pt>
                <c:pt idx="57">
                  <c:v>6929.7681983357115</c:v>
                </c:pt>
                <c:pt idx="58">
                  <c:v>7178.6557195321702</c:v>
                </c:pt>
                <c:pt idx="59">
                  <c:v>7419.6390951824687</c:v>
                </c:pt>
                <c:pt idx="60">
                  <c:v>7356.9266239218923</c:v>
                </c:pt>
                <c:pt idx="61">
                  <c:v>6974.6121749754093</c:v>
                </c:pt>
                <c:pt idx="62">
                  <c:v>6626.4707451736958</c:v>
                </c:pt>
                <c:pt idx="63">
                  <c:v>6581.8599068460808</c:v>
                </c:pt>
                <c:pt idx="64">
                  <c:v>6723.6628471942449</c:v>
                </c:pt>
                <c:pt idx="65">
                  <c:v>6615.7264789187266</c:v>
                </c:pt>
                <c:pt idx="66">
                  <c:v>6791.7250370460015</c:v>
                </c:pt>
                <c:pt idx="67">
                  <c:v>6270.6265746786821</c:v>
                </c:pt>
                <c:pt idx="68">
                  <c:v>5271.7200946811417</c:v>
                </c:pt>
                <c:pt idx="69">
                  <c:v>5283.3019410965753</c:v>
                </c:pt>
                <c:pt idx="70">
                  <c:v>5273.7645737978692</c:v>
                </c:pt>
                <c:pt idx="71">
                  <c:v>5404.6539452484576</c:v>
                </c:pt>
                <c:pt idx="72">
                  <c:v>4991.2595163774413</c:v>
                </c:pt>
                <c:pt idx="73">
                  <c:v>5069.3109804843043</c:v>
                </c:pt>
                <c:pt idx="74">
                  <c:v>9891.8276105303848</c:v>
                </c:pt>
                <c:pt idx="75">
                  <c:v>12496.978739404991</c:v>
                </c:pt>
                <c:pt idx="76">
                  <c:v>12382.988885961808</c:v>
                </c:pt>
                <c:pt idx="77">
                  <c:v>12320.696476331526</c:v>
                </c:pt>
                <c:pt idx="78">
                  <c:v>12997.02376729159</c:v>
                </c:pt>
                <c:pt idx="79">
                  <c:v>14724.701607843101</c:v>
                </c:pt>
                <c:pt idx="80">
                  <c:v>17146.680497577643</c:v>
                </c:pt>
                <c:pt idx="81">
                  <c:v>20355.729106090486</c:v>
                </c:pt>
                <c:pt idx="82">
                  <c:v>21949.564683863158</c:v>
                </c:pt>
                <c:pt idx="83">
                  <c:v>21807.211178367405</c:v>
                </c:pt>
                <c:pt idx="84">
                  <c:v>21587.395598702209</c:v>
                </c:pt>
                <c:pt idx="85">
                  <c:v>21514.089268252585</c:v>
                </c:pt>
                <c:pt idx="86">
                  <c:v>21191.190311370457</c:v>
                </c:pt>
                <c:pt idx="87">
                  <c:v>21029.210381484019</c:v>
                </c:pt>
                <c:pt idx="88">
                  <c:v>20937.317528073949</c:v>
                </c:pt>
                <c:pt idx="89">
                  <c:v>25970.74738170208</c:v>
                </c:pt>
                <c:pt idx="90">
                  <c:v>27995.500910525909</c:v>
                </c:pt>
                <c:pt idx="91">
                  <c:v>32349.768520330239</c:v>
                </c:pt>
                <c:pt idx="92">
                  <c:v>33443.122666519062</c:v>
                </c:pt>
                <c:pt idx="93">
                  <c:v>36881.636254845333</c:v>
                </c:pt>
                <c:pt idx="94">
                  <c:v>36512.928774018212</c:v>
                </c:pt>
                <c:pt idx="95">
                  <c:v>36317.022721491834</c:v>
                </c:pt>
                <c:pt idx="96">
                  <c:v>36414.952028455999</c:v>
                </c:pt>
                <c:pt idx="97">
                  <c:v>38935.020787426358</c:v>
                </c:pt>
                <c:pt idx="98">
                  <c:v>39042.111007676882</c:v>
                </c:pt>
                <c:pt idx="99">
                  <c:v>38468.494591173279</c:v>
                </c:pt>
                <c:pt idx="100">
                  <c:v>37416.106405844774</c:v>
                </c:pt>
                <c:pt idx="101">
                  <c:v>36422.756419337697</c:v>
                </c:pt>
                <c:pt idx="102">
                  <c:v>35449.09085457318</c:v>
                </c:pt>
                <c:pt idx="103">
                  <c:v>35535.582908097531</c:v>
                </c:pt>
                <c:pt idx="104">
                  <c:v>35434.734978719738</c:v>
                </c:pt>
                <c:pt idx="105">
                  <c:v>35462.618472397844</c:v>
                </c:pt>
                <c:pt idx="106">
                  <c:v>35313.780931688125</c:v>
                </c:pt>
                <c:pt idx="107">
                  <c:v>35736.691110205575</c:v>
                </c:pt>
                <c:pt idx="108">
                  <c:v>36070.431020602169</c:v>
                </c:pt>
                <c:pt idx="109">
                  <c:v>32981.268158505096</c:v>
                </c:pt>
                <c:pt idx="110">
                  <c:v>31768.378938426496</c:v>
                </c:pt>
                <c:pt idx="111">
                  <c:v>27175.561930287542</c:v>
                </c:pt>
                <c:pt idx="112">
                  <c:v>26064.694427778399</c:v>
                </c:pt>
                <c:pt idx="113">
                  <c:v>20089.198409545414</c:v>
                </c:pt>
                <c:pt idx="114">
                  <c:v>19823.021370219445</c:v>
                </c:pt>
                <c:pt idx="115">
                  <c:v>18100.199271331123</c:v>
                </c:pt>
                <c:pt idx="116">
                  <c:v>18094.498179560211</c:v>
                </c:pt>
                <c:pt idx="117">
                  <c:v>13821.272863602482</c:v>
                </c:pt>
              </c:numCache>
            </c:numRef>
          </c:val>
        </c:ser>
        <c:ser>
          <c:idx val="3"/>
          <c:order val="3"/>
          <c:tx>
            <c:strRef>
              <c:f>'Mexico Gross Outflows'!$M$297</c:f>
              <c:strCache>
                <c:ptCount val="1"/>
                <c:pt idx="0">
                  <c:v>1- Std Dev Band</c:v>
                </c:pt>
              </c:strCache>
            </c:strRef>
          </c:tx>
          <c:marker>
            <c:symbol val="none"/>
          </c:marker>
          <c:cat>
            <c:strRef>
              <c:f>'Mexico Gross Outflows'!$N$293:$EA$293</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Outflows'!$N$297:$EA$297</c:f>
              <c:numCache>
                <c:formatCode>General</c:formatCode>
                <c:ptCount val="1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-85.694743482484412</c:v>
                </c:pt>
                <c:pt idx="35">
                  <c:v>-154.14275517425938</c:v>
                </c:pt>
                <c:pt idx="36">
                  <c:v>-805.80703682694275</c:v>
                </c:pt>
                <c:pt idx="37">
                  <c:v>-1416.9340865578365</c:v>
                </c:pt>
                <c:pt idx="38">
                  <c:v>-1721.143201904506</c:v>
                </c:pt>
                <c:pt idx="39">
                  <c:v>-1861.7663312602808</c:v>
                </c:pt>
                <c:pt idx="40">
                  <c:v>-1881.4473618670113</c:v>
                </c:pt>
                <c:pt idx="41">
                  <c:v>-2042.4652364393285</c:v>
                </c:pt>
                <c:pt idx="42">
                  <c:v>-2100.8775440363488</c:v>
                </c:pt>
                <c:pt idx="43">
                  <c:v>-2077.5757474335278</c:v>
                </c:pt>
                <c:pt idx="44">
                  <c:v>-2139.9883265846975</c:v>
                </c:pt>
                <c:pt idx="45">
                  <c:v>-2097.3785844512713</c:v>
                </c:pt>
                <c:pt idx="46">
                  <c:v>-2082.0300250313617</c:v>
                </c:pt>
                <c:pt idx="47">
                  <c:v>-2094.4278207321331</c:v>
                </c:pt>
                <c:pt idx="48">
                  <c:v>-2165.3322489692337</c:v>
                </c:pt>
                <c:pt idx="49">
                  <c:v>-2324.2989874499754</c:v>
                </c:pt>
                <c:pt idx="50">
                  <c:v>-2370.5056143214197</c:v>
                </c:pt>
                <c:pt idx="51">
                  <c:v>-2543.6091839244364</c:v>
                </c:pt>
                <c:pt idx="52">
                  <c:v>-3125.2423162089117</c:v>
                </c:pt>
                <c:pt idx="53">
                  <c:v>-3205.9524807539428</c:v>
                </c:pt>
                <c:pt idx="54">
                  <c:v>-3245.4550497369119</c:v>
                </c:pt>
                <c:pt idx="55">
                  <c:v>-3264.4603865959566</c:v>
                </c:pt>
                <c:pt idx="56">
                  <c:v>-2988.2335819750101</c:v>
                </c:pt>
                <c:pt idx="57">
                  <c:v>-2553.1270241678558</c:v>
                </c:pt>
                <c:pt idx="58">
                  <c:v>-2165.9353347660854</c:v>
                </c:pt>
                <c:pt idx="59">
                  <c:v>-1853.6637475912348</c:v>
                </c:pt>
                <c:pt idx="60">
                  <c:v>-2052.0980619609463</c:v>
                </c:pt>
                <c:pt idx="61">
                  <c:v>-2259.3268124877045</c:v>
                </c:pt>
                <c:pt idx="62">
                  <c:v>-2594.394497586848</c:v>
                </c:pt>
                <c:pt idx="63">
                  <c:v>-2692.1391034230401</c:v>
                </c:pt>
                <c:pt idx="64">
                  <c:v>-2543.9972985971226</c:v>
                </c:pt>
                <c:pt idx="65">
                  <c:v>-2635.6343394593632</c:v>
                </c:pt>
                <c:pt idx="66">
                  <c:v>-2561.5240435230007</c:v>
                </c:pt>
                <c:pt idx="67">
                  <c:v>-2722.6801623393412</c:v>
                </c:pt>
                <c:pt idx="68">
                  <c:v>-2983.9858223405708</c:v>
                </c:pt>
                <c:pt idx="69">
                  <c:v>-2879.7569205482878</c:v>
                </c:pt>
                <c:pt idx="70">
                  <c:v>-2954.7430118989346</c:v>
                </c:pt>
                <c:pt idx="71">
                  <c:v>-2753.6172226242288</c:v>
                </c:pt>
                <c:pt idx="72">
                  <c:v>-2244.811233188721</c:v>
                </c:pt>
                <c:pt idx="73">
                  <c:v>-2406.058540242152</c:v>
                </c:pt>
                <c:pt idx="74">
                  <c:v>-6346.9317977651854</c:v>
                </c:pt>
                <c:pt idx="75">
                  <c:v>-9286.3500297024802</c:v>
                </c:pt>
                <c:pt idx="76">
                  <c:v>-10650.554237980881</c:v>
                </c:pt>
                <c:pt idx="77">
                  <c:v>-12368.646225665732</c:v>
                </c:pt>
                <c:pt idx="78">
                  <c:v>-12414.076966145774</c:v>
                </c:pt>
                <c:pt idx="79">
                  <c:v>-12606.194758921536</c:v>
                </c:pt>
                <c:pt idx="80">
                  <c:v>-12654.781943788816</c:v>
                </c:pt>
                <c:pt idx="81">
                  <c:v>-12768.713558045245</c:v>
                </c:pt>
                <c:pt idx="82">
                  <c:v>-12448.515001931581</c:v>
                </c:pt>
                <c:pt idx="83">
                  <c:v>-12813.303041683703</c:v>
                </c:pt>
                <c:pt idx="84">
                  <c:v>-12961.065416851106</c:v>
                </c:pt>
                <c:pt idx="85">
                  <c:v>-13876.947171626296</c:v>
                </c:pt>
                <c:pt idx="86">
                  <c:v>-14996.42195068523</c:v>
                </c:pt>
                <c:pt idx="87">
                  <c:v>-15145.523510742012</c:v>
                </c:pt>
                <c:pt idx="88">
                  <c:v>-15699.836156536976</c:v>
                </c:pt>
                <c:pt idx="89">
                  <c:v>-16119.805970851041</c:v>
                </c:pt>
                <c:pt idx="90">
                  <c:v>-15802.376725262957</c:v>
                </c:pt>
                <c:pt idx="91">
                  <c:v>-15904.85279016512</c:v>
                </c:pt>
                <c:pt idx="92">
                  <c:v>-15429.699255759533</c:v>
                </c:pt>
                <c:pt idx="93">
                  <c:v>-20146.067304922668</c:v>
                </c:pt>
                <c:pt idx="94">
                  <c:v>-19204.462579509116</c:v>
                </c:pt>
                <c:pt idx="95">
                  <c:v>-18887.611140745932</c:v>
                </c:pt>
                <c:pt idx="96">
                  <c:v>-17818.228174228021</c:v>
                </c:pt>
                <c:pt idx="97">
                  <c:v>-15841.257498713207</c:v>
                </c:pt>
                <c:pt idx="98">
                  <c:v>-15799.037996338466</c:v>
                </c:pt>
                <c:pt idx="99">
                  <c:v>-15980.538420586654</c:v>
                </c:pt>
                <c:pt idx="100">
                  <c:v>-16361.692542922396</c:v>
                </c:pt>
                <c:pt idx="101">
                  <c:v>-16434.44516466885</c:v>
                </c:pt>
                <c:pt idx="102">
                  <c:v>-16834.275432286588</c:v>
                </c:pt>
                <c:pt idx="103">
                  <c:v>-16527.507319048764</c:v>
                </c:pt>
                <c:pt idx="104">
                  <c:v>-16805.213191859868</c:v>
                </c:pt>
                <c:pt idx="105">
                  <c:v>-16879.670601198923</c:v>
                </c:pt>
                <c:pt idx="106">
                  <c:v>-16166.156370844063</c:v>
                </c:pt>
                <c:pt idx="107">
                  <c:v>-15676.389435102787</c:v>
                </c:pt>
                <c:pt idx="108">
                  <c:v>-14544.305080301085</c:v>
                </c:pt>
                <c:pt idx="109">
                  <c:v>-14574.174056752548</c:v>
                </c:pt>
                <c:pt idx="110">
                  <c:v>-14760.142726713246</c:v>
                </c:pt>
                <c:pt idx="111">
                  <c:v>-14915.88896014377</c:v>
                </c:pt>
                <c:pt idx="112">
                  <c:v>-15105.421561389197</c:v>
                </c:pt>
                <c:pt idx="113">
                  <c:v>-8796.4988697727058</c:v>
                </c:pt>
                <c:pt idx="114">
                  <c:v>-7773.7787776097221</c:v>
                </c:pt>
                <c:pt idx="115">
                  <c:v>-5148.2104306655619</c:v>
                </c:pt>
                <c:pt idx="116">
                  <c:v>-5226.2012072801053</c:v>
                </c:pt>
                <c:pt idx="117">
                  <c:v>-4292.26727180124</c:v>
                </c:pt>
              </c:numCache>
            </c:numRef>
          </c:val>
        </c:ser>
        <c:ser>
          <c:idx val="4"/>
          <c:order val="4"/>
          <c:tx>
            <c:strRef>
              <c:f>'Mexico Gross Outflows'!$M$298</c:f>
              <c:strCache>
                <c:ptCount val="1"/>
                <c:pt idx="0">
                  <c:v>2- Std Dev Band</c:v>
                </c:pt>
              </c:strCache>
            </c:strRef>
          </c:tx>
          <c:marker>
            <c:symbol val="none"/>
          </c:marker>
          <c:cat>
            <c:strRef>
              <c:f>'Mexico Gross Outflows'!$N$293:$EA$293</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Outflows'!$N$298:$EA$298</c:f>
              <c:numCache>
                <c:formatCode>General</c:formatCode>
                <c:ptCount val="1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-155.72928696496882</c:v>
                </c:pt>
                <c:pt idx="35">
                  <c:v>-270.89636034851873</c:v>
                </c:pt>
                <c:pt idx="36">
                  <c:v>-1434.1810236538856</c:v>
                </c:pt>
                <c:pt idx="37">
                  <c:v>-2460.5466231156734</c:v>
                </c:pt>
                <c:pt idx="38">
                  <c:v>-2917.1933038090119</c:v>
                </c:pt>
                <c:pt idx="39">
                  <c:v>-3096.7045125205614</c:v>
                </c:pt>
                <c:pt idx="40">
                  <c:v>-3227.0276237340227</c:v>
                </c:pt>
                <c:pt idx="41">
                  <c:v>-3761.8631228786567</c:v>
                </c:pt>
                <c:pt idx="42">
                  <c:v>-4082.723338072698</c:v>
                </c:pt>
                <c:pt idx="43">
                  <c:v>-4065.6949448670553</c:v>
                </c:pt>
                <c:pt idx="44">
                  <c:v>-4138.9921531693954</c:v>
                </c:pt>
                <c:pt idx="45">
                  <c:v>-4135.3479689025426</c:v>
                </c:pt>
                <c:pt idx="46">
                  <c:v>-4122.0096500627233</c:v>
                </c:pt>
                <c:pt idx="47">
                  <c:v>-4370.1421414642664</c:v>
                </c:pt>
                <c:pt idx="48">
                  <c:v>-4832.8113479384674</c:v>
                </c:pt>
                <c:pt idx="49">
                  <c:v>-5049.5725248999506</c:v>
                </c:pt>
                <c:pt idx="50">
                  <c:v>-5106.0597786428398</c:v>
                </c:pt>
                <c:pt idx="51">
                  <c:v>-5340.1670178488721</c:v>
                </c:pt>
                <c:pt idx="52">
                  <c:v>-6220.0461824178237</c:v>
                </c:pt>
                <c:pt idx="53">
                  <c:v>-6314.5161115078854</c:v>
                </c:pt>
                <c:pt idx="54">
                  <c:v>-6360.0599994738232</c:v>
                </c:pt>
                <c:pt idx="55">
                  <c:v>-6381.6215231919132</c:v>
                </c:pt>
                <c:pt idx="56">
                  <c:v>-6161.9391139500203</c:v>
                </c:pt>
                <c:pt idx="57">
                  <c:v>-5714.0920983357109</c:v>
                </c:pt>
                <c:pt idx="58">
                  <c:v>-5280.79901953217</c:v>
                </c:pt>
                <c:pt idx="59">
                  <c:v>-4944.7646951824699</c:v>
                </c:pt>
                <c:pt idx="60">
                  <c:v>-5188.4396239218931</c:v>
                </c:pt>
                <c:pt idx="61">
                  <c:v>-5337.3064749754085</c:v>
                </c:pt>
                <c:pt idx="62">
                  <c:v>-5668.016245173696</c:v>
                </c:pt>
                <c:pt idx="63">
                  <c:v>-5783.4721068460804</c:v>
                </c:pt>
                <c:pt idx="64">
                  <c:v>-5633.2173471942451</c:v>
                </c:pt>
                <c:pt idx="65">
                  <c:v>-5719.4212789187259</c:v>
                </c:pt>
                <c:pt idx="66">
                  <c:v>-5679.2737370460009</c:v>
                </c:pt>
                <c:pt idx="67">
                  <c:v>-5720.4490746786823</c:v>
                </c:pt>
                <c:pt idx="68">
                  <c:v>-5735.8877946811417</c:v>
                </c:pt>
                <c:pt idx="69">
                  <c:v>-5600.7765410965749</c:v>
                </c:pt>
                <c:pt idx="70">
                  <c:v>-5697.5788737978692</c:v>
                </c:pt>
                <c:pt idx="71">
                  <c:v>-5473.0409452484582</c:v>
                </c:pt>
                <c:pt idx="72">
                  <c:v>-4656.8348163774417</c:v>
                </c:pt>
                <c:pt idx="73">
                  <c:v>-4897.8483804843036</c:v>
                </c:pt>
                <c:pt idx="74">
                  <c:v>-11759.851600530375</c:v>
                </c:pt>
                <c:pt idx="75">
                  <c:v>-16547.45961940497</c:v>
                </c:pt>
                <c:pt idx="76">
                  <c:v>-18328.401945961778</c:v>
                </c:pt>
                <c:pt idx="77">
                  <c:v>-20598.427126331488</c:v>
                </c:pt>
                <c:pt idx="78">
                  <c:v>-20884.44387729156</c:v>
                </c:pt>
                <c:pt idx="79">
                  <c:v>-21716.493547843082</c:v>
                </c:pt>
                <c:pt idx="80">
                  <c:v>-22588.602757577635</c:v>
                </c:pt>
                <c:pt idx="81">
                  <c:v>-23810.194446090489</c:v>
                </c:pt>
                <c:pt idx="82">
                  <c:v>-23914.54156386316</c:v>
                </c:pt>
                <c:pt idx="83">
                  <c:v>-24353.474448367408</c:v>
                </c:pt>
                <c:pt idx="84">
                  <c:v>-24477.219088702212</c:v>
                </c:pt>
                <c:pt idx="85">
                  <c:v>-25673.95931825259</c:v>
                </c:pt>
                <c:pt idx="86">
                  <c:v>-27058.959371370456</c:v>
                </c:pt>
                <c:pt idx="87">
                  <c:v>-27203.768141484023</c:v>
                </c:pt>
                <c:pt idx="88">
                  <c:v>-27912.220718073953</c:v>
                </c:pt>
                <c:pt idx="89">
                  <c:v>-30149.990421702081</c:v>
                </c:pt>
                <c:pt idx="90">
                  <c:v>-30401.669270525912</c:v>
                </c:pt>
                <c:pt idx="91">
                  <c:v>-31989.726560330237</c:v>
                </c:pt>
                <c:pt idx="92">
                  <c:v>-31720.639896519064</c:v>
                </c:pt>
                <c:pt idx="93">
                  <c:v>-39155.30182484533</c:v>
                </c:pt>
                <c:pt idx="94">
                  <c:v>-37776.926364018225</c:v>
                </c:pt>
                <c:pt idx="95">
                  <c:v>-37289.155761491849</c:v>
                </c:pt>
                <c:pt idx="96">
                  <c:v>-35895.954908456028</c:v>
                </c:pt>
                <c:pt idx="97">
                  <c:v>-34100.01692742639</c:v>
                </c:pt>
                <c:pt idx="98">
                  <c:v>-34079.42099767692</c:v>
                </c:pt>
                <c:pt idx="99">
                  <c:v>-34130.216091173294</c:v>
                </c:pt>
                <c:pt idx="100">
                  <c:v>-34287.625525844785</c:v>
                </c:pt>
                <c:pt idx="101">
                  <c:v>-34053.512359337699</c:v>
                </c:pt>
                <c:pt idx="102">
                  <c:v>-34262.064194573177</c:v>
                </c:pt>
                <c:pt idx="103">
                  <c:v>-33881.870728097529</c:v>
                </c:pt>
                <c:pt idx="104">
                  <c:v>-34218.529248719737</c:v>
                </c:pt>
                <c:pt idx="105">
                  <c:v>-34327.100292397845</c:v>
                </c:pt>
                <c:pt idx="106">
                  <c:v>-33326.135471688125</c:v>
                </c:pt>
                <c:pt idx="107">
                  <c:v>-32814.082950205571</c:v>
                </c:pt>
                <c:pt idx="108">
                  <c:v>-31415.883780602169</c:v>
                </c:pt>
                <c:pt idx="109">
                  <c:v>-30425.988128505098</c:v>
                </c:pt>
                <c:pt idx="110">
                  <c:v>-30269.649948426493</c:v>
                </c:pt>
                <c:pt idx="111">
                  <c:v>-28946.372590287538</c:v>
                </c:pt>
                <c:pt idx="112">
                  <c:v>-28828.793557778394</c:v>
                </c:pt>
                <c:pt idx="113">
                  <c:v>-18425.06462954541</c:v>
                </c:pt>
                <c:pt idx="114">
                  <c:v>-16972.712160219446</c:v>
                </c:pt>
                <c:pt idx="115">
                  <c:v>-12897.680331331125</c:v>
                </c:pt>
                <c:pt idx="116">
                  <c:v>-12999.767669560209</c:v>
                </c:pt>
                <c:pt idx="117">
                  <c:v>-10330.113983602479</c:v>
                </c:pt>
              </c:numCache>
            </c:numRef>
          </c:val>
        </c:ser>
        <c:marker val="1"/>
        <c:axId val="106128128"/>
        <c:axId val="106129664"/>
      </c:lineChart>
      <c:catAx>
        <c:axId val="106128128"/>
        <c:scaling>
          <c:orientation val="minMax"/>
        </c:scaling>
        <c:axPos val="b"/>
        <c:majorTickMark val="none"/>
        <c:tickLblPos val="nextTo"/>
        <c:crossAx val="106129664"/>
        <c:crosses val="autoZero"/>
        <c:auto val="1"/>
        <c:lblAlgn val="ctr"/>
        <c:lblOffset val="100"/>
      </c:catAx>
      <c:valAx>
        <c:axId val="106129664"/>
        <c:scaling>
          <c:orientation val="minMax"/>
        </c:scaling>
        <c:axPos val="l"/>
        <c:majorGridlines/>
        <c:numFmt formatCode="General" sourceLinked="1"/>
        <c:majorTickMark val="none"/>
        <c:tickLblPos val="nextTo"/>
        <c:spPr>
          <a:ln w="9525">
            <a:noFill/>
          </a:ln>
        </c:spPr>
        <c:crossAx val="106128128"/>
        <c:crosses val="autoZero"/>
        <c:crossBetween val="between"/>
      </c:valAx>
    </c:plotArea>
    <c:legend>
      <c:legendPos val="b"/>
    </c:legend>
    <c:plotVisOnly val="1"/>
  </c:chart>
  <c:printSettings>
    <c:headerFooter/>
    <c:pageMargins b="0.75000000000000255" l="0.70000000000000062" r="0.70000000000000062" t="0.75000000000000255"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'Mexico Gross Outflows'!$M$440</c:f>
              <c:strCache>
                <c:ptCount val="1"/>
                <c:pt idx="0">
                  <c:v>DeltaC</c:v>
                </c:pt>
              </c:strCache>
            </c:strRef>
          </c:tx>
          <c:marker>
            <c:symbol val="none"/>
          </c:marker>
          <c:cat>
            <c:strRef>
              <c:f>'Mexico Gross Outflows'!$N$439:$EA$439</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Outflows'!$N$440:$EA$440</c:f>
              <c:numCache>
                <c:formatCode>General</c:formatCode>
                <c:ptCount val="118"/>
                <c:pt idx="0">
                  <c:v>2028.175</c:v>
                </c:pt>
                <c:pt idx="1">
                  <c:v>1543.0249999999999</c:v>
                </c:pt>
                <c:pt idx="2">
                  <c:v>-1119.7919999999997</c:v>
                </c:pt>
                <c:pt idx="3">
                  <c:v>-1257.674</c:v>
                </c:pt>
                <c:pt idx="4">
                  <c:v>-4007.6379999999999</c:v>
                </c:pt>
                <c:pt idx="5">
                  <c:v>-4964.2000000000007</c:v>
                </c:pt>
                <c:pt idx="6">
                  <c:v>-4510.4000000000005</c:v>
                </c:pt>
                <c:pt idx="7">
                  <c:v>-4127.6419999999998</c:v>
                </c:pt>
                <c:pt idx="8">
                  <c:v>36.733999999999469</c:v>
                </c:pt>
                <c:pt idx="9">
                  <c:v>3043.6200000000008</c:v>
                </c:pt>
                <c:pt idx="10">
                  <c:v>3682.5200000000004</c:v>
                </c:pt>
                <c:pt idx="11">
                  <c:v>4482.0040000000008</c:v>
                </c:pt>
                <c:pt idx="12">
                  <c:v>1160.8520000000003</c:v>
                </c:pt>
                <c:pt idx="13">
                  <c:v>583.87999999999988</c:v>
                </c:pt>
                <c:pt idx="14">
                  <c:v>-5112.8279999999995</c:v>
                </c:pt>
                <c:pt idx="15">
                  <c:v>-4321.3179999999993</c:v>
                </c:pt>
                <c:pt idx="16">
                  <c:v>-5646.6</c:v>
                </c:pt>
                <c:pt idx="17">
                  <c:v>-7529.3450000000003</c:v>
                </c:pt>
                <c:pt idx="18">
                  <c:v>5002.0199999999995</c:v>
                </c:pt>
                <c:pt idx="19">
                  <c:v>-3.7210000000004584</c:v>
                </c:pt>
                <c:pt idx="20">
                  <c:v>5107.1880000000001</c:v>
                </c:pt>
                <c:pt idx="21">
                  <c:v>7699.9619999999995</c:v>
                </c:pt>
                <c:pt idx="22">
                  <c:v>-448.6850000000004</c:v>
                </c:pt>
                <c:pt idx="23">
                  <c:v>11874.685000000001</c:v>
                </c:pt>
                <c:pt idx="24">
                  <c:v>9446.3979999999992</c:v>
                </c:pt>
                <c:pt idx="25">
                  <c:v>6551.483000000002</c:v>
                </c:pt>
                <c:pt idx="26">
                  <c:v>8898.3010000000013</c:v>
                </c:pt>
                <c:pt idx="27">
                  <c:v>-7444.8659999999991</c:v>
                </c:pt>
                <c:pt idx="28">
                  <c:v>-8582.7699999999986</c:v>
                </c:pt>
                <c:pt idx="29">
                  <c:v>-9154.4390000000021</c:v>
                </c:pt>
                <c:pt idx="30">
                  <c:v>-11387.257000000001</c:v>
                </c:pt>
                <c:pt idx="31">
                  <c:v>-4399.1030000000019</c:v>
                </c:pt>
                <c:pt idx="32">
                  <c:v>-4741.2969999999996</c:v>
                </c:pt>
                <c:pt idx="33">
                  <c:v>-2067.4249999999997</c:v>
                </c:pt>
                <c:pt idx="34">
                  <c:v>1691.6840000000007</c:v>
                </c:pt>
                <c:pt idx="35">
                  <c:v>3393.8190000000004</c:v>
                </c:pt>
                <c:pt idx="36">
                  <c:v>5154.1459999999988</c:v>
                </c:pt>
                <c:pt idx="37">
                  <c:v>3237.1280000000002</c:v>
                </c:pt>
                <c:pt idx="38">
                  <c:v>-9.8360000000002401</c:v>
                </c:pt>
                <c:pt idx="39">
                  <c:v>-3582.5199999999995</c:v>
                </c:pt>
                <c:pt idx="40">
                  <c:v>-5140.5659999999998</c:v>
                </c:pt>
                <c:pt idx="41">
                  <c:v>-3536.5610000000001</c:v>
                </c:pt>
                <c:pt idx="42">
                  <c:v>829.36900000000014</c:v>
                </c:pt>
                <c:pt idx="43">
                  <c:v>3354.424</c:v>
                </c:pt>
                <c:pt idx="44">
                  <c:v>10403.952000000001</c:v>
                </c:pt>
                <c:pt idx="45">
                  <c:v>9545.232</c:v>
                </c:pt>
                <c:pt idx="46">
                  <c:v>2452.3890000000006</c:v>
                </c:pt>
                <c:pt idx="47">
                  <c:v>4254.6350000000002</c:v>
                </c:pt>
                <c:pt idx="48">
                  <c:v>-6334.4990000000007</c:v>
                </c:pt>
                <c:pt idx="49">
                  <c:v>-2216.4270000000006</c:v>
                </c:pt>
                <c:pt idx="50">
                  <c:v>-1467.4050000000007</c:v>
                </c:pt>
                <c:pt idx="51">
                  <c:v>-2278.2430000000008</c:v>
                </c:pt>
                <c:pt idx="52">
                  <c:v>1316.3370000000002</c:v>
                </c:pt>
                <c:pt idx="53">
                  <c:v>-4601.973</c:v>
                </c:pt>
                <c:pt idx="54">
                  <c:v>3879.6690000000008</c:v>
                </c:pt>
                <c:pt idx="55">
                  <c:v>-1030.8799999999997</c:v>
                </c:pt>
                <c:pt idx="56">
                  <c:v>3581.4250000000002</c:v>
                </c:pt>
                <c:pt idx="57">
                  <c:v>8137.17</c:v>
                </c:pt>
                <c:pt idx="58">
                  <c:v>725.90599999999949</c:v>
                </c:pt>
                <c:pt idx="59">
                  <c:v>9969.7060000000001</c:v>
                </c:pt>
                <c:pt idx="60">
                  <c:v>-2704.5129999999995</c:v>
                </c:pt>
                <c:pt idx="61">
                  <c:v>-4502.8809999999994</c:v>
                </c:pt>
                <c:pt idx="62">
                  <c:v>-3701.1359999999995</c:v>
                </c:pt>
                <c:pt idx="63">
                  <c:v>-9597.6970000000001</c:v>
                </c:pt>
                <c:pt idx="64">
                  <c:v>2036.3049999999996</c:v>
                </c:pt>
                <c:pt idx="65">
                  <c:v>1327.732</c:v>
                </c:pt>
                <c:pt idx="66">
                  <c:v>-2433.0812999999998</c:v>
                </c:pt>
                <c:pt idx="67">
                  <c:v>17.637399999999388</c:v>
                </c:pt>
                <c:pt idx="68">
                  <c:v>2342.7273999999998</c:v>
                </c:pt>
                <c:pt idx="69">
                  <c:v>-1697.1550000000007</c:v>
                </c:pt>
                <c:pt idx="70">
                  <c:v>5632.4299999999985</c:v>
                </c:pt>
                <c:pt idx="71">
                  <c:v>-2464.6187999999993</c:v>
                </c:pt>
                <c:pt idx="72">
                  <c:v>-11297.073700000001</c:v>
                </c:pt>
                <c:pt idx="73">
                  <c:v>-5300.9116999999997</c:v>
                </c:pt>
                <c:pt idx="74">
                  <c:v>5250.4846000000016</c:v>
                </c:pt>
                <c:pt idx="75">
                  <c:v>14467.900600000001</c:v>
                </c:pt>
                <c:pt idx="76">
                  <c:v>16874.008300000001</c:v>
                </c:pt>
                <c:pt idx="77">
                  <c:v>11103.216899999999</c:v>
                </c:pt>
                <c:pt idx="78">
                  <c:v>-13709.118700000003</c:v>
                </c:pt>
                <c:pt idx="79">
                  <c:v>-33708.438500000004</c:v>
                </c:pt>
                <c:pt idx="80">
                  <c:v>-27100.6522</c:v>
                </c:pt>
                <c:pt idx="81">
                  <c:v>-9934.5906999999988</c:v>
                </c:pt>
                <c:pt idx="82">
                  <c:v>-14938.576099999998</c:v>
                </c:pt>
                <c:pt idx="83">
                  <c:v>19853.364600000001</c:v>
                </c:pt>
                <c:pt idx="84">
                  <c:v>-3627.1018000000004</c:v>
                </c:pt>
                <c:pt idx="85">
                  <c:v>-14698.661100000001</c:v>
                </c:pt>
                <c:pt idx="86">
                  <c:v>-1135.006400000002</c:v>
                </c:pt>
                <c:pt idx="87">
                  <c:v>-11316.516899999999</c:v>
                </c:pt>
                <c:pt idx="88">
                  <c:v>17892.186800000003</c:v>
                </c:pt>
                <c:pt idx="89">
                  <c:v>103.75010000000111</c:v>
                </c:pt>
                <c:pt idx="90">
                  <c:v>32063.216799999998</c:v>
                </c:pt>
                <c:pt idx="91">
                  <c:v>13168.762999999997</c:v>
                </c:pt>
                <c:pt idx="92">
                  <c:v>11907.191799999999</c:v>
                </c:pt>
                <c:pt idx="93">
                  <c:v>39681.910400000001</c:v>
                </c:pt>
                <c:pt idx="94">
                  <c:v>-4824.8647999999976</c:v>
                </c:pt>
                <c:pt idx="95">
                  <c:v>-3971.838099999999</c:v>
                </c:pt>
                <c:pt idx="96">
                  <c:v>-27664.472299999998</c:v>
                </c:pt>
                <c:pt idx="97">
                  <c:v>-47982.290699999998</c:v>
                </c:pt>
                <c:pt idx="98">
                  <c:v>-33725.766499999998</c:v>
                </c:pt>
                <c:pt idx="99">
                  <c:v>-10100.8487</c:v>
                </c:pt>
                <c:pt idx="100">
                  <c:v>15953.1083</c:v>
                </c:pt>
                <c:pt idx="101">
                  <c:v>23331.7389</c:v>
                </c:pt>
                <c:pt idx="102">
                  <c:v>38519.224699999999</c:v>
                </c:pt>
                <c:pt idx="103">
                  <c:v>9518.2198000000026</c:v>
                </c:pt>
                <c:pt idx="104">
                  <c:v>-4265.7887999999994</c:v>
                </c:pt>
                <c:pt idx="105">
                  <c:v>-2600.4579999999983</c:v>
                </c:pt>
                <c:pt idx="106">
                  <c:v>-38223.1</c:v>
                </c:pt>
                <c:pt idx="107">
                  <c:v>-12716.808800000003</c:v>
                </c:pt>
                <c:pt idx="108">
                  <c:v>-17014.435600000004</c:v>
                </c:pt>
                <c:pt idx="109">
                  <c:v>-21004.845000000001</c:v>
                </c:pt>
                <c:pt idx="110">
                  <c:v>13723.878099999998</c:v>
                </c:pt>
                <c:pt idx="111">
                  <c:v>-1699.178899999999</c:v>
                </c:pt>
                <c:pt idx="112">
                  <c:v>1318.0469999999987</c:v>
                </c:pt>
                <c:pt idx="113">
                  <c:v>6368.5390999999981</c:v>
                </c:pt>
                <c:pt idx="114">
                  <c:v>-7452.1710999999959</c:v>
                </c:pt>
                <c:pt idx="115">
                  <c:v>12076.870499999997</c:v>
                </c:pt>
                <c:pt idx="116">
                  <c:v>6778.4641000000011</c:v>
                </c:pt>
                <c:pt idx="117">
                  <c:v>8079.991399999999</c:v>
                </c:pt>
              </c:numCache>
            </c:numRef>
          </c:val>
        </c:ser>
        <c:ser>
          <c:idx val="1"/>
          <c:order val="1"/>
          <c:tx>
            <c:strRef>
              <c:f>'Mexico Gross Outflows'!$M$441</c:f>
              <c:strCache>
                <c:ptCount val="1"/>
                <c:pt idx="0">
                  <c:v>1+ Std Dev Band</c:v>
                </c:pt>
              </c:strCache>
            </c:strRef>
          </c:tx>
          <c:marker>
            <c:symbol val="none"/>
          </c:marker>
          <c:cat>
            <c:strRef>
              <c:f>'Mexico Gross Outflows'!$N$439:$EA$439</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Outflows'!$N$441:$EA$441</c:f>
              <c:numCache>
                <c:formatCode>General</c:formatCode>
                <c:ptCount val="118"/>
                <c:pt idx="0">
                  <c:v>3068.0406070579656</c:v>
                </c:pt>
                <c:pt idx="1">
                  <c:v>3165.2046655093554</c:v>
                </c:pt>
                <c:pt idx="2">
                  <c:v>3166.926033213118</c:v>
                </c:pt>
                <c:pt idx="3">
                  <c:v>3167.5685478119153</c:v>
                </c:pt>
                <c:pt idx="4">
                  <c:v>3094.7674510883476</c:v>
                </c:pt>
                <c:pt idx="5">
                  <c:v>2844.8844303852284</c:v>
                </c:pt>
                <c:pt idx="6">
                  <c:v>2558.2925824721583</c:v>
                </c:pt>
                <c:pt idx="7">
                  <c:v>1862.5627434242513</c:v>
                </c:pt>
                <c:pt idx="8">
                  <c:v>1833.8156008398446</c:v>
                </c:pt>
                <c:pt idx="9">
                  <c:v>2216.1976413702005</c:v>
                </c:pt>
                <c:pt idx="10">
                  <c:v>2634.120803985179</c:v>
                </c:pt>
                <c:pt idx="11">
                  <c:v>3090.5640083722988</c:v>
                </c:pt>
                <c:pt idx="12">
                  <c:v>3180.3670318686591</c:v>
                </c:pt>
                <c:pt idx="13">
                  <c:v>3101.1114263720547</c:v>
                </c:pt>
                <c:pt idx="14">
                  <c:v>2904.8791247772938</c:v>
                </c:pt>
                <c:pt idx="15">
                  <c:v>2619.5134341226221</c:v>
                </c:pt>
                <c:pt idx="16">
                  <c:v>2430.5877235807643</c:v>
                </c:pt>
                <c:pt idx="17">
                  <c:v>2340.1651625034392</c:v>
                </c:pt>
                <c:pt idx="18">
                  <c:v>2729.8950614633532</c:v>
                </c:pt>
                <c:pt idx="19">
                  <c:v>2705.8687827209747</c:v>
                </c:pt>
                <c:pt idx="20">
                  <c:v>3050.862377532907</c:v>
                </c:pt>
                <c:pt idx="21">
                  <c:v>3776.8754905007895</c:v>
                </c:pt>
                <c:pt idx="22">
                  <c:v>3808.724713536224</c:v>
                </c:pt>
                <c:pt idx="23">
                  <c:v>5268.1780178342578</c:v>
                </c:pt>
                <c:pt idx="24">
                  <c:v>6244.7469878158417</c:v>
                </c:pt>
                <c:pt idx="25">
                  <c:v>6790.8765825644032</c:v>
                </c:pt>
                <c:pt idx="26">
                  <c:v>7527.0722650439984</c:v>
                </c:pt>
                <c:pt idx="27">
                  <c:v>7600.7758767100458</c:v>
                </c:pt>
                <c:pt idx="28">
                  <c:v>7618.786352412525</c:v>
                </c:pt>
                <c:pt idx="29">
                  <c:v>7427.073833671252</c:v>
                </c:pt>
                <c:pt idx="30">
                  <c:v>7169.1535506773207</c:v>
                </c:pt>
                <c:pt idx="31">
                  <c:v>6711.6267538971397</c:v>
                </c:pt>
                <c:pt idx="32">
                  <c:v>6471.3433852680473</c:v>
                </c:pt>
                <c:pt idx="33">
                  <c:v>6338.682025772101</c:v>
                </c:pt>
                <c:pt idx="34">
                  <c:v>6625.2390819993234</c:v>
                </c:pt>
                <c:pt idx="35">
                  <c:v>7000.4691955759108</c:v>
                </c:pt>
                <c:pt idx="36">
                  <c:v>7505.9940865700273</c:v>
                </c:pt>
                <c:pt idx="37">
                  <c:v>7809.975670130535</c:v>
                </c:pt>
                <c:pt idx="38">
                  <c:v>7496.0300904791293</c:v>
                </c:pt>
                <c:pt idx="39">
                  <c:v>7384.9078241797697</c:v>
                </c:pt>
                <c:pt idx="40">
                  <c:v>6897.9520967963763</c:v>
                </c:pt>
                <c:pt idx="41">
                  <c:v>6133.3731457191934</c:v>
                </c:pt>
                <c:pt idx="42">
                  <c:v>6204.0617251250178</c:v>
                </c:pt>
                <c:pt idx="43">
                  <c:v>5194.5910933982432</c:v>
                </c:pt>
                <c:pt idx="44">
                  <c:v>5331.3001708578213</c:v>
                </c:pt>
                <c:pt idx="45">
                  <c:v>5702.1881085062269</c:v>
                </c:pt>
                <c:pt idx="46">
                  <c:v>5023.537833493674</c:v>
                </c:pt>
                <c:pt idx="47">
                  <c:v>5516.9903019757157</c:v>
                </c:pt>
                <c:pt idx="48">
                  <c:v>5486.0115729287209</c:v>
                </c:pt>
                <c:pt idx="49">
                  <c:v>5470.9998636685614</c:v>
                </c:pt>
                <c:pt idx="50">
                  <c:v>5276.3897992538714</c:v>
                </c:pt>
                <c:pt idx="51">
                  <c:v>5288.8018621888723</c:v>
                </c:pt>
                <c:pt idx="52">
                  <c:v>5415.8807829333637</c:v>
                </c:pt>
                <c:pt idx="53">
                  <c:v>5413.5134280463808</c:v>
                </c:pt>
                <c:pt idx="54">
                  <c:v>5570.5253127950782</c:v>
                </c:pt>
                <c:pt idx="55">
                  <c:v>5331.2070745041528</c:v>
                </c:pt>
                <c:pt idx="56">
                  <c:v>5185.87232116616</c:v>
                </c:pt>
                <c:pt idx="57">
                  <c:v>5702.1449729800761</c:v>
                </c:pt>
                <c:pt idx="58">
                  <c:v>5734.6106719121908</c:v>
                </c:pt>
                <c:pt idx="59">
                  <c:v>6691.2604195429758</c:v>
                </c:pt>
                <c:pt idx="60">
                  <c:v>6670.8850936136168</c:v>
                </c:pt>
                <c:pt idx="61">
                  <c:v>6680.8082684902756</c:v>
                </c:pt>
                <c:pt idx="62">
                  <c:v>6594.4054951322996</c:v>
                </c:pt>
                <c:pt idx="63">
                  <c:v>6479.5373619704278</c:v>
                </c:pt>
                <c:pt idx="64">
                  <c:v>5606.4672918051474</c:v>
                </c:pt>
                <c:pt idx="65">
                  <c:v>4740.3629006621541</c:v>
                </c:pt>
                <c:pt idx="66">
                  <c:v>4486.9585891034358</c:v>
                </c:pt>
                <c:pt idx="67">
                  <c:v>4155.584165432485</c:v>
                </c:pt>
                <c:pt idx="68">
                  <c:v>4417.4143450415932</c:v>
                </c:pt>
                <c:pt idx="69">
                  <c:v>4431.7053253604872</c:v>
                </c:pt>
                <c:pt idx="70">
                  <c:v>4946.1033872933031</c:v>
                </c:pt>
                <c:pt idx="71">
                  <c:v>4942.4814221427469</c:v>
                </c:pt>
                <c:pt idx="72">
                  <c:v>4978.6742686007365</c:v>
                </c:pt>
                <c:pt idx="73">
                  <c:v>4975.6764439151093</c:v>
                </c:pt>
                <c:pt idx="74">
                  <c:v>5109.9379280293997</c:v>
                </c:pt>
                <c:pt idx="75">
                  <c:v>6806.5053181156445</c:v>
                </c:pt>
                <c:pt idx="76">
                  <c:v>8438.7352216261861</c:v>
                </c:pt>
                <c:pt idx="77">
                  <c:v>8764.7080532639338</c:v>
                </c:pt>
                <c:pt idx="78">
                  <c:v>8764.8196782232062</c:v>
                </c:pt>
                <c:pt idx="79">
                  <c:v>9314.713075180498</c:v>
                </c:pt>
                <c:pt idx="80">
                  <c:v>9497.2018534328636</c:v>
                </c:pt>
                <c:pt idx="81">
                  <c:v>9324.0707143551099</c:v>
                </c:pt>
                <c:pt idx="82">
                  <c:v>9042.1439429373568</c:v>
                </c:pt>
                <c:pt idx="83">
                  <c:v>11461.763137622893</c:v>
                </c:pt>
                <c:pt idx="84">
                  <c:v>11145.128355380602</c:v>
                </c:pt>
                <c:pt idx="85">
                  <c:v>10578.3563404139</c:v>
                </c:pt>
                <c:pt idx="86">
                  <c:v>10650.42195808754</c:v>
                </c:pt>
                <c:pt idx="87">
                  <c:v>10176.521587476971</c:v>
                </c:pt>
                <c:pt idx="88">
                  <c:v>11724.809377060541</c:v>
                </c:pt>
                <c:pt idx="89">
                  <c:v>11828.701168649342</c:v>
                </c:pt>
                <c:pt idx="90">
                  <c:v>15022.749889725364</c:v>
                </c:pt>
                <c:pt idx="91">
                  <c:v>16125.523569399087</c:v>
                </c:pt>
                <c:pt idx="92">
                  <c:v>17323.537256745873</c:v>
                </c:pt>
                <c:pt idx="93">
                  <c:v>21638.835384615744</c:v>
                </c:pt>
                <c:pt idx="94">
                  <c:v>21194.753987136693</c:v>
                </c:pt>
                <c:pt idx="95">
                  <c:v>20088.698282031437</c:v>
                </c:pt>
                <c:pt idx="96">
                  <c:v>18527.800262209814</c:v>
                </c:pt>
                <c:pt idx="97">
                  <c:v>17957.893152464254</c:v>
                </c:pt>
                <c:pt idx="98">
                  <c:v>17860.730261801033</c:v>
                </c:pt>
                <c:pt idx="99">
                  <c:v>18069.393836742405</c:v>
                </c:pt>
                <c:pt idx="100">
                  <c:v>19926.829539874372</c:v>
                </c:pt>
                <c:pt idx="101">
                  <c:v>22192.491737100623</c:v>
                </c:pt>
                <c:pt idx="102">
                  <c:v>26153.451890993474</c:v>
                </c:pt>
                <c:pt idx="103">
                  <c:v>25350.656806543291</c:v>
                </c:pt>
                <c:pt idx="104">
                  <c:v>25327.539108289056</c:v>
                </c:pt>
                <c:pt idx="105">
                  <c:v>25626.54099779022</c:v>
                </c:pt>
                <c:pt idx="106">
                  <c:v>25535.256989032136</c:v>
                </c:pt>
                <c:pt idx="107">
                  <c:v>25503.627558326672</c:v>
                </c:pt>
                <c:pt idx="108">
                  <c:v>23720.454220379168</c:v>
                </c:pt>
                <c:pt idx="109">
                  <c:v>23066.311760349839</c:v>
                </c:pt>
                <c:pt idx="110">
                  <c:v>21153.322631643943</c:v>
                </c:pt>
                <c:pt idx="111">
                  <c:v>20114.812975073997</c:v>
                </c:pt>
                <c:pt idx="112">
                  <c:v>19337.071710930315</c:v>
                </c:pt>
                <c:pt idx="113">
                  <c:v>15478.940384947653</c:v>
                </c:pt>
                <c:pt idx="114">
                  <c:v>15348.999417543582</c:v>
                </c:pt>
                <c:pt idx="115">
                  <c:v>16529.597742188766</c:v>
                </c:pt>
                <c:pt idx="116">
                  <c:v>17734.428301791468</c:v>
                </c:pt>
                <c:pt idx="117">
                  <c:v>17879.89763854547</c:v>
                </c:pt>
              </c:numCache>
            </c:numRef>
          </c:val>
        </c:ser>
        <c:ser>
          <c:idx val="2"/>
          <c:order val="2"/>
          <c:tx>
            <c:strRef>
              <c:f>'Mexico Gross Outflows'!$M$442</c:f>
              <c:strCache>
                <c:ptCount val="1"/>
                <c:pt idx="0">
                  <c:v>2+ Std Dev Band</c:v>
                </c:pt>
              </c:strCache>
            </c:strRef>
          </c:tx>
          <c:marker>
            <c:symbol val="none"/>
          </c:marker>
          <c:cat>
            <c:strRef>
              <c:f>'Mexico Gross Outflows'!$N$439:$EA$439</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Outflows'!$N$442:$EA$442</c:f>
              <c:numCache>
                <c:formatCode>General</c:formatCode>
                <c:ptCount val="118"/>
                <c:pt idx="0">
                  <c:v>5627.0471641159311</c:v>
                </c:pt>
                <c:pt idx="1">
                  <c:v>5593.4745810187105</c:v>
                </c:pt>
                <c:pt idx="2">
                  <c:v>5584.1877914262359</c:v>
                </c:pt>
                <c:pt idx="3">
                  <c:v>5565.9752006238305</c:v>
                </c:pt>
                <c:pt idx="4">
                  <c:v>5706.3583021766945</c:v>
                </c:pt>
                <c:pt idx="5">
                  <c:v>5626.5739107704567</c:v>
                </c:pt>
                <c:pt idx="6">
                  <c:v>5428.5884149443173</c:v>
                </c:pt>
                <c:pt idx="7">
                  <c:v>4514.6682868485022</c:v>
                </c:pt>
                <c:pt idx="8">
                  <c:v>4477.5134016796892</c:v>
                </c:pt>
                <c:pt idx="9">
                  <c:v>4947.0079827404015</c:v>
                </c:pt>
                <c:pt idx="10">
                  <c:v>5425.3222579703579</c:v>
                </c:pt>
                <c:pt idx="11">
                  <c:v>5918.9145667445973</c:v>
                </c:pt>
                <c:pt idx="12">
                  <c:v>6006.3409137373183</c:v>
                </c:pt>
                <c:pt idx="13">
                  <c:v>5907.8176027441095</c:v>
                </c:pt>
                <c:pt idx="14">
                  <c:v>5901.2875995545874</c:v>
                </c:pt>
                <c:pt idx="15">
                  <c:v>5681.913868245244</c:v>
                </c:pt>
                <c:pt idx="16">
                  <c:v>5664.2340971615286</c:v>
                </c:pt>
                <c:pt idx="17">
                  <c:v>5886.1464750068781</c:v>
                </c:pt>
                <c:pt idx="18">
                  <c:v>6493.7901229267054</c:v>
                </c:pt>
                <c:pt idx="19">
                  <c:v>6463.6539654419494</c:v>
                </c:pt>
                <c:pt idx="20">
                  <c:v>6999.6905050658142</c:v>
                </c:pt>
                <c:pt idx="21">
                  <c:v>8143.8698810015794</c:v>
                </c:pt>
                <c:pt idx="22">
                  <c:v>8174.0129770724479</c:v>
                </c:pt>
                <c:pt idx="23">
                  <c:v>10436.301635668517</c:v>
                </c:pt>
                <c:pt idx="24">
                  <c:v>11716.737775631684</c:v>
                </c:pt>
                <c:pt idx="25">
                  <c:v>12233.212815128805</c:v>
                </c:pt>
                <c:pt idx="26">
                  <c:v>13035.169130087996</c:v>
                </c:pt>
                <c:pt idx="27">
                  <c:v>13348.437553420092</c:v>
                </c:pt>
                <c:pt idx="28">
                  <c:v>13815.433704825051</c:v>
                </c:pt>
                <c:pt idx="29">
                  <c:v>14041.911617342503</c:v>
                </c:pt>
                <c:pt idx="30">
                  <c:v>14279.559901354642</c:v>
                </c:pt>
                <c:pt idx="31">
                  <c:v>13808.56165779428</c:v>
                </c:pt>
                <c:pt idx="32">
                  <c:v>13623.102370536095</c:v>
                </c:pt>
                <c:pt idx="33">
                  <c:v>13490.344901544202</c:v>
                </c:pt>
                <c:pt idx="34">
                  <c:v>13723.233413998647</c:v>
                </c:pt>
                <c:pt idx="35">
                  <c:v>14087.936791151822</c:v>
                </c:pt>
                <c:pt idx="36">
                  <c:v>14558.949273140055</c:v>
                </c:pt>
                <c:pt idx="37">
                  <c:v>14628.58879026107</c:v>
                </c:pt>
                <c:pt idx="38">
                  <c:v>14251.290430958259</c:v>
                </c:pt>
                <c:pt idx="39">
                  <c:v>14207.98584835954</c:v>
                </c:pt>
                <c:pt idx="40">
                  <c:v>13746.462093592752</c:v>
                </c:pt>
                <c:pt idx="41">
                  <c:v>12779.130341438386</c:v>
                </c:pt>
                <c:pt idx="42">
                  <c:v>12856.604800250036</c:v>
                </c:pt>
                <c:pt idx="43">
                  <c:v>11263.676586796488</c:v>
                </c:pt>
                <c:pt idx="44">
                  <c:v>11489.217041715643</c:v>
                </c:pt>
                <c:pt idx="45">
                  <c:v>12081.305467012453</c:v>
                </c:pt>
                <c:pt idx="46">
                  <c:v>11046.300516987349</c:v>
                </c:pt>
                <c:pt idx="47">
                  <c:v>11448.230403951433</c:v>
                </c:pt>
                <c:pt idx="48">
                  <c:v>11273.859395857442</c:v>
                </c:pt>
                <c:pt idx="49">
                  <c:v>10896.935377337124</c:v>
                </c:pt>
                <c:pt idx="50">
                  <c:v>10011.722648507743</c:v>
                </c:pt>
                <c:pt idx="51">
                  <c:v>9930.5037743777448</c:v>
                </c:pt>
                <c:pt idx="52">
                  <c:v>9881.7799158667276</c:v>
                </c:pt>
                <c:pt idx="53">
                  <c:v>10003.772606092762</c:v>
                </c:pt>
                <c:pt idx="54">
                  <c:v>10208.397125590156</c:v>
                </c:pt>
                <c:pt idx="55">
                  <c:v>9950.9955990083054</c:v>
                </c:pt>
                <c:pt idx="56">
                  <c:v>9738.9621423323188</c:v>
                </c:pt>
                <c:pt idx="57">
                  <c:v>10526.505345960153</c:v>
                </c:pt>
                <c:pt idx="58">
                  <c:v>10554.649643824381</c:v>
                </c:pt>
                <c:pt idx="59">
                  <c:v>11790.337839085953</c:v>
                </c:pt>
                <c:pt idx="60">
                  <c:v>11627.784537227233</c:v>
                </c:pt>
                <c:pt idx="61">
                  <c:v>11695.946886980551</c:v>
                </c:pt>
                <c:pt idx="62">
                  <c:v>11749.666590264598</c:v>
                </c:pt>
                <c:pt idx="63">
                  <c:v>12167.536373940855</c:v>
                </c:pt>
                <c:pt idx="64">
                  <c:v>10839.778583610296</c:v>
                </c:pt>
                <c:pt idx="65">
                  <c:v>9518.4448013243091</c:v>
                </c:pt>
                <c:pt idx="66">
                  <c:v>9255.9096932068715</c:v>
                </c:pt>
                <c:pt idx="67">
                  <c:v>8805.0107258649696</c:v>
                </c:pt>
                <c:pt idx="68">
                  <c:v>8894.809765083186</c:v>
                </c:pt>
                <c:pt idx="69">
                  <c:v>8897.4281257209732</c:v>
                </c:pt>
                <c:pt idx="70">
                  <c:v>9571.2324995866074</c:v>
                </c:pt>
                <c:pt idx="71">
                  <c:v>9573.3073592854926</c:v>
                </c:pt>
                <c:pt idx="72">
                  <c:v>10276.363587201473</c:v>
                </c:pt>
                <c:pt idx="73">
                  <c:v>10305.314872830219</c:v>
                </c:pt>
                <c:pt idx="74">
                  <c:v>10505.2970610588</c:v>
                </c:pt>
                <c:pt idx="75">
                  <c:v>13123.49281123129</c:v>
                </c:pt>
                <c:pt idx="76">
                  <c:v>15723.323453252371</c:v>
                </c:pt>
                <c:pt idx="77">
                  <c:v>16226.966771527867</c:v>
                </c:pt>
                <c:pt idx="78">
                  <c:v>16948.941256446415</c:v>
                </c:pt>
                <c:pt idx="79">
                  <c:v>20232.635275360997</c:v>
                </c:pt>
                <c:pt idx="80">
                  <c:v>21817.41979186573</c:v>
                </c:pt>
                <c:pt idx="81">
                  <c:v>21742.742998710222</c:v>
                </c:pt>
                <c:pt idx="82">
                  <c:v>21740.761460874717</c:v>
                </c:pt>
                <c:pt idx="83">
                  <c:v>25107.446770245784</c:v>
                </c:pt>
                <c:pt idx="84">
                  <c:v>24757.347545761208</c:v>
                </c:pt>
                <c:pt idx="85">
                  <c:v>24425.123170827799</c:v>
                </c:pt>
                <c:pt idx="86">
                  <c:v>24504.350661175082</c:v>
                </c:pt>
                <c:pt idx="87">
                  <c:v>24123.257634953945</c:v>
                </c:pt>
                <c:pt idx="88">
                  <c:v>26442.360244121082</c:v>
                </c:pt>
                <c:pt idx="89">
                  <c:v>26560.098572298688</c:v>
                </c:pt>
                <c:pt idx="90">
                  <c:v>31626.656674450729</c:v>
                </c:pt>
                <c:pt idx="91">
                  <c:v>33050.534943798179</c:v>
                </c:pt>
                <c:pt idx="92">
                  <c:v>34286.34904349174</c:v>
                </c:pt>
                <c:pt idx="93">
                  <c:v>40667.804194231489</c:v>
                </c:pt>
                <c:pt idx="94">
                  <c:v>40283.408869273386</c:v>
                </c:pt>
                <c:pt idx="95">
                  <c:v>38993.284394062874</c:v>
                </c:pt>
                <c:pt idx="96">
                  <c:v>38098.412384419629</c:v>
                </c:pt>
                <c:pt idx="97">
                  <c:v>39912.873544928509</c:v>
                </c:pt>
                <c:pt idx="98">
                  <c:v>40719.380153602062</c:v>
                </c:pt>
                <c:pt idx="99">
                  <c:v>39956.327813484815</c:v>
                </c:pt>
                <c:pt idx="100">
                  <c:v>41518.511194748738</c:v>
                </c:pt>
                <c:pt idx="101">
                  <c:v>44386.519109201246</c:v>
                </c:pt>
                <c:pt idx="102">
                  <c:v>49635.549376986943</c:v>
                </c:pt>
                <c:pt idx="103">
                  <c:v>48546.716448086583</c:v>
                </c:pt>
                <c:pt idx="104">
                  <c:v>48532.415401578117</c:v>
                </c:pt>
                <c:pt idx="105">
                  <c:v>48525.509025580439</c:v>
                </c:pt>
                <c:pt idx="106">
                  <c:v>50197.34568806427</c:v>
                </c:pt>
                <c:pt idx="107">
                  <c:v>50204.101421653344</c:v>
                </c:pt>
                <c:pt idx="108">
                  <c:v>48383.08586575833</c:v>
                </c:pt>
                <c:pt idx="109">
                  <c:v>48130.230700699678</c:v>
                </c:pt>
                <c:pt idx="110">
                  <c:v>45221.219378287882</c:v>
                </c:pt>
                <c:pt idx="111">
                  <c:v>43887.597160147998</c:v>
                </c:pt>
                <c:pt idx="112">
                  <c:v>42861.571871860629</c:v>
                </c:pt>
                <c:pt idx="113">
                  <c:v>36810.977784895309</c:v>
                </c:pt>
                <c:pt idx="114">
                  <c:v>36682.461165087167</c:v>
                </c:pt>
                <c:pt idx="115">
                  <c:v>38241.222384377528</c:v>
                </c:pt>
                <c:pt idx="116">
                  <c:v>38928.736683582931</c:v>
                </c:pt>
                <c:pt idx="117">
                  <c:v>36416.561252090942</c:v>
                </c:pt>
              </c:numCache>
            </c:numRef>
          </c:val>
        </c:ser>
        <c:ser>
          <c:idx val="3"/>
          <c:order val="3"/>
          <c:tx>
            <c:strRef>
              <c:f>'Mexico Gross Outflows'!$M$443</c:f>
              <c:strCache>
                <c:ptCount val="1"/>
                <c:pt idx="0">
                  <c:v>1- Std Dev Band</c:v>
                </c:pt>
              </c:strCache>
            </c:strRef>
          </c:tx>
          <c:marker>
            <c:symbol val="none"/>
          </c:marker>
          <c:cat>
            <c:strRef>
              <c:f>'Mexico Gross Outflows'!$N$439:$EA$439</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Outflows'!$N$443:$EA$443</c:f>
              <c:numCache>
                <c:formatCode>General</c:formatCode>
                <c:ptCount val="118"/>
                <c:pt idx="0">
                  <c:v>-2049.9725070579652</c:v>
                </c:pt>
                <c:pt idx="1">
                  <c:v>-1691.335165509355</c:v>
                </c:pt>
                <c:pt idx="2">
                  <c:v>-1667.5974832131176</c:v>
                </c:pt>
                <c:pt idx="3">
                  <c:v>-1629.244757811915</c:v>
                </c:pt>
                <c:pt idx="4">
                  <c:v>-2128.4142510883471</c:v>
                </c:pt>
                <c:pt idx="5">
                  <c:v>-2718.4945303852282</c:v>
                </c:pt>
                <c:pt idx="6">
                  <c:v>-3182.2990824721587</c:v>
                </c:pt>
                <c:pt idx="7">
                  <c:v>-3441.6483434242509</c:v>
                </c:pt>
                <c:pt idx="8">
                  <c:v>-3453.5800008398446</c:v>
                </c:pt>
                <c:pt idx="9">
                  <c:v>-3245.4230413702007</c:v>
                </c:pt>
                <c:pt idx="10">
                  <c:v>-2948.2821039851788</c:v>
                </c:pt>
                <c:pt idx="11">
                  <c:v>-2566.1371083722984</c:v>
                </c:pt>
                <c:pt idx="12">
                  <c:v>-2471.5807318686593</c:v>
                </c:pt>
                <c:pt idx="13">
                  <c:v>-2512.3009263720551</c:v>
                </c:pt>
                <c:pt idx="14">
                  <c:v>-3087.9378247772934</c:v>
                </c:pt>
                <c:pt idx="15">
                  <c:v>-3505.2874341226216</c:v>
                </c:pt>
                <c:pt idx="16">
                  <c:v>-4036.7050235807642</c:v>
                </c:pt>
                <c:pt idx="17">
                  <c:v>-4751.7974625034385</c:v>
                </c:pt>
                <c:pt idx="18">
                  <c:v>-4797.8950614633522</c:v>
                </c:pt>
                <c:pt idx="19">
                  <c:v>-4809.7015827209743</c:v>
                </c:pt>
                <c:pt idx="20">
                  <c:v>-4846.7938775329067</c:v>
                </c:pt>
                <c:pt idx="21">
                  <c:v>-4957.1132905007889</c:v>
                </c:pt>
                <c:pt idx="22">
                  <c:v>-4921.8518135362237</c:v>
                </c:pt>
                <c:pt idx="23">
                  <c:v>-5068.0692178342579</c:v>
                </c:pt>
                <c:pt idx="24">
                  <c:v>-4699.2345878158421</c:v>
                </c:pt>
                <c:pt idx="25">
                  <c:v>-4093.7958825644027</c:v>
                </c:pt>
                <c:pt idx="26">
                  <c:v>-3489.1214650439979</c:v>
                </c:pt>
                <c:pt idx="27">
                  <c:v>-3894.5474767100459</c:v>
                </c:pt>
                <c:pt idx="28">
                  <c:v>-4774.5083524125248</c:v>
                </c:pt>
                <c:pt idx="29">
                  <c:v>-5802.6017336712512</c:v>
                </c:pt>
                <c:pt idx="30">
                  <c:v>-7051.6591506773211</c:v>
                </c:pt>
                <c:pt idx="31">
                  <c:v>-7482.2430538971412</c:v>
                </c:pt>
                <c:pt idx="32">
                  <c:v>-7832.1745852680478</c:v>
                </c:pt>
                <c:pt idx="33">
                  <c:v>-7964.6437257721009</c:v>
                </c:pt>
                <c:pt idx="34">
                  <c:v>-7570.7495819993237</c:v>
                </c:pt>
                <c:pt idx="35">
                  <c:v>-7174.4659955759116</c:v>
                </c:pt>
                <c:pt idx="36">
                  <c:v>-6599.9162865700282</c:v>
                </c:pt>
                <c:pt idx="37">
                  <c:v>-5827.2505701305354</c:v>
                </c:pt>
                <c:pt idx="38">
                  <c:v>-6014.4905904791303</c:v>
                </c:pt>
                <c:pt idx="39">
                  <c:v>-6261.2482241797707</c:v>
                </c:pt>
                <c:pt idx="40">
                  <c:v>-6799.0678967963759</c:v>
                </c:pt>
                <c:pt idx="41">
                  <c:v>-7158.1412457191927</c:v>
                </c:pt>
                <c:pt idx="42">
                  <c:v>-7101.0244251250178</c:v>
                </c:pt>
                <c:pt idx="43">
                  <c:v>-6943.5798933982442</c:v>
                </c:pt>
                <c:pt idx="44">
                  <c:v>-6984.5335708578223</c:v>
                </c:pt>
                <c:pt idx="45">
                  <c:v>-7056.0466085062271</c:v>
                </c:pt>
                <c:pt idx="46">
                  <c:v>-7021.9875334936751</c:v>
                </c:pt>
                <c:pt idx="47">
                  <c:v>-6345.4899019757167</c:v>
                </c:pt>
                <c:pt idx="48">
                  <c:v>-6089.6840729287214</c:v>
                </c:pt>
                <c:pt idx="49">
                  <c:v>-5380.8711636685621</c:v>
                </c:pt>
                <c:pt idx="50">
                  <c:v>-4194.2758992538711</c:v>
                </c:pt>
                <c:pt idx="51">
                  <c:v>-3994.6019621888722</c:v>
                </c:pt>
                <c:pt idx="52">
                  <c:v>-3515.9174829333638</c:v>
                </c:pt>
                <c:pt idx="53">
                  <c:v>-3767.0049280463809</c:v>
                </c:pt>
                <c:pt idx="54">
                  <c:v>-3705.2183127950775</c:v>
                </c:pt>
                <c:pt idx="55">
                  <c:v>-3908.3699745041522</c:v>
                </c:pt>
                <c:pt idx="56">
                  <c:v>-3920.3073211661595</c:v>
                </c:pt>
                <c:pt idx="57">
                  <c:v>-3946.5757729800762</c:v>
                </c:pt>
                <c:pt idx="58">
                  <c:v>-3905.46727191219</c:v>
                </c:pt>
                <c:pt idx="59">
                  <c:v>-3506.8944195429758</c:v>
                </c:pt>
                <c:pt idx="60">
                  <c:v>-3242.9137936136158</c:v>
                </c:pt>
                <c:pt idx="61">
                  <c:v>-3349.468968490276</c:v>
                </c:pt>
                <c:pt idx="62">
                  <c:v>-3716.1166951322994</c:v>
                </c:pt>
                <c:pt idx="63">
                  <c:v>-4896.4606619704264</c:v>
                </c:pt>
                <c:pt idx="64">
                  <c:v>-4860.1552918051475</c:v>
                </c:pt>
                <c:pt idx="65">
                  <c:v>-4815.8009006621542</c:v>
                </c:pt>
                <c:pt idx="66">
                  <c:v>-5050.9436191034356</c:v>
                </c:pt>
                <c:pt idx="67">
                  <c:v>-5143.2689554324843</c:v>
                </c:pt>
                <c:pt idx="68">
                  <c:v>-4537.3764950415925</c:v>
                </c:pt>
                <c:pt idx="69">
                  <c:v>-4499.7402753604865</c:v>
                </c:pt>
                <c:pt idx="70">
                  <c:v>-4304.1548372933039</c:v>
                </c:pt>
                <c:pt idx="71">
                  <c:v>-4319.1704521427464</c:v>
                </c:pt>
                <c:pt idx="72">
                  <c:v>-5616.7043686007364</c:v>
                </c:pt>
                <c:pt idx="73">
                  <c:v>-5683.6004139151091</c:v>
                </c:pt>
                <c:pt idx="74">
                  <c:v>-5680.7803380294008</c:v>
                </c:pt>
                <c:pt idx="75">
                  <c:v>-5827.4696681156447</c:v>
                </c:pt>
                <c:pt idx="76">
                  <c:v>-6130.4412416261857</c:v>
                </c:pt>
                <c:pt idx="77">
                  <c:v>-6159.8093832639333</c:v>
                </c:pt>
                <c:pt idx="78">
                  <c:v>-7603.4234782232061</c:v>
                </c:pt>
                <c:pt idx="79">
                  <c:v>-12521.1313251805</c:v>
                </c:pt>
                <c:pt idx="80">
                  <c:v>-15143.234023432866</c:v>
                </c:pt>
                <c:pt idx="81">
                  <c:v>-15513.273854355111</c:v>
                </c:pt>
                <c:pt idx="82">
                  <c:v>-16355.09109293736</c:v>
                </c:pt>
                <c:pt idx="83">
                  <c:v>-15829.604127622893</c:v>
                </c:pt>
                <c:pt idx="84">
                  <c:v>-16079.310025380604</c:v>
                </c:pt>
                <c:pt idx="85">
                  <c:v>-17115.177320413903</c:v>
                </c:pt>
                <c:pt idx="86">
                  <c:v>-17057.435448087541</c:v>
                </c:pt>
                <c:pt idx="87">
                  <c:v>-17716.950507476973</c:v>
                </c:pt>
                <c:pt idx="88">
                  <c:v>-17710.292357060542</c:v>
                </c:pt>
                <c:pt idx="89">
                  <c:v>-17634.093638649345</c:v>
                </c:pt>
                <c:pt idx="90">
                  <c:v>-18185.063679725365</c:v>
                </c:pt>
                <c:pt idx="91">
                  <c:v>-17724.499179399088</c:v>
                </c:pt>
                <c:pt idx="92">
                  <c:v>-16602.08631674587</c:v>
                </c:pt>
                <c:pt idx="93">
                  <c:v>-16419.102234615744</c:v>
                </c:pt>
                <c:pt idx="94">
                  <c:v>-16982.555777136691</c:v>
                </c:pt>
                <c:pt idx="95">
                  <c:v>-17720.473942031436</c:v>
                </c:pt>
                <c:pt idx="96">
                  <c:v>-20613.423982209817</c:v>
                </c:pt>
                <c:pt idx="97">
                  <c:v>-25952.067632464255</c:v>
                </c:pt>
                <c:pt idx="98">
                  <c:v>-27856.569521801033</c:v>
                </c:pt>
                <c:pt idx="99">
                  <c:v>-25704.474116742407</c:v>
                </c:pt>
                <c:pt idx="100">
                  <c:v>-23256.533769874368</c:v>
                </c:pt>
                <c:pt idx="101">
                  <c:v>-22195.563007100624</c:v>
                </c:pt>
                <c:pt idx="102">
                  <c:v>-20810.74308099347</c:v>
                </c:pt>
                <c:pt idx="103">
                  <c:v>-21041.462476543293</c:v>
                </c:pt>
                <c:pt idx="104">
                  <c:v>-21082.213478289057</c:v>
                </c:pt>
                <c:pt idx="105">
                  <c:v>-20171.395057790218</c:v>
                </c:pt>
                <c:pt idx="106">
                  <c:v>-23788.920409032133</c:v>
                </c:pt>
                <c:pt idx="107">
                  <c:v>-23897.320168326671</c:v>
                </c:pt>
                <c:pt idx="108">
                  <c:v>-25604.809070379164</c:v>
                </c:pt>
                <c:pt idx="109">
                  <c:v>-27061.526120349838</c:v>
                </c:pt>
                <c:pt idx="110">
                  <c:v>-26982.470861643942</c:v>
                </c:pt>
                <c:pt idx="111">
                  <c:v>-27430.755395073997</c:v>
                </c:pt>
                <c:pt idx="112">
                  <c:v>-27711.928610930314</c:v>
                </c:pt>
                <c:pt idx="113">
                  <c:v>-27185.134414947657</c:v>
                </c:pt>
                <c:pt idx="114">
                  <c:v>-27317.924077543586</c:v>
                </c:pt>
                <c:pt idx="115">
                  <c:v>-26893.65154218876</c:v>
                </c:pt>
                <c:pt idx="116">
                  <c:v>-24654.188461791466</c:v>
                </c:pt>
                <c:pt idx="117">
                  <c:v>-19193.429588545474</c:v>
                </c:pt>
              </c:numCache>
            </c:numRef>
          </c:val>
        </c:ser>
        <c:ser>
          <c:idx val="4"/>
          <c:order val="4"/>
          <c:tx>
            <c:strRef>
              <c:f>'Mexico Gross Outflows'!$M$444</c:f>
              <c:strCache>
                <c:ptCount val="1"/>
                <c:pt idx="0">
                  <c:v>2- Std Dev Band</c:v>
                </c:pt>
              </c:strCache>
            </c:strRef>
          </c:tx>
          <c:marker>
            <c:symbol val="none"/>
          </c:marker>
          <c:cat>
            <c:strRef>
              <c:f>'Mexico Gross Outflows'!$N$439:$EA$439</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Outflows'!$N$444:$EA$444</c:f>
              <c:numCache>
                <c:formatCode>General</c:formatCode>
                <c:ptCount val="118"/>
                <c:pt idx="0">
                  <c:v>-4608.9790641159307</c:v>
                </c:pt>
                <c:pt idx="1">
                  <c:v>-4119.6050810187098</c:v>
                </c:pt>
                <c:pt idx="2">
                  <c:v>-4084.8592414262357</c:v>
                </c:pt>
                <c:pt idx="3">
                  <c:v>-4027.6514106238301</c:v>
                </c:pt>
                <c:pt idx="4">
                  <c:v>-4740.0051021766949</c:v>
                </c:pt>
                <c:pt idx="5">
                  <c:v>-5500.1840107704566</c:v>
                </c:pt>
                <c:pt idx="6">
                  <c:v>-6052.5949149443168</c:v>
                </c:pt>
                <c:pt idx="7">
                  <c:v>-6093.7538868485026</c:v>
                </c:pt>
                <c:pt idx="8">
                  <c:v>-6097.2778016796892</c:v>
                </c:pt>
                <c:pt idx="9">
                  <c:v>-5976.2333827404009</c:v>
                </c:pt>
                <c:pt idx="10">
                  <c:v>-5739.4835579703577</c:v>
                </c:pt>
                <c:pt idx="11">
                  <c:v>-5394.4876667445969</c:v>
                </c:pt>
                <c:pt idx="12">
                  <c:v>-5297.5546137373185</c:v>
                </c:pt>
                <c:pt idx="13">
                  <c:v>-5319.0071027441099</c:v>
                </c:pt>
                <c:pt idx="14">
                  <c:v>-6084.3462995545869</c:v>
                </c:pt>
                <c:pt idx="15">
                  <c:v>-6567.6878682452434</c:v>
                </c:pt>
                <c:pt idx="16">
                  <c:v>-7270.3513971615284</c:v>
                </c:pt>
                <c:pt idx="17">
                  <c:v>-8297.7787750068783</c:v>
                </c:pt>
                <c:pt idx="18">
                  <c:v>-8561.7901229267045</c:v>
                </c:pt>
                <c:pt idx="19">
                  <c:v>-8567.4867654419504</c:v>
                </c:pt>
                <c:pt idx="20">
                  <c:v>-8795.6220050658139</c:v>
                </c:pt>
                <c:pt idx="21">
                  <c:v>-9324.1076810015784</c:v>
                </c:pt>
                <c:pt idx="22">
                  <c:v>-9287.1400770724467</c:v>
                </c:pt>
                <c:pt idx="23">
                  <c:v>-10236.192835668515</c:v>
                </c:pt>
                <c:pt idx="24">
                  <c:v>-10171.225375631684</c:v>
                </c:pt>
                <c:pt idx="25">
                  <c:v>-9536.1321151288066</c:v>
                </c:pt>
                <c:pt idx="26">
                  <c:v>-8997.2183300879969</c:v>
                </c:pt>
                <c:pt idx="27">
                  <c:v>-9642.2091534200918</c:v>
                </c:pt>
                <c:pt idx="28">
                  <c:v>-10971.155704825049</c:v>
                </c:pt>
                <c:pt idx="29">
                  <c:v>-12417.439517342504</c:v>
                </c:pt>
                <c:pt idx="30">
                  <c:v>-14162.065501354642</c:v>
                </c:pt>
                <c:pt idx="31">
                  <c:v>-14579.177957794282</c:v>
                </c:pt>
                <c:pt idx="32">
                  <c:v>-14983.933570536095</c:v>
                </c:pt>
                <c:pt idx="33">
                  <c:v>-15116.306601544202</c:v>
                </c:pt>
                <c:pt idx="34">
                  <c:v>-14668.743913998647</c:v>
                </c:pt>
                <c:pt idx="35">
                  <c:v>-14261.933591151823</c:v>
                </c:pt>
                <c:pt idx="36">
                  <c:v>-13652.871473140056</c:v>
                </c:pt>
                <c:pt idx="37">
                  <c:v>-12645.863690261071</c:v>
                </c:pt>
                <c:pt idx="38">
                  <c:v>-12769.75093095826</c:v>
                </c:pt>
                <c:pt idx="39">
                  <c:v>-13084.326248359541</c:v>
                </c:pt>
                <c:pt idx="40">
                  <c:v>-13647.577893592752</c:v>
                </c:pt>
                <c:pt idx="41">
                  <c:v>-13803.898441438387</c:v>
                </c:pt>
                <c:pt idx="42">
                  <c:v>-13753.567500250036</c:v>
                </c:pt>
                <c:pt idx="43">
                  <c:v>-13012.665386796487</c:v>
                </c:pt>
                <c:pt idx="44">
                  <c:v>-13142.450441715644</c:v>
                </c:pt>
                <c:pt idx="45">
                  <c:v>-13435.163967012455</c:v>
                </c:pt>
                <c:pt idx="46">
                  <c:v>-13044.75021698735</c:v>
                </c:pt>
                <c:pt idx="47">
                  <c:v>-12276.730003951432</c:v>
                </c:pt>
                <c:pt idx="48">
                  <c:v>-11877.531895857443</c:v>
                </c:pt>
                <c:pt idx="49">
                  <c:v>-10806.806677337123</c:v>
                </c:pt>
                <c:pt idx="50">
                  <c:v>-8929.6087485077423</c:v>
                </c:pt>
                <c:pt idx="51">
                  <c:v>-8636.3038743777452</c:v>
                </c:pt>
                <c:pt idx="52">
                  <c:v>-7981.8166158667282</c:v>
                </c:pt>
                <c:pt idx="53">
                  <c:v>-8357.2641060927617</c:v>
                </c:pt>
                <c:pt idx="54">
                  <c:v>-8343.0901255901554</c:v>
                </c:pt>
                <c:pt idx="55">
                  <c:v>-8528.1584990083047</c:v>
                </c:pt>
                <c:pt idx="56">
                  <c:v>-8473.3971423323201</c:v>
                </c:pt>
                <c:pt idx="57">
                  <c:v>-8770.9361459601514</c:v>
                </c:pt>
                <c:pt idx="58">
                  <c:v>-8725.5062438243804</c:v>
                </c:pt>
                <c:pt idx="59">
                  <c:v>-8605.9718390859507</c:v>
                </c:pt>
                <c:pt idx="60">
                  <c:v>-8199.8132372272321</c:v>
                </c:pt>
                <c:pt idx="61">
                  <c:v>-8364.6075869805518</c:v>
                </c:pt>
                <c:pt idx="62">
                  <c:v>-8871.3777902645998</c:v>
                </c:pt>
                <c:pt idx="63">
                  <c:v>-10584.459673940853</c:v>
                </c:pt>
                <c:pt idx="64">
                  <c:v>-10093.466583610294</c:v>
                </c:pt>
                <c:pt idx="65">
                  <c:v>-9593.8828013243074</c:v>
                </c:pt>
                <c:pt idx="66">
                  <c:v>-9819.8947232068713</c:v>
                </c:pt>
                <c:pt idx="67">
                  <c:v>-9792.6955158649689</c:v>
                </c:pt>
                <c:pt idx="68">
                  <c:v>-9014.7719150831854</c:v>
                </c:pt>
                <c:pt idx="69">
                  <c:v>-8965.4630757209743</c:v>
                </c:pt>
                <c:pt idx="70">
                  <c:v>-8929.2839495866065</c:v>
                </c:pt>
                <c:pt idx="71">
                  <c:v>-8949.9963892854939</c:v>
                </c:pt>
                <c:pt idx="72">
                  <c:v>-10914.393687201473</c:v>
                </c:pt>
                <c:pt idx="73">
                  <c:v>-11013.238842830218</c:v>
                </c:pt>
                <c:pt idx="74">
                  <c:v>-11076.139471058801</c:v>
                </c:pt>
                <c:pt idx="75">
                  <c:v>-12144.457161231288</c:v>
                </c:pt>
                <c:pt idx="76">
                  <c:v>-13415.029473252373</c:v>
                </c:pt>
                <c:pt idx="77">
                  <c:v>-13622.068101527868</c:v>
                </c:pt>
                <c:pt idx="78">
                  <c:v>-15787.545056446414</c:v>
                </c:pt>
                <c:pt idx="79">
                  <c:v>-23439.053525361</c:v>
                </c:pt>
                <c:pt idx="80">
                  <c:v>-27463.451961865729</c:v>
                </c:pt>
                <c:pt idx="81">
                  <c:v>-27931.94613871022</c:v>
                </c:pt>
                <c:pt idx="82">
                  <c:v>-29053.708610874717</c:v>
                </c:pt>
                <c:pt idx="83">
                  <c:v>-29475.287760245788</c:v>
                </c:pt>
                <c:pt idx="84">
                  <c:v>-29691.529215761206</c:v>
                </c:pt>
                <c:pt idx="85">
                  <c:v>-30961.944150827803</c:v>
                </c:pt>
                <c:pt idx="86">
                  <c:v>-30911.364151175079</c:v>
                </c:pt>
                <c:pt idx="87">
                  <c:v>-31663.686554953943</c:v>
                </c:pt>
                <c:pt idx="88">
                  <c:v>-32427.843224121083</c:v>
                </c:pt>
                <c:pt idx="89">
                  <c:v>-32365.491042298687</c:v>
                </c:pt>
                <c:pt idx="90">
                  <c:v>-34788.970464450729</c:v>
                </c:pt>
                <c:pt idx="91">
                  <c:v>-34649.510553798173</c:v>
                </c:pt>
                <c:pt idx="92">
                  <c:v>-33564.898103491745</c:v>
                </c:pt>
                <c:pt idx="93">
                  <c:v>-35448.071044231488</c:v>
                </c:pt>
                <c:pt idx="94">
                  <c:v>-36071.210659273383</c:v>
                </c:pt>
                <c:pt idx="95">
                  <c:v>-36625.060054062873</c:v>
                </c:pt>
                <c:pt idx="96">
                  <c:v>-40184.036104419632</c:v>
                </c:pt>
                <c:pt idx="97">
                  <c:v>-47907.04802492851</c:v>
                </c:pt>
                <c:pt idx="98">
                  <c:v>-50715.21941360207</c:v>
                </c:pt>
                <c:pt idx="99">
                  <c:v>-47591.40809348481</c:v>
                </c:pt>
                <c:pt idx="100">
                  <c:v>-44848.215424748741</c:v>
                </c:pt>
                <c:pt idx="101">
                  <c:v>-44389.590379201247</c:v>
                </c:pt>
                <c:pt idx="102">
                  <c:v>-44292.840566986946</c:v>
                </c:pt>
                <c:pt idx="103">
                  <c:v>-44237.522118086585</c:v>
                </c:pt>
                <c:pt idx="104">
                  <c:v>-44287.08977157811</c:v>
                </c:pt>
                <c:pt idx="105">
                  <c:v>-43070.363085580437</c:v>
                </c:pt>
                <c:pt idx="106">
                  <c:v>-48451.009108064267</c:v>
                </c:pt>
                <c:pt idx="107">
                  <c:v>-48597.794031653342</c:v>
                </c:pt>
                <c:pt idx="108">
                  <c:v>-50267.440715758334</c:v>
                </c:pt>
                <c:pt idx="109">
                  <c:v>-52125.445060699676</c:v>
                </c:pt>
                <c:pt idx="110">
                  <c:v>-51050.367608287888</c:v>
                </c:pt>
                <c:pt idx="111">
                  <c:v>-51203.53958014799</c:v>
                </c:pt>
                <c:pt idx="112">
                  <c:v>-51236.428771860628</c:v>
                </c:pt>
                <c:pt idx="113">
                  <c:v>-48517.171814895308</c:v>
                </c:pt>
                <c:pt idx="114">
                  <c:v>-48651.385825087171</c:v>
                </c:pt>
                <c:pt idx="115">
                  <c:v>-48605.276184377522</c:v>
                </c:pt>
                <c:pt idx="116">
                  <c:v>-45848.496843582936</c:v>
                </c:pt>
                <c:pt idx="117">
                  <c:v>-37730.093202090946</c:v>
                </c:pt>
              </c:numCache>
            </c:numRef>
          </c:val>
        </c:ser>
        <c:marker val="1"/>
        <c:axId val="106210432"/>
        <c:axId val="106211968"/>
      </c:lineChart>
      <c:catAx>
        <c:axId val="106210432"/>
        <c:scaling>
          <c:orientation val="minMax"/>
        </c:scaling>
        <c:axPos val="b"/>
        <c:majorTickMark val="none"/>
        <c:tickLblPos val="nextTo"/>
        <c:crossAx val="106211968"/>
        <c:crosses val="autoZero"/>
        <c:auto val="1"/>
        <c:lblAlgn val="ctr"/>
        <c:lblOffset val="100"/>
      </c:catAx>
      <c:valAx>
        <c:axId val="106211968"/>
        <c:scaling>
          <c:orientation val="minMax"/>
        </c:scaling>
        <c:axPos val="l"/>
        <c:majorGridlines/>
        <c:numFmt formatCode="General" sourceLinked="1"/>
        <c:majorTickMark val="none"/>
        <c:tickLblPos val="nextTo"/>
        <c:spPr>
          <a:ln w="9525">
            <a:noFill/>
          </a:ln>
        </c:spPr>
        <c:crossAx val="106210432"/>
        <c:crosses val="autoZero"/>
        <c:crossBetween val="between"/>
      </c:valAx>
    </c:plotArea>
    <c:legend>
      <c:legendPos val="b"/>
    </c:legend>
    <c:plotVisOnly val="1"/>
  </c:chart>
  <c:printSettings>
    <c:headerFooter/>
    <c:pageMargins b="0.75000000000000255" l="0.70000000000000062" r="0.70000000000000062" t="0.75000000000000255"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Flight and Retrenchment episodes Mexico</a:t>
            </a:r>
          </a:p>
        </c:rich>
      </c:tx>
    </c:title>
    <c:plotArea>
      <c:layout/>
      <c:lineChart>
        <c:grouping val="standard"/>
        <c:ser>
          <c:idx val="0"/>
          <c:order val="0"/>
          <c:tx>
            <c:strRef>
              <c:f>'Mexico Gross Outflows'!$M$28</c:f>
              <c:strCache>
                <c:ptCount val="1"/>
                <c:pt idx="0">
                  <c:v>DeltaC</c:v>
                </c:pt>
              </c:strCache>
            </c:strRef>
          </c:tx>
          <c:marker>
            <c:symbol val="none"/>
          </c:marker>
          <c:cat>
            <c:strRef>
              <c:f>'Mexico Gross Outflows'!$N$27:$EA$27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Outflows'!$N$28:$EA$28</c:f>
              <c:numCache>
                <c:formatCode>General</c:formatCode>
                <c:ptCount val="118"/>
                <c:pt idx="0">
                  <c:v>2028.175</c:v>
                </c:pt>
                <c:pt idx="1">
                  <c:v>1543.0249999999999</c:v>
                </c:pt>
                <c:pt idx="2">
                  <c:v>-1119.7919999999997</c:v>
                </c:pt>
                <c:pt idx="3">
                  <c:v>-1257.674</c:v>
                </c:pt>
                <c:pt idx="4">
                  <c:v>-4007.6379999999999</c:v>
                </c:pt>
                <c:pt idx="5">
                  <c:v>-4964.2000000000007</c:v>
                </c:pt>
                <c:pt idx="6">
                  <c:v>-4510.4000000000005</c:v>
                </c:pt>
                <c:pt idx="7">
                  <c:v>-4127.6419999999998</c:v>
                </c:pt>
                <c:pt idx="8">
                  <c:v>36.733999999999469</c:v>
                </c:pt>
                <c:pt idx="9">
                  <c:v>3043.6200000000008</c:v>
                </c:pt>
                <c:pt idx="10">
                  <c:v>3682.5200000000004</c:v>
                </c:pt>
                <c:pt idx="11">
                  <c:v>4482.0040000000008</c:v>
                </c:pt>
                <c:pt idx="12">
                  <c:v>1160.8520000000003</c:v>
                </c:pt>
                <c:pt idx="13">
                  <c:v>583.87999999999988</c:v>
                </c:pt>
                <c:pt idx="14">
                  <c:v>-5112.8279999999995</c:v>
                </c:pt>
                <c:pt idx="15">
                  <c:v>-4321.3179999999993</c:v>
                </c:pt>
                <c:pt idx="16">
                  <c:v>-5646.6</c:v>
                </c:pt>
                <c:pt idx="17">
                  <c:v>-7529.3450000000003</c:v>
                </c:pt>
                <c:pt idx="18">
                  <c:v>5002.0199999999995</c:v>
                </c:pt>
                <c:pt idx="19">
                  <c:v>-3.7210000000004584</c:v>
                </c:pt>
                <c:pt idx="20">
                  <c:v>5107.1880000000001</c:v>
                </c:pt>
                <c:pt idx="21">
                  <c:v>7699.9619999999995</c:v>
                </c:pt>
                <c:pt idx="22">
                  <c:v>-448.6850000000004</c:v>
                </c:pt>
                <c:pt idx="23">
                  <c:v>11874.685000000001</c:v>
                </c:pt>
                <c:pt idx="24">
                  <c:v>9446.3979999999992</c:v>
                </c:pt>
                <c:pt idx="25">
                  <c:v>6551.483000000002</c:v>
                </c:pt>
                <c:pt idx="26">
                  <c:v>8898.3010000000013</c:v>
                </c:pt>
                <c:pt idx="27">
                  <c:v>-7444.8659999999991</c:v>
                </c:pt>
                <c:pt idx="28">
                  <c:v>-8582.7699999999986</c:v>
                </c:pt>
                <c:pt idx="29">
                  <c:v>-9154.4390000000021</c:v>
                </c:pt>
                <c:pt idx="30">
                  <c:v>-11387.257000000001</c:v>
                </c:pt>
                <c:pt idx="31">
                  <c:v>-4399.1030000000019</c:v>
                </c:pt>
                <c:pt idx="32">
                  <c:v>-4741.2969999999996</c:v>
                </c:pt>
                <c:pt idx="33">
                  <c:v>-2067.4249999999997</c:v>
                </c:pt>
                <c:pt idx="34">
                  <c:v>1378.4800000000005</c:v>
                </c:pt>
                <c:pt idx="35">
                  <c:v>2959.2400000000007</c:v>
                </c:pt>
                <c:pt idx="36">
                  <c:v>2353.2679999999991</c:v>
                </c:pt>
                <c:pt idx="37">
                  <c:v>-680.64199999999983</c:v>
                </c:pt>
                <c:pt idx="38">
                  <c:v>-3045.2669999999989</c:v>
                </c:pt>
                <c:pt idx="39">
                  <c:v>-5617.2209999999986</c:v>
                </c:pt>
                <c:pt idx="40">
                  <c:v>-3321.3449999999993</c:v>
                </c:pt>
                <c:pt idx="41">
                  <c:v>719.4340000000002</c:v>
                </c:pt>
                <c:pt idx="42">
                  <c:v>4910.0809999999983</c:v>
                </c:pt>
                <c:pt idx="43">
                  <c:v>3945.9279999999999</c:v>
                </c:pt>
                <c:pt idx="44">
                  <c:v>9373.393</c:v>
                </c:pt>
                <c:pt idx="45">
                  <c:v>11176.738000000001</c:v>
                </c:pt>
                <c:pt idx="46">
                  <c:v>2799.565000000001</c:v>
                </c:pt>
                <c:pt idx="47">
                  <c:v>8721.3729999999978</c:v>
                </c:pt>
                <c:pt idx="48">
                  <c:v>82.707999999999174</c:v>
                </c:pt>
                <c:pt idx="49">
                  <c:v>-4239.8730000000005</c:v>
                </c:pt>
                <c:pt idx="50">
                  <c:v>-2185.9250000000006</c:v>
                </c:pt>
                <c:pt idx="51">
                  <c:v>-4520.2409999999991</c:v>
                </c:pt>
                <c:pt idx="52">
                  <c:v>-4351.4050000000007</c:v>
                </c:pt>
                <c:pt idx="53">
                  <c:v>-5940.9810000000007</c:v>
                </c:pt>
                <c:pt idx="54">
                  <c:v>2897.24</c:v>
                </c:pt>
                <c:pt idx="55">
                  <c:v>-1794.4420000000005</c:v>
                </c:pt>
                <c:pt idx="56">
                  <c:v>7435.9710000000005</c:v>
                </c:pt>
                <c:pt idx="57">
                  <c:v>12666.722000000002</c:v>
                </c:pt>
                <c:pt idx="58">
                  <c:v>4382.2659999999996</c:v>
                </c:pt>
                <c:pt idx="59">
                  <c:v>13385.54</c:v>
                </c:pt>
                <c:pt idx="60">
                  <c:v>-7722.6399999999994</c:v>
                </c:pt>
                <c:pt idx="61">
                  <c:v>-9962.655999999999</c:v>
                </c:pt>
                <c:pt idx="62">
                  <c:v>-10497.904</c:v>
                </c:pt>
                <c:pt idx="63">
                  <c:v>-14713.233</c:v>
                </c:pt>
                <c:pt idx="64">
                  <c:v>6300.5729999999994</c:v>
                </c:pt>
                <c:pt idx="65">
                  <c:v>4530.9969999999994</c:v>
                </c:pt>
                <c:pt idx="66">
                  <c:v>2985.5481000000009</c:v>
                </c:pt>
                <c:pt idx="67">
                  <c:v>1895.3748999999998</c:v>
                </c:pt>
                <c:pt idx="68">
                  <c:v>-1890.6453000000001</c:v>
                </c:pt>
                <c:pt idx="69">
                  <c:v>-2616.3390000000004</c:v>
                </c:pt>
                <c:pt idx="70">
                  <c:v>3665.0163999999991</c:v>
                </c:pt>
                <c:pt idx="71">
                  <c:v>-1986.4872999999998</c:v>
                </c:pt>
                <c:pt idx="72">
                  <c:v>-13652.5628</c:v>
                </c:pt>
                <c:pt idx="73">
                  <c:v>-11447.983099999999</c:v>
                </c:pt>
                <c:pt idx="74">
                  <c:v>-22127.948799999896</c:v>
                </c:pt>
                <c:pt idx="75">
                  <c:v>-13710.909899999901</c:v>
                </c:pt>
                <c:pt idx="76">
                  <c:v>-3417.1913999998997</c:v>
                </c:pt>
                <c:pt idx="77">
                  <c:v>-9732.4964999999029</c:v>
                </c:pt>
                <c:pt idx="78">
                  <c:v>-1495.4743000001035</c:v>
                </c:pt>
                <c:pt idx="79">
                  <c:v>-14996.552600000101</c:v>
                </c:pt>
                <c:pt idx="80">
                  <c:v>-6375.0727000000988</c:v>
                </c:pt>
                <c:pt idx="81">
                  <c:v>9599.6763999999021</c:v>
                </c:pt>
                <c:pt idx="82">
                  <c:v>-7292.3054999999986</c:v>
                </c:pt>
                <c:pt idx="83">
                  <c:v>4510.1794000000009</c:v>
                </c:pt>
                <c:pt idx="84">
                  <c:v>-16272.667000000005</c:v>
                </c:pt>
                <c:pt idx="85">
                  <c:v>-30206.883599999994</c:v>
                </c:pt>
                <c:pt idx="86">
                  <c:v>-14057.170699999999</c:v>
                </c:pt>
                <c:pt idx="87">
                  <c:v>-8980.5391999999993</c:v>
                </c:pt>
                <c:pt idx="88">
                  <c:v>17965.936500000003</c:v>
                </c:pt>
                <c:pt idx="89">
                  <c:v>34603.037100000001</c:v>
                </c:pt>
                <c:pt idx="90">
                  <c:v>48254.180699999997</c:v>
                </c:pt>
                <c:pt idx="91">
                  <c:v>40235.8923</c:v>
                </c:pt>
                <c:pt idx="92">
                  <c:v>16798.701099999998</c:v>
                </c:pt>
                <c:pt idx="93">
                  <c:v>-11694.714400000008</c:v>
                </c:pt>
                <c:pt idx="94">
                  <c:v>-19162.520999999993</c:v>
                </c:pt>
                <c:pt idx="95">
                  <c:v>-33184.081899999997</c:v>
                </c:pt>
                <c:pt idx="96">
                  <c:v>-36852.9568</c:v>
                </c:pt>
                <c:pt idx="97">
                  <c:v>-29061.744099999996</c:v>
                </c:pt>
                <c:pt idx="98">
                  <c:v>-32478.869600000002</c:v>
                </c:pt>
                <c:pt idx="99">
                  <c:v>57.087799999993877</c:v>
                </c:pt>
                <c:pt idx="100">
                  <c:v>23630.144</c:v>
                </c:pt>
                <c:pt idx="101">
                  <c:v>36971.450199999999</c:v>
                </c:pt>
                <c:pt idx="102">
                  <c:v>42381.179199999999</c:v>
                </c:pt>
                <c:pt idx="103">
                  <c:v>542.87650000000576</c:v>
                </c:pt>
                <c:pt idx="104">
                  <c:v>-19196.278799999993</c:v>
                </c:pt>
                <c:pt idx="105">
                  <c:v>-26251.4827</c:v>
                </c:pt>
                <c:pt idx="106">
                  <c:v>-51673.520799999998</c:v>
                </c:pt>
                <c:pt idx="107">
                  <c:v>-3195.1209000000017</c:v>
                </c:pt>
                <c:pt idx="108">
                  <c:v>-2305.9032000000079</c:v>
                </c:pt>
                <c:pt idx="109">
                  <c:v>-5265.7964999999967</c:v>
                </c:pt>
                <c:pt idx="110">
                  <c:v>24149.9113</c:v>
                </c:pt>
                <c:pt idx="111">
                  <c:v>-4230.9780000000028</c:v>
                </c:pt>
                <c:pt idx="112">
                  <c:v>43.308700000001409</c:v>
                </c:pt>
                <c:pt idx="113">
                  <c:v>13396.324699999997</c:v>
                </c:pt>
                <c:pt idx="114">
                  <c:v>321.90929999999935</c:v>
                </c:pt>
                <c:pt idx="115">
                  <c:v>17466.803800000002</c:v>
                </c:pt>
                <c:pt idx="116">
                  <c:v>11671.4355</c:v>
                </c:pt>
                <c:pt idx="117">
                  <c:v>11724.0285</c:v>
                </c:pt>
              </c:numCache>
            </c:numRef>
          </c:val>
        </c:ser>
        <c:ser>
          <c:idx val="1"/>
          <c:order val="1"/>
          <c:tx>
            <c:strRef>
              <c:f>'Mexico Gross Outflows'!$M$29</c:f>
              <c:strCache>
                <c:ptCount val="1"/>
                <c:pt idx="0">
                  <c:v>1+ Std Dev Band</c:v>
                </c:pt>
              </c:strCache>
            </c:strRef>
          </c:tx>
          <c:marker>
            <c:symbol val="none"/>
          </c:marker>
          <c:cat>
            <c:strRef>
              <c:f>'Mexico Gross Outflows'!$N$27:$EA$27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Outflows'!$N$29:$EA$29</c:f>
              <c:numCache>
                <c:formatCode>General</c:formatCode>
                <c:ptCount val="118"/>
                <c:pt idx="0">
                  <c:v>3068.0406070579656</c:v>
                </c:pt>
                <c:pt idx="1">
                  <c:v>3165.2046655093554</c:v>
                </c:pt>
                <c:pt idx="2">
                  <c:v>3166.926033213118</c:v>
                </c:pt>
                <c:pt idx="3">
                  <c:v>3167.5685478119153</c:v>
                </c:pt>
                <c:pt idx="4">
                  <c:v>3094.7674510883476</c:v>
                </c:pt>
                <c:pt idx="5">
                  <c:v>2844.8844303852284</c:v>
                </c:pt>
                <c:pt idx="6">
                  <c:v>2558.2925824721583</c:v>
                </c:pt>
                <c:pt idx="7">
                  <c:v>1862.5627434242513</c:v>
                </c:pt>
                <c:pt idx="8">
                  <c:v>1833.8156008398446</c:v>
                </c:pt>
                <c:pt idx="9">
                  <c:v>2216.1976413702005</c:v>
                </c:pt>
                <c:pt idx="10">
                  <c:v>2634.120803985179</c:v>
                </c:pt>
                <c:pt idx="11">
                  <c:v>3090.5640083722988</c:v>
                </c:pt>
                <c:pt idx="12">
                  <c:v>3180.3670318686591</c:v>
                </c:pt>
                <c:pt idx="13">
                  <c:v>3101.1114263720547</c:v>
                </c:pt>
                <c:pt idx="14">
                  <c:v>2904.8791247772938</c:v>
                </c:pt>
                <c:pt idx="15">
                  <c:v>2619.5134341226221</c:v>
                </c:pt>
                <c:pt idx="16">
                  <c:v>2430.5877235807643</c:v>
                </c:pt>
                <c:pt idx="17">
                  <c:v>2340.1651625034392</c:v>
                </c:pt>
                <c:pt idx="18">
                  <c:v>2729.8950614633532</c:v>
                </c:pt>
                <c:pt idx="19">
                  <c:v>2705.8687827209747</c:v>
                </c:pt>
                <c:pt idx="20">
                  <c:v>3050.862377532907</c:v>
                </c:pt>
                <c:pt idx="21">
                  <c:v>3776.8754905007895</c:v>
                </c:pt>
                <c:pt idx="22">
                  <c:v>3808.724713536224</c:v>
                </c:pt>
                <c:pt idx="23">
                  <c:v>5268.1780178342578</c:v>
                </c:pt>
                <c:pt idx="24">
                  <c:v>6244.7469878158417</c:v>
                </c:pt>
                <c:pt idx="25">
                  <c:v>6790.8765825644032</c:v>
                </c:pt>
                <c:pt idx="26">
                  <c:v>7527.0722650439984</c:v>
                </c:pt>
                <c:pt idx="27">
                  <c:v>7600.7758767100458</c:v>
                </c:pt>
                <c:pt idx="28">
                  <c:v>7618.786352412525</c:v>
                </c:pt>
                <c:pt idx="29">
                  <c:v>7427.073833671252</c:v>
                </c:pt>
                <c:pt idx="30">
                  <c:v>7169.1535506773207</c:v>
                </c:pt>
                <c:pt idx="31">
                  <c:v>6711.6267538971397</c:v>
                </c:pt>
                <c:pt idx="32">
                  <c:v>6471.3433852680473</c:v>
                </c:pt>
                <c:pt idx="33">
                  <c:v>6338.682025772101</c:v>
                </c:pt>
                <c:pt idx="34">
                  <c:v>6604.8961403994826</c:v>
                </c:pt>
                <c:pt idx="35">
                  <c:v>6948.6568215484349</c:v>
                </c:pt>
                <c:pt idx="36">
                  <c:v>7245.3722480962751</c:v>
                </c:pt>
                <c:pt idx="37">
                  <c:v>7348.2836044378228</c:v>
                </c:pt>
                <c:pt idx="38">
                  <c:v>6910.4890840087874</c:v>
                </c:pt>
                <c:pt idx="39">
                  <c:v>6755.978380331163</c:v>
                </c:pt>
                <c:pt idx="40">
                  <c:v>6258.1206364379905</c:v>
                </c:pt>
                <c:pt idx="41">
                  <c:v>5638.3410956342368</c:v>
                </c:pt>
                <c:pt idx="42">
                  <c:v>6032.7880570574171</c:v>
                </c:pt>
                <c:pt idx="43">
                  <c:v>5062.8974432033101</c:v>
                </c:pt>
                <c:pt idx="44">
                  <c:v>5052.6286335730783</c:v>
                </c:pt>
                <c:pt idx="45">
                  <c:v>5664.7259184799095</c:v>
                </c:pt>
                <c:pt idx="46">
                  <c:v>5012.499052364381</c:v>
                </c:pt>
                <c:pt idx="47">
                  <c:v>5997.485889537943</c:v>
                </c:pt>
                <c:pt idx="48">
                  <c:v>6112.729714651894</c:v>
                </c:pt>
                <c:pt idx="49">
                  <c:v>6042.9061550074221</c:v>
                </c:pt>
                <c:pt idx="50">
                  <c:v>5814.9624519451636</c:v>
                </c:pt>
                <c:pt idx="51">
                  <c:v>5815.8658223493594</c:v>
                </c:pt>
                <c:pt idx="52">
                  <c:v>5812.531223978348</c:v>
                </c:pt>
                <c:pt idx="53">
                  <c:v>5815.9997985970231</c:v>
                </c:pt>
                <c:pt idx="54">
                  <c:v>5913.4697569995751</c:v>
                </c:pt>
                <c:pt idx="55">
                  <c:v>5680.7053782489602</c:v>
                </c:pt>
                <c:pt idx="56">
                  <c:v>6150.0814700020801</c:v>
                </c:pt>
                <c:pt idx="57">
                  <c:v>7421.1140032314315</c:v>
                </c:pt>
                <c:pt idx="58">
                  <c:v>7726.0719598022824</c:v>
                </c:pt>
                <c:pt idx="59">
                  <c:v>8934.995648194199</c:v>
                </c:pt>
                <c:pt idx="60">
                  <c:v>9018.1306465943908</c:v>
                </c:pt>
                <c:pt idx="61">
                  <c:v>9064.6647414012205</c:v>
                </c:pt>
                <c:pt idx="62">
                  <c:v>8792.5793703125801</c:v>
                </c:pt>
                <c:pt idx="63">
                  <c:v>8630.7526062534216</c:v>
                </c:pt>
                <c:pt idx="64">
                  <c:v>8328.0442989256389</c:v>
                </c:pt>
                <c:pt idx="65">
                  <c:v>7651.9633330167262</c:v>
                </c:pt>
                <c:pt idx="66">
                  <c:v>7665.0625120485593</c:v>
                </c:pt>
                <c:pt idx="67">
                  <c:v>7060.8541062362438</c:v>
                </c:pt>
                <c:pt idx="68">
                  <c:v>6967.5135801722072</c:v>
                </c:pt>
                <c:pt idx="69">
                  <c:v>7015.7096644724606</c:v>
                </c:pt>
                <c:pt idx="70">
                  <c:v>7352.423990371075</c:v>
                </c:pt>
                <c:pt idx="71">
                  <c:v>7423.7073809420235</c:v>
                </c:pt>
                <c:pt idx="72">
                  <c:v>7507.338055856073</c:v>
                </c:pt>
                <c:pt idx="73">
                  <c:v>7516.3050131322407</c:v>
                </c:pt>
                <c:pt idx="74">
                  <c:v>7472.3584986708938</c:v>
                </c:pt>
                <c:pt idx="75">
                  <c:v>7225.284554296094</c:v>
                </c:pt>
                <c:pt idx="76">
                  <c:v>6393.0559318216128</c:v>
                </c:pt>
                <c:pt idx="77">
                  <c:v>4607.8373938593986</c:v>
                </c:pt>
                <c:pt idx="78">
                  <c:v>4106.7881374603658</c:v>
                </c:pt>
                <c:pt idx="79">
                  <c:v>1876.3051086496971</c:v>
                </c:pt>
                <c:pt idx="80">
                  <c:v>1934.2325243241812</c:v>
                </c:pt>
                <c:pt idx="81">
                  <c:v>3574.5526136175158</c:v>
                </c:pt>
                <c:pt idx="82">
                  <c:v>3655.7929432114288</c:v>
                </c:pt>
                <c:pt idx="83">
                  <c:v>4526.0094437789921</c:v>
                </c:pt>
                <c:pt idx="84">
                  <c:v>3476.1443977518156</c:v>
                </c:pt>
                <c:pt idx="85">
                  <c:v>3131.503021749184</c:v>
                </c:pt>
                <c:pt idx="86">
                  <c:v>2131.005430264473</c:v>
                </c:pt>
                <c:pt idx="87">
                  <c:v>1329.7704698836978</c:v>
                </c:pt>
                <c:pt idx="88">
                  <c:v>3919.4615111805342</c:v>
                </c:pt>
                <c:pt idx="89">
                  <c:v>9188.9916055913673</c:v>
                </c:pt>
                <c:pt idx="90">
                  <c:v>15678.642735760483</c:v>
                </c:pt>
                <c:pt idx="91">
                  <c:v>20147.316185447253</c:v>
                </c:pt>
                <c:pt idx="92">
                  <c:v>21801.898742295958</c:v>
                </c:pt>
                <c:pt idx="93">
                  <c:v>21797.004854890318</c:v>
                </c:pt>
                <c:pt idx="94">
                  <c:v>21788.006660223211</c:v>
                </c:pt>
                <c:pt idx="95">
                  <c:v>21937.305664687534</c:v>
                </c:pt>
                <c:pt idx="96">
                  <c:v>21728.864248723756</c:v>
                </c:pt>
                <c:pt idx="97">
                  <c:v>21482.712340607497</c:v>
                </c:pt>
                <c:pt idx="98">
                  <c:v>20809.85696034272</c:v>
                </c:pt>
                <c:pt idx="99">
                  <c:v>21455.164032278972</c:v>
                </c:pt>
                <c:pt idx="100">
                  <c:v>23671.36217886829</c:v>
                </c:pt>
                <c:pt idx="101">
                  <c:v>26385.89729597895</c:v>
                </c:pt>
                <c:pt idx="102">
                  <c:v>30467.715232919298</c:v>
                </c:pt>
                <c:pt idx="103">
                  <c:v>30262.439131904743</c:v>
                </c:pt>
                <c:pt idx="104">
                  <c:v>30218.359876897011</c:v>
                </c:pt>
                <c:pt idx="105">
                  <c:v>30201.63364437356</c:v>
                </c:pt>
                <c:pt idx="106">
                  <c:v>30544.128700490808</c:v>
                </c:pt>
                <c:pt idx="107">
                  <c:v>30775.423481475871</c:v>
                </c:pt>
                <c:pt idx="108">
                  <c:v>29469.770347645597</c:v>
                </c:pt>
                <c:pt idx="109">
                  <c:v>26303.668083025994</c:v>
                </c:pt>
                <c:pt idx="110">
                  <c:v>23322.637341890666</c:v>
                </c:pt>
                <c:pt idx="111">
                  <c:v>19038.883979624257</c:v>
                </c:pt>
                <c:pt idx="112">
                  <c:v>17665.799249093936</c:v>
                </c:pt>
                <c:pt idx="113">
                  <c:v>19316.608358098252</c:v>
                </c:pt>
                <c:pt idx="114">
                  <c:v>20136.011826548842</c:v>
                </c:pt>
                <c:pt idx="115">
                  <c:v>22240.999294468027</c:v>
                </c:pt>
                <c:pt idx="116">
                  <c:v>23483.780978519535</c:v>
                </c:pt>
                <c:pt idx="117">
                  <c:v>24640.393897657061</c:v>
                </c:pt>
              </c:numCache>
            </c:numRef>
          </c:val>
        </c:ser>
        <c:ser>
          <c:idx val="2"/>
          <c:order val="2"/>
          <c:tx>
            <c:strRef>
              <c:f>'Mexico Gross Outflows'!$M$30</c:f>
              <c:strCache>
                <c:ptCount val="1"/>
                <c:pt idx="0">
                  <c:v>2+ Std Dev Band</c:v>
                </c:pt>
              </c:strCache>
            </c:strRef>
          </c:tx>
          <c:marker>
            <c:symbol val="none"/>
          </c:marker>
          <c:cat>
            <c:strRef>
              <c:f>'Mexico Gross Outflows'!$N$27:$EA$27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Outflows'!$N$30:$EA$30</c:f>
              <c:numCache>
                <c:formatCode>General</c:formatCode>
                <c:ptCount val="118"/>
                <c:pt idx="0">
                  <c:v>5627.0471641159311</c:v>
                </c:pt>
                <c:pt idx="1">
                  <c:v>5593.4745810187105</c:v>
                </c:pt>
                <c:pt idx="2">
                  <c:v>5584.1877914262359</c:v>
                </c:pt>
                <c:pt idx="3">
                  <c:v>5565.9752006238305</c:v>
                </c:pt>
                <c:pt idx="4">
                  <c:v>5706.3583021766945</c:v>
                </c:pt>
                <c:pt idx="5">
                  <c:v>5626.5739107704567</c:v>
                </c:pt>
                <c:pt idx="6">
                  <c:v>5428.5884149443173</c:v>
                </c:pt>
                <c:pt idx="7">
                  <c:v>4514.6682868485022</c:v>
                </c:pt>
                <c:pt idx="8">
                  <c:v>4477.5134016796892</c:v>
                </c:pt>
                <c:pt idx="9">
                  <c:v>4947.0079827404015</c:v>
                </c:pt>
                <c:pt idx="10">
                  <c:v>5425.3222579703579</c:v>
                </c:pt>
                <c:pt idx="11">
                  <c:v>5918.9145667445973</c:v>
                </c:pt>
                <c:pt idx="12">
                  <c:v>6006.3409137373183</c:v>
                </c:pt>
                <c:pt idx="13">
                  <c:v>5907.8176027441095</c:v>
                </c:pt>
                <c:pt idx="14">
                  <c:v>5901.2875995545874</c:v>
                </c:pt>
                <c:pt idx="15">
                  <c:v>5681.913868245244</c:v>
                </c:pt>
                <c:pt idx="16">
                  <c:v>5664.2340971615286</c:v>
                </c:pt>
                <c:pt idx="17">
                  <c:v>5886.1464750068781</c:v>
                </c:pt>
                <c:pt idx="18">
                  <c:v>6493.7901229267054</c:v>
                </c:pt>
                <c:pt idx="19">
                  <c:v>6463.6539654419494</c:v>
                </c:pt>
                <c:pt idx="20">
                  <c:v>6999.6905050658142</c:v>
                </c:pt>
                <c:pt idx="21">
                  <c:v>8143.8698810015794</c:v>
                </c:pt>
                <c:pt idx="22">
                  <c:v>8174.0129770724479</c:v>
                </c:pt>
                <c:pt idx="23">
                  <c:v>10436.301635668517</c:v>
                </c:pt>
                <c:pt idx="24">
                  <c:v>11716.737775631684</c:v>
                </c:pt>
                <c:pt idx="25">
                  <c:v>12233.212815128805</c:v>
                </c:pt>
                <c:pt idx="26">
                  <c:v>13035.169130087996</c:v>
                </c:pt>
                <c:pt idx="27">
                  <c:v>13348.437553420092</c:v>
                </c:pt>
                <c:pt idx="28">
                  <c:v>13815.433704825051</c:v>
                </c:pt>
                <c:pt idx="29">
                  <c:v>14041.911617342503</c:v>
                </c:pt>
                <c:pt idx="30">
                  <c:v>14279.559901354642</c:v>
                </c:pt>
                <c:pt idx="31">
                  <c:v>13808.56165779428</c:v>
                </c:pt>
                <c:pt idx="32">
                  <c:v>13623.102370536095</c:v>
                </c:pt>
                <c:pt idx="33">
                  <c:v>13490.344901544202</c:v>
                </c:pt>
                <c:pt idx="34">
                  <c:v>13698.207730798966</c:v>
                </c:pt>
                <c:pt idx="35">
                  <c:v>14021.701193096871</c:v>
                </c:pt>
                <c:pt idx="36">
                  <c:v>14215.13864619255</c:v>
                </c:pt>
                <c:pt idx="37">
                  <c:v>14078.526208875644</c:v>
                </c:pt>
                <c:pt idx="38">
                  <c:v>13605.301518017575</c:v>
                </c:pt>
                <c:pt idx="39">
                  <c:v>13576.955110662326</c:v>
                </c:pt>
                <c:pt idx="40">
                  <c:v>13002.666272875982</c:v>
                </c:pt>
                <c:pt idx="41">
                  <c:v>12112.133591268474</c:v>
                </c:pt>
                <c:pt idx="42">
                  <c:v>12633.089214114834</c:v>
                </c:pt>
                <c:pt idx="43">
                  <c:v>11089.745836406619</c:v>
                </c:pt>
                <c:pt idx="44">
                  <c:v>11072.858467146158</c:v>
                </c:pt>
                <c:pt idx="45">
                  <c:v>12065.790286959818</c:v>
                </c:pt>
                <c:pt idx="46">
                  <c:v>11066.273354728763</c:v>
                </c:pt>
                <c:pt idx="47">
                  <c:v>12227.935079075887</c:v>
                </c:pt>
                <c:pt idx="48">
                  <c:v>12025.148829303789</c:v>
                </c:pt>
                <c:pt idx="49">
                  <c:v>11639.773410014843</c:v>
                </c:pt>
                <c:pt idx="50">
                  <c:v>10723.819403890328</c:v>
                </c:pt>
                <c:pt idx="51">
                  <c:v>10731.683044698719</c:v>
                </c:pt>
                <c:pt idx="52">
                  <c:v>10705.519247956696</c:v>
                </c:pt>
                <c:pt idx="53">
                  <c:v>10906.134197194046</c:v>
                </c:pt>
                <c:pt idx="54">
                  <c:v>11025.13611399915</c:v>
                </c:pt>
                <c:pt idx="55">
                  <c:v>10797.29145649792</c:v>
                </c:pt>
                <c:pt idx="56">
                  <c:v>11481.90849000416</c:v>
                </c:pt>
                <c:pt idx="57">
                  <c:v>13356.605356462864</c:v>
                </c:pt>
                <c:pt idx="58">
                  <c:v>13595.144619604564</c:v>
                </c:pt>
                <c:pt idx="59">
                  <c:v>15062.853946388397</c:v>
                </c:pt>
                <c:pt idx="60">
                  <c:v>15449.18869318878</c:v>
                </c:pt>
                <c:pt idx="61">
                  <c:v>16076.361382802439</c:v>
                </c:pt>
                <c:pt idx="62">
                  <c:v>16302.589890625159</c:v>
                </c:pt>
                <c:pt idx="63">
                  <c:v>16911.894412506845</c:v>
                </c:pt>
                <c:pt idx="64">
                  <c:v>16460.118797851279</c:v>
                </c:pt>
                <c:pt idx="65">
                  <c:v>15440.243916033452</c:v>
                </c:pt>
                <c:pt idx="66">
                  <c:v>15457.14311909712</c:v>
                </c:pt>
                <c:pt idx="67">
                  <c:v>14590.026212472487</c:v>
                </c:pt>
                <c:pt idx="68">
                  <c:v>14502.012825344415</c:v>
                </c:pt>
                <c:pt idx="69">
                  <c:v>14517.228293944921</c:v>
                </c:pt>
                <c:pt idx="70">
                  <c:v>14898.10987574215</c:v>
                </c:pt>
                <c:pt idx="71">
                  <c:v>14913.988971884046</c:v>
                </c:pt>
                <c:pt idx="72">
                  <c:v>15546.308211712147</c:v>
                </c:pt>
                <c:pt idx="73">
                  <c:v>15839.59223126448</c:v>
                </c:pt>
                <c:pt idx="74">
                  <c:v>17002.958642341782</c:v>
                </c:pt>
                <c:pt idx="75">
                  <c:v>17104.634148592177</c:v>
                </c:pt>
                <c:pt idx="76">
                  <c:v>15982.835023643211</c:v>
                </c:pt>
                <c:pt idx="77">
                  <c:v>13532.358872718778</c:v>
                </c:pt>
                <c:pt idx="78">
                  <c:v>12824.147374920716</c:v>
                </c:pt>
                <c:pt idx="79">
                  <c:v>9782.2859472993841</c:v>
                </c:pt>
                <c:pt idx="80">
                  <c:v>9830.7624136483573</c:v>
                </c:pt>
                <c:pt idx="81">
                  <c:v>12133.285972235031</c:v>
                </c:pt>
                <c:pt idx="82">
                  <c:v>12135.486706422857</c:v>
                </c:pt>
                <c:pt idx="83">
                  <c:v>12914.749087557984</c:v>
                </c:pt>
                <c:pt idx="84">
                  <c:v>11943.68099550363</c:v>
                </c:pt>
                <c:pt idx="85">
                  <c:v>12991.292273498366</c:v>
                </c:pt>
                <c:pt idx="86">
                  <c:v>11842.433030528944</c:v>
                </c:pt>
                <c:pt idx="87">
                  <c:v>10783.758814767392</c:v>
                </c:pt>
                <c:pt idx="88">
                  <c:v>14970.311807361066</c:v>
                </c:pt>
                <c:pt idx="89">
                  <c:v>23648.403191182733</c:v>
                </c:pt>
                <c:pt idx="90">
                  <c:v>34398.247236520961</c:v>
                </c:pt>
                <c:pt idx="91">
                  <c:v>41224.475155894499</c:v>
                </c:pt>
                <c:pt idx="92">
                  <c:v>43011.077074591914</c:v>
                </c:pt>
                <c:pt idx="93">
                  <c:v>43013.625864780639</c:v>
                </c:pt>
                <c:pt idx="94">
                  <c:v>42847.358085446424</c:v>
                </c:pt>
                <c:pt idx="95">
                  <c:v>44119.614694375079</c:v>
                </c:pt>
                <c:pt idx="96">
                  <c:v>45374.520132447527</c:v>
                </c:pt>
                <c:pt idx="97">
                  <c:v>45848.678696215014</c:v>
                </c:pt>
                <c:pt idx="98">
                  <c:v>46052.13770068546</c:v>
                </c:pt>
                <c:pt idx="99">
                  <c:v>46590.069824557948</c:v>
                </c:pt>
                <c:pt idx="100">
                  <c:v>49522.205282736584</c:v>
                </c:pt>
                <c:pt idx="101">
                  <c:v>53582.686826957899</c:v>
                </c:pt>
                <c:pt idx="102">
                  <c:v>59262.648465838596</c:v>
                </c:pt>
                <c:pt idx="103">
                  <c:v>59050.46140880949</c:v>
                </c:pt>
                <c:pt idx="104">
                  <c:v>59108.483488794016</c:v>
                </c:pt>
                <c:pt idx="105">
                  <c:v>58877.260978747123</c:v>
                </c:pt>
                <c:pt idx="106">
                  <c:v>61443.068595981611</c:v>
                </c:pt>
                <c:pt idx="107">
                  <c:v>61616.387242951743</c:v>
                </c:pt>
                <c:pt idx="108">
                  <c:v>60018.672960291195</c:v>
                </c:pt>
                <c:pt idx="109">
                  <c:v>55679.910111051991</c:v>
                </c:pt>
                <c:pt idx="110">
                  <c:v>50923.062098781331</c:v>
                </c:pt>
                <c:pt idx="111">
                  <c:v>44578.898889248514</c:v>
                </c:pt>
                <c:pt idx="112">
                  <c:v>42670.499048187878</c:v>
                </c:pt>
                <c:pt idx="113">
                  <c:v>44717.5653111965</c:v>
                </c:pt>
                <c:pt idx="114">
                  <c:v>45382.150733097689</c:v>
                </c:pt>
                <c:pt idx="115">
                  <c:v>47059.581383936056</c:v>
                </c:pt>
                <c:pt idx="116">
                  <c:v>47118.92513703907</c:v>
                </c:pt>
                <c:pt idx="117">
                  <c:v>47392.862345314126</c:v>
                </c:pt>
              </c:numCache>
            </c:numRef>
          </c:val>
        </c:ser>
        <c:ser>
          <c:idx val="3"/>
          <c:order val="3"/>
          <c:tx>
            <c:strRef>
              <c:f>'Mexico Gross Outflows'!$M$31</c:f>
              <c:strCache>
                <c:ptCount val="1"/>
                <c:pt idx="0">
                  <c:v>1- Std Dev Band</c:v>
                </c:pt>
              </c:strCache>
            </c:strRef>
          </c:tx>
          <c:marker>
            <c:symbol val="none"/>
          </c:marker>
          <c:cat>
            <c:strRef>
              <c:f>'Mexico Gross Outflows'!$N$27:$EA$27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Outflows'!$N$31:$EA$31</c:f>
              <c:numCache>
                <c:formatCode>General</c:formatCode>
                <c:ptCount val="118"/>
                <c:pt idx="0">
                  <c:v>-2049.9725070579652</c:v>
                </c:pt>
                <c:pt idx="1">
                  <c:v>-1691.335165509355</c:v>
                </c:pt>
                <c:pt idx="2">
                  <c:v>-1667.5974832131176</c:v>
                </c:pt>
                <c:pt idx="3">
                  <c:v>-1629.244757811915</c:v>
                </c:pt>
                <c:pt idx="4">
                  <c:v>-2128.4142510883471</c:v>
                </c:pt>
                <c:pt idx="5">
                  <c:v>-2718.4945303852282</c:v>
                </c:pt>
                <c:pt idx="6">
                  <c:v>-3182.2990824721587</c:v>
                </c:pt>
                <c:pt idx="7">
                  <c:v>-3441.6483434242509</c:v>
                </c:pt>
                <c:pt idx="8">
                  <c:v>-3453.5800008398446</c:v>
                </c:pt>
                <c:pt idx="9">
                  <c:v>-3245.4230413702007</c:v>
                </c:pt>
                <c:pt idx="10">
                  <c:v>-2948.2821039851788</c:v>
                </c:pt>
                <c:pt idx="11">
                  <c:v>-2566.1371083722984</c:v>
                </c:pt>
                <c:pt idx="12">
                  <c:v>-2471.5807318686593</c:v>
                </c:pt>
                <c:pt idx="13">
                  <c:v>-2512.3009263720551</c:v>
                </c:pt>
                <c:pt idx="14">
                  <c:v>-3087.9378247772934</c:v>
                </c:pt>
                <c:pt idx="15">
                  <c:v>-3505.2874341226216</c:v>
                </c:pt>
                <c:pt idx="16">
                  <c:v>-4036.7050235807642</c:v>
                </c:pt>
                <c:pt idx="17">
                  <c:v>-4751.7974625034385</c:v>
                </c:pt>
                <c:pt idx="18">
                  <c:v>-4797.8950614633522</c:v>
                </c:pt>
                <c:pt idx="19">
                  <c:v>-4809.7015827209743</c:v>
                </c:pt>
                <c:pt idx="20">
                  <c:v>-4846.7938775329067</c:v>
                </c:pt>
                <c:pt idx="21">
                  <c:v>-4957.1132905007889</c:v>
                </c:pt>
                <c:pt idx="22">
                  <c:v>-4921.8518135362237</c:v>
                </c:pt>
                <c:pt idx="23">
                  <c:v>-5068.0692178342579</c:v>
                </c:pt>
                <c:pt idx="24">
                  <c:v>-4699.2345878158421</c:v>
                </c:pt>
                <c:pt idx="25">
                  <c:v>-4093.7958825644027</c:v>
                </c:pt>
                <c:pt idx="26">
                  <c:v>-3489.1214650439979</c:v>
                </c:pt>
                <c:pt idx="27">
                  <c:v>-3894.5474767100459</c:v>
                </c:pt>
                <c:pt idx="28">
                  <c:v>-4774.5083524125248</c:v>
                </c:pt>
                <c:pt idx="29">
                  <c:v>-5802.6017336712512</c:v>
                </c:pt>
                <c:pt idx="30">
                  <c:v>-7051.6591506773211</c:v>
                </c:pt>
                <c:pt idx="31">
                  <c:v>-7482.2430538971412</c:v>
                </c:pt>
                <c:pt idx="32">
                  <c:v>-7832.1745852680478</c:v>
                </c:pt>
                <c:pt idx="33">
                  <c:v>-7964.6437257721009</c:v>
                </c:pt>
                <c:pt idx="34">
                  <c:v>-7581.7270403994835</c:v>
                </c:pt>
                <c:pt idx="35">
                  <c:v>-7197.4319215484356</c:v>
                </c:pt>
                <c:pt idx="36">
                  <c:v>-6694.1605480962753</c:v>
                </c:pt>
                <c:pt idx="37">
                  <c:v>-6112.2016044378224</c:v>
                </c:pt>
                <c:pt idx="38">
                  <c:v>-6479.1357840087885</c:v>
                </c:pt>
                <c:pt idx="39">
                  <c:v>-6885.9750803311626</c:v>
                </c:pt>
                <c:pt idx="40">
                  <c:v>-7230.9706364379908</c:v>
                </c:pt>
                <c:pt idx="41">
                  <c:v>-7309.2438956342367</c:v>
                </c:pt>
                <c:pt idx="42">
                  <c:v>-7167.8142570574173</c:v>
                </c:pt>
                <c:pt idx="43">
                  <c:v>-6990.799343203309</c:v>
                </c:pt>
                <c:pt idx="44">
                  <c:v>-6987.8310335730785</c:v>
                </c:pt>
                <c:pt idx="45">
                  <c:v>-7137.4028184799099</c:v>
                </c:pt>
                <c:pt idx="46">
                  <c:v>-7095.0495523643822</c:v>
                </c:pt>
                <c:pt idx="47">
                  <c:v>-6463.4124895379437</c:v>
                </c:pt>
                <c:pt idx="48">
                  <c:v>-5712.1085146518944</c:v>
                </c:pt>
                <c:pt idx="49">
                  <c:v>-5150.8283550074211</c:v>
                </c:pt>
                <c:pt idx="50">
                  <c:v>-4002.7514519451638</c:v>
                </c:pt>
                <c:pt idx="51">
                  <c:v>-4015.7686223493592</c:v>
                </c:pt>
                <c:pt idx="52">
                  <c:v>-3973.4448239783474</c:v>
                </c:pt>
                <c:pt idx="53">
                  <c:v>-4364.2689985970219</c:v>
                </c:pt>
                <c:pt idx="54">
                  <c:v>-4309.8629569995737</c:v>
                </c:pt>
                <c:pt idx="55">
                  <c:v>-4552.4667782489596</c:v>
                </c:pt>
                <c:pt idx="56">
                  <c:v>-4513.5725700020794</c:v>
                </c:pt>
                <c:pt idx="57">
                  <c:v>-4449.868703231431</c:v>
                </c:pt>
                <c:pt idx="58">
                  <c:v>-4012.0733598022816</c:v>
                </c:pt>
                <c:pt idx="59">
                  <c:v>-3320.7209481941977</c:v>
                </c:pt>
                <c:pt idx="60">
                  <c:v>-3843.9854465943904</c:v>
                </c:pt>
                <c:pt idx="61">
                  <c:v>-4958.7285414012185</c:v>
                </c:pt>
                <c:pt idx="62">
                  <c:v>-6227.441670312578</c:v>
                </c:pt>
                <c:pt idx="63">
                  <c:v>-7931.5310062534209</c:v>
                </c:pt>
                <c:pt idx="64">
                  <c:v>-7936.1046989256402</c:v>
                </c:pt>
                <c:pt idx="65">
                  <c:v>-7924.5978330167263</c:v>
                </c:pt>
                <c:pt idx="66">
                  <c:v>-7919.09870204856</c:v>
                </c:pt>
                <c:pt idx="67">
                  <c:v>-7997.4901062362442</c:v>
                </c:pt>
                <c:pt idx="68">
                  <c:v>-8101.4849101722075</c:v>
                </c:pt>
                <c:pt idx="69">
                  <c:v>-7987.327594472461</c:v>
                </c:pt>
                <c:pt idx="70">
                  <c:v>-7738.9477803710743</c:v>
                </c:pt>
                <c:pt idx="71">
                  <c:v>-7556.8558009420231</c:v>
                </c:pt>
                <c:pt idx="72">
                  <c:v>-8570.6022558560726</c:v>
                </c:pt>
                <c:pt idx="73">
                  <c:v>-9130.2694231322403</c:v>
                </c:pt>
                <c:pt idx="74">
                  <c:v>-11588.841788670883</c:v>
                </c:pt>
                <c:pt idx="75">
                  <c:v>-12533.414634296074</c:v>
                </c:pt>
                <c:pt idx="76">
                  <c:v>-12786.502251821583</c:v>
                </c:pt>
                <c:pt idx="77">
                  <c:v>-13241.205563859359</c:v>
                </c:pt>
                <c:pt idx="78">
                  <c:v>-13327.930337460335</c:v>
                </c:pt>
                <c:pt idx="79">
                  <c:v>-13935.656568649676</c:v>
                </c:pt>
                <c:pt idx="80">
                  <c:v>-13858.827254324169</c:v>
                </c:pt>
                <c:pt idx="81">
                  <c:v>-13542.914103617515</c:v>
                </c:pt>
                <c:pt idx="82">
                  <c:v>-13303.594583211427</c:v>
                </c:pt>
                <c:pt idx="83">
                  <c:v>-12251.469843778992</c:v>
                </c:pt>
                <c:pt idx="84">
                  <c:v>-13458.928797751812</c:v>
                </c:pt>
                <c:pt idx="85">
                  <c:v>-16588.07548174918</c:v>
                </c:pt>
                <c:pt idx="86">
                  <c:v>-17291.849770264467</c:v>
                </c:pt>
                <c:pt idx="87">
                  <c:v>-17578.206219883694</c:v>
                </c:pt>
                <c:pt idx="88">
                  <c:v>-18182.239081180531</c:v>
                </c:pt>
                <c:pt idx="89">
                  <c:v>-19729.831565591361</c:v>
                </c:pt>
                <c:pt idx="90">
                  <c:v>-21760.566265760477</c:v>
                </c:pt>
                <c:pt idx="91">
                  <c:v>-22007.001755447247</c:v>
                </c:pt>
                <c:pt idx="92">
                  <c:v>-20616.457922295955</c:v>
                </c:pt>
                <c:pt idx="93">
                  <c:v>-20636.237164890317</c:v>
                </c:pt>
                <c:pt idx="94">
                  <c:v>-20330.696190223221</c:v>
                </c:pt>
                <c:pt idx="95">
                  <c:v>-22427.312394687557</c:v>
                </c:pt>
                <c:pt idx="96">
                  <c:v>-25562.447518723788</c:v>
                </c:pt>
                <c:pt idx="97">
                  <c:v>-27249.220370607538</c:v>
                </c:pt>
                <c:pt idx="98">
                  <c:v>-29674.704520342751</c:v>
                </c:pt>
                <c:pt idx="99">
                  <c:v>-28814.647552278988</c:v>
                </c:pt>
                <c:pt idx="100">
                  <c:v>-28030.324028868297</c:v>
                </c:pt>
                <c:pt idx="101">
                  <c:v>-28007.681765978949</c:v>
                </c:pt>
                <c:pt idx="102">
                  <c:v>-27122.151232919299</c:v>
                </c:pt>
                <c:pt idx="103">
                  <c:v>-27313.605421904744</c:v>
                </c:pt>
                <c:pt idx="104">
                  <c:v>-27561.887346897005</c:v>
                </c:pt>
                <c:pt idx="105">
                  <c:v>-27149.621024373559</c:v>
                </c:pt>
                <c:pt idx="106">
                  <c:v>-31253.751090490805</c:v>
                </c:pt>
                <c:pt idx="107">
                  <c:v>-30906.504041475873</c:v>
                </c:pt>
                <c:pt idx="108">
                  <c:v>-31628.034877645598</c:v>
                </c:pt>
                <c:pt idx="109">
                  <c:v>-32448.815973025994</c:v>
                </c:pt>
                <c:pt idx="110">
                  <c:v>-31878.212171890664</c:v>
                </c:pt>
                <c:pt idx="111">
                  <c:v>-32041.145839624256</c:v>
                </c:pt>
                <c:pt idx="112">
                  <c:v>-32343.60034909394</c:v>
                </c:pt>
                <c:pt idx="113">
                  <c:v>-31485.305548098251</c:v>
                </c:pt>
                <c:pt idx="114">
                  <c:v>-30356.265986548846</c:v>
                </c:pt>
                <c:pt idx="115">
                  <c:v>-27396.164884468031</c:v>
                </c:pt>
                <c:pt idx="116">
                  <c:v>-23786.507338519536</c:v>
                </c:pt>
                <c:pt idx="117">
                  <c:v>-20864.542997657063</c:v>
                </c:pt>
              </c:numCache>
            </c:numRef>
          </c:val>
        </c:ser>
        <c:ser>
          <c:idx val="4"/>
          <c:order val="4"/>
          <c:tx>
            <c:strRef>
              <c:f>'Mexico Gross Outflows'!$M$32</c:f>
              <c:strCache>
                <c:ptCount val="1"/>
                <c:pt idx="0">
                  <c:v>2- Std Dev Band</c:v>
                </c:pt>
              </c:strCache>
            </c:strRef>
          </c:tx>
          <c:marker>
            <c:symbol val="none"/>
          </c:marker>
          <c:cat>
            <c:strRef>
              <c:f>'Mexico Gross Outflows'!$N$27:$EA$27</c:f>
              <c:strCache>
                <c:ptCount val="118"/>
                <c:pt idx="0">
                  <c:v>1986Q3</c:v>
                </c:pt>
                <c:pt idx="1">
                  <c:v>1986Q4</c:v>
                </c:pt>
                <c:pt idx="2">
                  <c:v>1987Q1</c:v>
                </c:pt>
                <c:pt idx="3">
                  <c:v>1987Q2</c:v>
                </c:pt>
                <c:pt idx="4">
                  <c:v>1987Q3</c:v>
                </c:pt>
                <c:pt idx="5">
                  <c:v>1987Q4</c:v>
                </c:pt>
                <c:pt idx="6">
                  <c:v>1988Q1</c:v>
                </c:pt>
                <c:pt idx="7">
                  <c:v>1988Q2</c:v>
                </c:pt>
                <c:pt idx="8">
                  <c:v>1988Q3</c:v>
                </c:pt>
                <c:pt idx="9">
                  <c:v>1988Q4</c:v>
                </c:pt>
                <c:pt idx="10">
                  <c:v>1989Q1</c:v>
                </c:pt>
                <c:pt idx="11">
                  <c:v>1989Q2</c:v>
                </c:pt>
                <c:pt idx="12">
                  <c:v>1989Q3</c:v>
                </c:pt>
                <c:pt idx="13">
                  <c:v>1989Q4</c:v>
                </c:pt>
                <c:pt idx="14">
                  <c:v>1990Q1</c:v>
                </c:pt>
                <c:pt idx="15">
                  <c:v>1990Q2</c:v>
                </c:pt>
                <c:pt idx="16">
                  <c:v>1990Q3</c:v>
                </c:pt>
                <c:pt idx="17">
                  <c:v>1990Q4</c:v>
                </c:pt>
                <c:pt idx="18">
                  <c:v>1991Q1</c:v>
                </c:pt>
                <c:pt idx="19">
                  <c:v>1991Q2</c:v>
                </c:pt>
                <c:pt idx="20">
                  <c:v>1991Q3</c:v>
                </c:pt>
                <c:pt idx="21">
                  <c:v>1991Q4</c:v>
                </c:pt>
                <c:pt idx="22">
                  <c:v>1992Q1</c:v>
                </c:pt>
                <c:pt idx="23">
                  <c:v>1992Q2</c:v>
                </c:pt>
                <c:pt idx="24">
                  <c:v>1992Q3</c:v>
                </c:pt>
                <c:pt idx="25">
                  <c:v>1992Q4</c:v>
                </c:pt>
                <c:pt idx="26">
                  <c:v>1993Q1</c:v>
                </c:pt>
                <c:pt idx="27">
                  <c:v>1993Q2</c:v>
                </c:pt>
                <c:pt idx="28">
                  <c:v>1993Q3</c:v>
                </c:pt>
                <c:pt idx="29">
                  <c:v>1993Q4</c:v>
                </c:pt>
                <c:pt idx="30">
                  <c:v>1994Q1</c:v>
                </c:pt>
                <c:pt idx="31">
                  <c:v>1994Q2</c:v>
                </c:pt>
                <c:pt idx="32">
                  <c:v>1994Q3</c:v>
                </c:pt>
                <c:pt idx="33">
                  <c:v>1994Q4</c:v>
                </c:pt>
                <c:pt idx="34">
                  <c:v>1995Q1</c:v>
                </c:pt>
                <c:pt idx="35">
                  <c:v>1995Q2</c:v>
                </c:pt>
                <c:pt idx="36">
                  <c:v>1995Q3</c:v>
                </c:pt>
                <c:pt idx="37">
                  <c:v>1995Q4</c:v>
                </c:pt>
                <c:pt idx="38">
                  <c:v>1996Q1</c:v>
                </c:pt>
                <c:pt idx="39">
                  <c:v>1996Q2</c:v>
                </c:pt>
                <c:pt idx="40">
                  <c:v>1996Q3</c:v>
                </c:pt>
                <c:pt idx="41">
                  <c:v>1996Q4</c:v>
                </c:pt>
                <c:pt idx="42">
                  <c:v>1997Q1</c:v>
                </c:pt>
                <c:pt idx="43">
                  <c:v>1997Q2</c:v>
                </c:pt>
                <c:pt idx="44">
                  <c:v>1997Q3</c:v>
                </c:pt>
                <c:pt idx="45">
                  <c:v>1997Q4</c:v>
                </c:pt>
                <c:pt idx="46">
                  <c:v>1998Q1</c:v>
                </c:pt>
                <c:pt idx="47">
                  <c:v>1998Q2</c:v>
                </c:pt>
                <c:pt idx="48">
                  <c:v>1998Q3</c:v>
                </c:pt>
                <c:pt idx="49">
                  <c:v>1998Q4</c:v>
                </c:pt>
                <c:pt idx="50">
                  <c:v>1999Q1</c:v>
                </c:pt>
                <c:pt idx="51">
                  <c:v>1999Q2</c:v>
                </c:pt>
                <c:pt idx="52">
                  <c:v>1999Q3</c:v>
                </c:pt>
                <c:pt idx="53">
                  <c:v>1999Q4</c:v>
                </c:pt>
                <c:pt idx="54">
                  <c:v>2000Q1</c:v>
                </c:pt>
                <c:pt idx="55">
                  <c:v>2000Q2</c:v>
                </c:pt>
                <c:pt idx="56">
                  <c:v>2000Q3</c:v>
                </c:pt>
                <c:pt idx="57">
                  <c:v>2000Q4</c:v>
                </c:pt>
                <c:pt idx="58">
                  <c:v>2001Q1</c:v>
                </c:pt>
                <c:pt idx="59">
                  <c:v>2001Q2</c:v>
                </c:pt>
                <c:pt idx="60">
                  <c:v>2001Q3</c:v>
                </c:pt>
                <c:pt idx="61">
                  <c:v>2001Q4</c:v>
                </c:pt>
                <c:pt idx="62">
                  <c:v>2002Q1</c:v>
                </c:pt>
                <c:pt idx="63">
                  <c:v>2002Q2</c:v>
                </c:pt>
                <c:pt idx="64">
                  <c:v>2002Q3</c:v>
                </c:pt>
                <c:pt idx="65">
                  <c:v>2002Q4</c:v>
                </c:pt>
                <c:pt idx="66">
                  <c:v>2003Q1</c:v>
                </c:pt>
                <c:pt idx="67">
                  <c:v>2003Q2</c:v>
                </c:pt>
                <c:pt idx="68">
                  <c:v>2003Q3</c:v>
                </c:pt>
                <c:pt idx="69">
                  <c:v>2003Q4</c:v>
                </c:pt>
                <c:pt idx="70">
                  <c:v>2004Q1</c:v>
                </c:pt>
                <c:pt idx="71">
                  <c:v>2004Q2</c:v>
                </c:pt>
                <c:pt idx="72">
                  <c:v>2004Q3</c:v>
                </c:pt>
                <c:pt idx="73">
                  <c:v>2004Q4</c:v>
                </c:pt>
                <c:pt idx="74">
                  <c:v>2005Q1</c:v>
                </c:pt>
                <c:pt idx="75">
                  <c:v>2005Q2</c:v>
                </c:pt>
                <c:pt idx="76">
                  <c:v>2005Q3</c:v>
                </c:pt>
                <c:pt idx="77">
                  <c:v>2005Q4</c:v>
                </c:pt>
                <c:pt idx="78">
                  <c:v>2006Q1</c:v>
                </c:pt>
                <c:pt idx="79">
                  <c:v>2006Q2</c:v>
                </c:pt>
                <c:pt idx="80">
                  <c:v>2006Q3</c:v>
                </c:pt>
                <c:pt idx="81">
                  <c:v>2006Q4</c:v>
                </c:pt>
                <c:pt idx="82">
                  <c:v>2007Q1</c:v>
                </c:pt>
                <c:pt idx="83">
                  <c:v>2007Q2</c:v>
                </c:pt>
                <c:pt idx="84">
                  <c:v>2007Q3</c:v>
                </c:pt>
                <c:pt idx="85">
                  <c:v>2007Q4</c:v>
                </c:pt>
                <c:pt idx="86">
                  <c:v>2008Q1</c:v>
                </c:pt>
                <c:pt idx="87">
                  <c:v>2008Q2</c:v>
                </c:pt>
                <c:pt idx="88">
                  <c:v>2008Q3</c:v>
                </c:pt>
                <c:pt idx="89">
                  <c:v>2008Q4</c:v>
                </c:pt>
                <c:pt idx="90">
                  <c:v>2009Q1</c:v>
                </c:pt>
                <c:pt idx="91">
                  <c:v>2009Q2</c:v>
                </c:pt>
                <c:pt idx="92">
                  <c:v>2009Q3</c:v>
                </c:pt>
                <c:pt idx="93">
                  <c:v>2009Q4</c:v>
                </c:pt>
                <c:pt idx="94">
                  <c:v>2010Q1</c:v>
                </c:pt>
                <c:pt idx="95">
                  <c:v>2010Q2</c:v>
                </c:pt>
                <c:pt idx="96">
                  <c:v>2010Q3</c:v>
                </c:pt>
                <c:pt idx="97">
                  <c:v>2010Q4</c:v>
                </c:pt>
                <c:pt idx="98">
                  <c:v>2011Q1</c:v>
                </c:pt>
                <c:pt idx="99">
                  <c:v>2011Q2</c:v>
                </c:pt>
                <c:pt idx="100">
                  <c:v>2011Q3</c:v>
                </c:pt>
                <c:pt idx="101">
                  <c:v>2011Q4</c:v>
                </c:pt>
                <c:pt idx="102">
                  <c:v>2012Q1</c:v>
                </c:pt>
                <c:pt idx="103">
                  <c:v>2012Q2</c:v>
                </c:pt>
                <c:pt idx="104">
                  <c:v>2012Q3</c:v>
                </c:pt>
                <c:pt idx="105">
                  <c:v>2012Q4</c:v>
                </c:pt>
                <c:pt idx="106">
                  <c:v>2013Q1</c:v>
                </c:pt>
                <c:pt idx="107">
                  <c:v>2013Q2</c:v>
                </c:pt>
                <c:pt idx="108">
                  <c:v>2013Q3</c:v>
                </c:pt>
                <c:pt idx="109">
                  <c:v>2013Q4</c:v>
                </c:pt>
                <c:pt idx="110">
                  <c:v>2014Q1</c:v>
                </c:pt>
                <c:pt idx="111">
                  <c:v>2014Q2</c:v>
                </c:pt>
                <c:pt idx="112">
                  <c:v>2014Q3</c:v>
                </c:pt>
                <c:pt idx="113">
                  <c:v>2014Q4</c:v>
                </c:pt>
                <c:pt idx="114">
                  <c:v>2015Q1</c:v>
                </c:pt>
                <c:pt idx="115">
                  <c:v>2015Q2</c:v>
                </c:pt>
                <c:pt idx="116">
                  <c:v>2015Q3</c:v>
                </c:pt>
                <c:pt idx="117">
                  <c:v>2015Q4</c:v>
                </c:pt>
              </c:strCache>
            </c:strRef>
          </c:cat>
          <c:val>
            <c:numRef>
              <c:f>'Mexico Gross Outflows'!$N$32:$EA$32</c:f>
              <c:numCache>
                <c:formatCode>General</c:formatCode>
                <c:ptCount val="118"/>
                <c:pt idx="0">
                  <c:v>-4608.9790641159307</c:v>
                </c:pt>
                <c:pt idx="1">
                  <c:v>-4119.6050810187098</c:v>
                </c:pt>
                <c:pt idx="2">
                  <c:v>-4084.8592414262357</c:v>
                </c:pt>
                <c:pt idx="3">
                  <c:v>-4027.6514106238301</c:v>
                </c:pt>
                <c:pt idx="4">
                  <c:v>-4740.0051021766949</c:v>
                </c:pt>
                <c:pt idx="5">
                  <c:v>-5500.1840107704566</c:v>
                </c:pt>
                <c:pt idx="6">
                  <c:v>-6052.5949149443168</c:v>
                </c:pt>
                <c:pt idx="7">
                  <c:v>-6093.7538868485026</c:v>
                </c:pt>
                <c:pt idx="8">
                  <c:v>-6097.2778016796892</c:v>
                </c:pt>
                <c:pt idx="9">
                  <c:v>-5976.2333827404009</c:v>
                </c:pt>
                <c:pt idx="10">
                  <c:v>-5739.4835579703577</c:v>
                </c:pt>
                <c:pt idx="11">
                  <c:v>-5394.4876667445969</c:v>
                </c:pt>
                <c:pt idx="12">
                  <c:v>-5297.5546137373185</c:v>
                </c:pt>
                <c:pt idx="13">
                  <c:v>-5319.0071027441099</c:v>
                </c:pt>
                <c:pt idx="14">
                  <c:v>-6084.3462995545869</c:v>
                </c:pt>
                <c:pt idx="15">
                  <c:v>-6567.6878682452434</c:v>
                </c:pt>
                <c:pt idx="16">
                  <c:v>-7270.3513971615284</c:v>
                </c:pt>
                <c:pt idx="17">
                  <c:v>-8297.7787750068783</c:v>
                </c:pt>
                <c:pt idx="18">
                  <c:v>-8561.7901229267045</c:v>
                </c:pt>
                <c:pt idx="19">
                  <c:v>-8567.4867654419504</c:v>
                </c:pt>
                <c:pt idx="20">
                  <c:v>-8795.6220050658139</c:v>
                </c:pt>
                <c:pt idx="21">
                  <c:v>-9324.1076810015784</c:v>
                </c:pt>
                <c:pt idx="22">
                  <c:v>-9287.1400770724467</c:v>
                </c:pt>
                <c:pt idx="23">
                  <c:v>-10236.192835668515</c:v>
                </c:pt>
                <c:pt idx="24">
                  <c:v>-10171.225375631684</c:v>
                </c:pt>
                <c:pt idx="25">
                  <c:v>-9536.1321151288066</c:v>
                </c:pt>
                <c:pt idx="26">
                  <c:v>-8997.2183300879969</c:v>
                </c:pt>
                <c:pt idx="27">
                  <c:v>-9642.2091534200918</c:v>
                </c:pt>
                <c:pt idx="28">
                  <c:v>-10971.155704825049</c:v>
                </c:pt>
                <c:pt idx="29">
                  <c:v>-12417.439517342504</c:v>
                </c:pt>
                <c:pt idx="30">
                  <c:v>-14162.065501354642</c:v>
                </c:pt>
                <c:pt idx="31">
                  <c:v>-14579.177957794282</c:v>
                </c:pt>
                <c:pt idx="32">
                  <c:v>-14983.933570536095</c:v>
                </c:pt>
                <c:pt idx="33">
                  <c:v>-15116.306601544202</c:v>
                </c:pt>
                <c:pt idx="34">
                  <c:v>-14675.038630798967</c:v>
                </c:pt>
                <c:pt idx="35">
                  <c:v>-14270.47629309687</c:v>
                </c:pt>
                <c:pt idx="36">
                  <c:v>-13663.926946192551</c:v>
                </c:pt>
                <c:pt idx="37">
                  <c:v>-12842.444208875646</c:v>
                </c:pt>
                <c:pt idx="38">
                  <c:v>-13173.948218017576</c:v>
                </c:pt>
                <c:pt idx="39">
                  <c:v>-13706.951810662325</c:v>
                </c:pt>
                <c:pt idx="40">
                  <c:v>-13975.516272875981</c:v>
                </c:pt>
                <c:pt idx="41">
                  <c:v>-13783.036391268473</c:v>
                </c:pt>
                <c:pt idx="42">
                  <c:v>-13768.115414114834</c:v>
                </c:pt>
                <c:pt idx="43">
                  <c:v>-13017.64773640662</c:v>
                </c:pt>
                <c:pt idx="44">
                  <c:v>-13008.060867146156</c:v>
                </c:pt>
                <c:pt idx="45">
                  <c:v>-13538.467186959821</c:v>
                </c:pt>
                <c:pt idx="46">
                  <c:v>-13148.823854728764</c:v>
                </c:pt>
                <c:pt idx="47">
                  <c:v>-12693.861679075886</c:v>
                </c:pt>
                <c:pt idx="48">
                  <c:v>-11624.527629303788</c:v>
                </c:pt>
                <c:pt idx="49">
                  <c:v>-10747.695610014844</c:v>
                </c:pt>
                <c:pt idx="50">
                  <c:v>-8911.6084038903282</c:v>
                </c:pt>
                <c:pt idx="51">
                  <c:v>-8931.5858446987186</c:v>
                </c:pt>
                <c:pt idx="52">
                  <c:v>-8866.4328479566957</c:v>
                </c:pt>
                <c:pt idx="53">
                  <c:v>-9454.4033971940444</c:v>
                </c:pt>
                <c:pt idx="54">
                  <c:v>-9421.5293139991481</c:v>
                </c:pt>
                <c:pt idx="55">
                  <c:v>-9669.0528564979195</c:v>
                </c:pt>
                <c:pt idx="56">
                  <c:v>-9845.3995900041591</c:v>
                </c:pt>
                <c:pt idx="57">
                  <c:v>-10385.360056462861</c:v>
                </c:pt>
                <c:pt idx="58">
                  <c:v>-9881.1460196045646</c:v>
                </c:pt>
                <c:pt idx="59">
                  <c:v>-9448.5792463883954</c:v>
                </c:pt>
                <c:pt idx="60">
                  <c:v>-10275.043493188781</c:v>
                </c:pt>
                <c:pt idx="61">
                  <c:v>-11970.425182802439</c:v>
                </c:pt>
                <c:pt idx="62">
                  <c:v>-13737.452190625156</c:v>
                </c:pt>
                <c:pt idx="63">
                  <c:v>-16212.672812506842</c:v>
                </c:pt>
                <c:pt idx="64">
                  <c:v>-16068.179197851281</c:v>
                </c:pt>
                <c:pt idx="65">
                  <c:v>-15712.878416033453</c:v>
                </c:pt>
                <c:pt idx="66">
                  <c:v>-15711.179309097119</c:v>
                </c:pt>
                <c:pt idx="67">
                  <c:v>-15526.662212472489</c:v>
                </c:pt>
                <c:pt idx="68">
                  <c:v>-15635.984155344415</c:v>
                </c:pt>
                <c:pt idx="69">
                  <c:v>-15488.846223944922</c:v>
                </c:pt>
                <c:pt idx="70">
                  <c:v>-15284.633665742149</c:v>
                </c:pt>
                <c:pt idx="71">
                  <c:v>-15047.137391884047</c:v>
                </c:pt>
                <c:pt idx="72">
                  <c:v>-16609.572411712146</c:v>
                </c:pt>
                <c:pt idx="73">
                  <c:v>-17453.55664126448</c:v>
                </c:pt>
                <c:pt idx="74">
                  <c:v>-21119.441932341771</c:v>
                </c:pt>
                <c:pt idx="75">
                  <c:v>-22412.764228592157</c:v>
                </c:pt>
                <c:pt idx="76">
                  <c:v>-22376.281343643182</c:v>
                </c:pt>
                <c:pt idx="77">
                  <c:v>-22165.727042718736</c:v>
                </c:pt>
                <c:pt idx="78">
                  <c:v>-22045.289574920687</c:v>
                </c:pt>
                <c:pt idx="79">
                  <c:v>-21841.637407299364</c:v>
                </c:pt>
                <c:pt idx="80">
                  <c:v>-21755.357143648343</c:v>
                </c:pt>
                <c:pt idx="81">
                  <c:v>-22101.647462235029</c:v>
                </c:pt>
                <c:pt idx="82">
                  <c:v>-21783.288346422854</c:v>
                </c:pt>
                <c:pt idx="83">
                  <c:v>-20640.209487557982</c:v>
                </c:pt>
                <c:pt idx="84">
                  <c:v>-21926.465395503626</c:v>
                </c:pt>
                <c:pt idx="85">
                  <c:v>-26447.864733498362</c:v>
                </c:pt>
                <c:pt idx="86">
                  <c:v>-27003.27737052894</c:v>
                </c:pt>
                <c:pt idx="87">
                  <c:v>-27032.194564767389</c:v>
                </c:pt>
                <c:pt idx="88">
                  <c:v>-29233.089377361059</c:v>
                </c:pt>
                <c:pt idx="89">
                  <c:v>-34189.243151182724</c:v>
                </c:pt>
                <c:pt idx="90">
                  <c:v>-40480.170766520961</c:v>
                </c:pt>
                <c:pt idx="91">
                  <c:v>-43084.160725894501</c:v>
                </c:pt>
                <c:pt idx="92">
                  <c:v>-41825.636254591911</c:v>
                </c:pt>
                <c:pt idx="93">
                  <c:v>-41852.858174780631</c:v>
                </c:pt>
                <c:pt idx="94">
                  <c:v>-41390.047615446441</c:v>
                </c:pt>
                <c:pt idx="95">
                  <c:v>-44609.621424375102</c:v>
                </c:pt>
                <c:pt idx="96">
                  <c:v>-49208.103402447559</c:v>
                </c:pt>
                <c:pt idx="97">
                  <c:v>-51615.186726215055</c:v>
                </c:pt>
                <c:pt idx="98">
                  <c:v>-54916.985260685484</c:v>
                </c:pt>
                <c:pt idx="99">
                  <c:v>-53949.553344557971</c:v>
                </c:pt>
                <c:pt idx="100">
                  <c:v>-53881.167132736591</c:v>
                </c:pt>
                <c:pt idx="101">
                  <c:v>-55204.471296957898</c:v>
                </c:pt>
                <c:pt idx="102">
                  <c:v>-55917.084465838598</c:v>
                </c:pt>
                <c:pt idx="103">
                  <c:v>-56101.627698809483</c:v>
                </c:pt>
                <c:pt idx="104">
                  <c:v>-56452.010958794017</c:v>
                </c:pt>
                <c:pt idx="105">
                  <c:v>-55825.248358747114</c:v>
                </c:pt>
                <c:pt idx="106">
                  <c:v>-62152.690985981615</c:v>
                </c:pt>
                <c:pt idx="107">
                  <c:v>-61747.467802951745</c:v>
                </c:pt>
                <c:pt idx="108">
                  <c:v>-62176.937490291195</c:v>
                </c:pt>
                <c:pt idx="109">
                  <c:v>-61825.058001051984</c:v>
                </c:pt>
                <c:pt idx="110">
                  <c:v>-59478.636928781329</c:v>
                </c:pt>
                <c:pt idx="111">
                  <c:v>-57581.160749248513</c:v>
                </c:pt>
                <c:pt idx="112">
                  <c:v>-57348.300148187875</c:v>
                </c:pt>
                <c:pt idx="113">
                  <c:v>-56886.262501196506</c:v>
                </c:pt>
                <c:pt idx="114">
                  <c:v>-55602.404893097686</c:v>
                </c:pt>
                <c:pt idx="115">
                  <c:v>-52214.74697393606</c:v>
                </c:pt>
                <c:pt idx="116">
                  <c:v>-47421.651497039071</c:v>
                </c:pt>
                <c:pt idx="117">
                  <c:v>-43617.011445314121</c:v>
                </c:pt>
              </c:numCache>
            </c:numRef>
          </c:val>
        </c:ser>
        <c:marker val="1"/>
        <c:axId val="105936384"/>
        <c:axId val="105937920"/>
      </c:lineChart>
      <c:catAx>
        <c:axId val="105936384"/>
        <c:scaling>
          <c:orientation val="minMax"/>
        </c:scaling>
        <c:axPos val="b"/>
        <c:majorTickMark val="none"/>
        <c:tickLblPos val="nextTo"/>
        <c:crossAx val="105937920"/>
        <c:crosses val="autoZero"/>
        <c:auto val="1"/>
        <c:lblAlgn val="ctr"/>
        <c:lblOffset val="100"/>
      </c:catAx>
      <c:valAx>
        <c:axId val="105937920"/>
        <c:scaling>
          <c:orientation val="minMax"/>
        </c:scaling>
        <c:axPos val="l"/>
        <c:majorGridlines/>
        <c:numFmt formatCode="General" sourceLinked="1"/>
        <c:majorTickMark val="none"/>
        <c:tickLblPos val="nextTo"/>
        <c:spPr>
          <a:ln w="9525">
            <a:noFill/>
          </a:ln>
        </c:spPr>
        <c:crossAx val="105936384"/>
        <c:crosses val="autoZero"/>
        <c:crossBetween val="between"/>
      </c:valAx>
    </c:plotArea>
    <c:legend>
      <c:legendPos val="b"/>
    </c:legend>
    <c:plotVisOnly val="1"/>
  </c:chart>
  <c:printSettings>
    <c:headerFooter/>
    <c:pageMargins b="0.75000000000000189" l="0.70000000000000062" r="0.70000000000000062" t="0.75000000000000189"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'Chile Inflows'!$M$106</c:f>
              <c:strCache>
                <c:ptCount val="1"/>
                <c:pt idx="0">
                  <c:v>DeltaC</c:v>
                </c:pt>
              </c:strCache>
            </c:strRef>
          </c:tx>
          <c:marker>
            <c:symbol val="none"/>
          </c:marker>
          <c:cat>
            <c:strRef>
              <c:f>'Chile Inflows'!$N$105:$CI$105</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Inflows'!$N$106:$CI$106</c:f>
              <c:numCache>
                <c:formatCode>General</c:formatCode>
                <c:ptCount val="74"/>
                <c:pt idx="0">
                  <c:v>417.46799999999985</c:v>
                </c:pt>
                <c:pt idx="1">
                  <c:v>-643.5820219999996</c:v>
                </c:pt>
                <c:pt idx="2">
                  <c:v>-2000.0323751099991</c:v>
                </c:pt>
                <c:pt idx="3">
                  <c:v>2738.71691465</c:v>
                </c:pt>
                <c:pt idx="4">
                  <c:v>4040.6491229800004</c:v>
                </c:pt>
                <c:pt idx="5">
                  <c:v>4133.1982398400005</c:v>
                </c:pt>
                <c:pt idx="6">
                  <c:v>4773.1929460599986</c:v>
                </c:pt>
                <c:pt idx="7">
                  <c:v>-3851.7055584600002</c:v>
                </c:pt>
                <c:pt idx="8">
                  <c:v>-5095.989975120001</c:v>
                </c:pt>
                <c:pt idx="9">
                  <c:v>-3901.0005503200009</c:v>
                </c:pt>
                <c:pt idx="10">
                  <c:v>-2268.6182434299999</c:v>
                </c:pt>
                <c:pt idx="11">
                  <c:v>1183.0445491300006</c:v>
                </c:pt>
                <c:pt idx="12">
                  <c:v>1440.2211179000001</c:v>
                </c:pt>
                <c:pt idx="13">
                  <c:v>-660.25261866999972</c:v>
                </c:pt>
                <c:pt idx="14">
                  <c:v>-2280.0082786699995</c:v>
                </c:pt>
                <c:pt idx="15">
                  <c:v>-1587.8648564700006</c:v>
                </c:pt>
                <c:pt idx="16">
                  <c:v>-1113.2274634494006</c:v>
                </c:pt>
                <c:pt idx="17">
                  <c:v>-9.1968968799847062E-3</c:v>
                </c:pt>
                <c:pt idx="18">
                  <c:v>-1782.7253199297998</c:v>
                </c:pt>
                <c:pt idx="19">
                  <c:v>-2053.90716205632</c:v>
                </c:pt>
                <c:pt idx="20">
                  <c:v>-2125.4164927602396</c:v>
                </c:pt>
                <c:pt idx="21">
                  <c:v>-1649.83070954204</c:v>
                </c:pt>
                <c:pt idx="22">
                  <c:v>497.04196440063242</c:v>
                </c:pt>
                <c:pt idx="23">
                  <c:v>1381.6418264282729</c:v>
                </c:pt>
                <c:pt idx="24">
                  <c:v>2120.4526440379232</c:v>
                </c:pt>
                <c:pt idx="25">
                  <c:v>1783.7462148157833</c:v>
                </c:pt>
                <c:pt idx="26">
                  <c:v>1943.5554572818278</c:v>
                </c:pt>
                <c:pt idx="27">
                  <c:v>1039.6933146607789</c:v>
                </c:pt>
                <c:pt idx="28">
                  <c:v>2854.9126670492496</c:v>
                </c:pt>
                <c:pt idx="29">
                  <c:v>2907.3732627067093</c:v>
                </c:pt>
                <c:pt idx="30">
                  <c:v>1814.9222552408964</c:v>
                </c:pt>
                <c:pt idx="31">
                  <c:v>3447.4069333733323</c:v>
                </c:pt>
                <c:pt idx="32">
                  <c:v>-391.18394812786755</c:v>
                </c:pt>
                <c:pt idx="33">
                  <c:v>240.48839200484235</c:v>
                </c:pt>
                <c:pt idx="34">
                  <c:v>4323.0443041956341</c:v>
                </c:pt>
                <c:pt idx="35">
                  <c:v>1352.5464205874669</c:v>
                </c:pt>
                <c:pt idx="36">
                  <c:v>3715.7639438942952</c:v>
                </c:pt>
                <c:pt idx="37">
                  <c:v>1316.0999647509716</c:v>
                </c:pt>
                <c:pt idx="38">
                  <c:v>-2161.1899791830856</c:v>
                </c:pt>
                <c:pt idx="39">
                  <c:v>2513.2309878679134</c:v>
                </c:pt>
                <c:pt idx="40">
                  <c:v>1618.7563182735939</c:v>
                </c:pt>
                <c:pt idx="41">
                  <c:v>4380.0923294952026</c:v>
                </c:pt>
                <c:pt idx="42">
                  <c:v>6413.6191697341947</c:v>
                </c:pt>
                <c:pt idx="43">
                  <c:v>2435.5599411684452</c:v>
                </c:pt>
                <c:pt idx="44">
                  <c:v>2913.1218591680645</c:v>
                </c:pt>
                <c:pt idx="45">
                  <c:v>3426.4507720458805</c:v>
                </c:pt>
                <c:pt idx="46">
                  <c:v>-1396.2600349885506</c:v>
                </c:pt>
                <c:pt idx="47">
                  <c:v>-1362.349987277139</c:v>
                </c:pt>
                <c:pt idx="48">
                  <c:v>-2810.3502282666286</c:v>
                </c:pt>
                <c:pt idx="49">
                  <c:v>-3212.5407089098699</c:v>
                </c:pt>
                <c:pt idx="50">
                  <c:v>1168.81791799864</c:v>
                </c:pt>
                <c:pt idx="51">
                  <c:v>2194.4519374492684</c:v>
                </c:pt>
                <c:pt idx="52">
                  <c:v>5728.1324749966316</c:v>
                </c:pt>
                <c:pt idx="53">
                  <c:v>2117.929907000911</c:v>
                </c:pt>
                <c:pt idx="54">
                  <c:v>76.700661556711566</c:v>
                </c:pt>
                <c:pt idx="55">
                  <c:v>88.275638758479545</c:v>
                </c:pt>
                <c:pt idx="56">
                  <c:v>-3789.4793818523322</c:v>
                </c:pt>
                <c:pt idx="57">
                  <c:v>7799.4839963387567</c:v>
                </c:pt>
                <c:pt idx="58">
                  <c:v>7749.0730907386205</c:v>
                </c:pt>
                <c:pt idx="59">
                  <c:v>13126.295864882431</c:v>
                </c:pt>
                <c:pt idx="60">
                  <c:v>16290.943079225279</c:v>
                </c:pt>
                <c:pt idx="61">
                  <c:v>5183.4718107270019</c:v>
                </c:pt>
                <c:pt idx="62">
                  <c:v>8483.6724234119392</c:v>
                </c:pt>
                <c:pt idx="63">
                  <c:v>-4555.5772508729933</c:v>
                </c:pt>
                <c:pt idx="64">
                  <c:v>-7158.7128510621988</c:v>
                </c:pt>
                <c:pt idx="65">
                  <c:v>-9130.0582460039332</c:v>
                </c:pt>
                <c:pt idx="66">
                  <c:v>-14477.121603813044</c:v>
                </c:pt>
                <c:pt idx="67">
                  <c:v>-4468.0892410858687</c:v>
                </c:pt>
                <c:pt idx="68">
                  <c:v>-2693.2492426060089</c:v>
                </c:pt>
                <c:pt idx="69">
                  <c:v>2979.7401719437839</c:v>
                </c:pt>
                <c:pt idx="70">
                  <c:v>3686.3179032048865</c:v>
                </c:pt>
                <c:pt idx="71">
                  <c:v>3295.1912834551331</c:v>
                </c:pt>
                <c:pt idx="72">
                  <c:v>5647.0234765837704</c:v>
                </c:pt>
                <c:pt idx="73">
                  <c:v>-1884.9685899738324</c:v>
                </c:pt>
              </c:numCache>
            </c:numRef>
          </c:val>
        </c:ser>
        <c:ser>
          <c:idx val="1"/>
          <c:order val="1"/>
          <c:tx>
            <c:strRef>
              <c:f>'Chile Inflows'!$M$107</c:f>
              <c:strCache>
                <c:ptCount val="1"/>
                <c:pt idx="0">
                  <c:v>1+ Std Dev Band</c:v>
                </c:pt>
              </c:strCache>
            </c:strRef>
          </c:tx>
          <c:marker>
            <c:symbol val="none"/>
          </c:marker>
          <c:cat>
            <c:strRef>
              <c:f>'Chile Inflows'!$N$105:$CI$105</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Inflows'!$N$107:$CI$107</c:f>
              <c:numCache>
                <c:formatCode>General</c:formatCode>
                <c:ptCount val="74"/>
                <c:pt idx="0">
                  <c:v>1917.1120969052954</c:v>
                </c:pt>
                <c:pt idx="1">
                  <c:v>1925.2919163973863</c:v>
                </c:pt>
                <c:pt idx="2">
                  <c:v>1994.74869554413</c:v>
                </c:pt>
                <c:pt idx="3">
                  <c:v>2192.2989548625719</c:v>
                </c:pt>
                <c:pt idx="4">
                  <c:v>2551.6279559820323</c:v>
                </c:pt>
                <c:pt idx="5">
                  <c:v>2880.6597678027265</c:v>
                </c:pt>
                <c:pt idx="6">
                  <c:v>3263.0409558201891</c:v>
                </c:pt>
                <c:pt idx="7">
                  <c:v>3398.30867335315</c:v>
                </c:pt>
                <c:pt idx="8">
                  <c:v>3519.2846893351452</c:v>
                </c:pt>
                <c:pt idx="9">
                  <c:v>3465.1500182242398</c:v>
                </c:pt>
                <c:pt idx="10">
                  <c:v>3323.4985447071067</c:v>
                </c:pt>
                <c:pt idx="11">
                  <c:v>3338.1543898067976</c:v>
                </c:pt>
                <c:pt idx="12">
                  <c:v>3377.0283468771968</c:v>
                </c:pt>
                <c:pt idx="13">
                  <c:v>3337.9503908915294</c:v>
                </c:pt>
                <c:pt idx="14">
                  <c:v>3306.7693087886473</c:v>
                </c:pt>
                <c:pt idx="15">
                  <c:v>3244.7813206729379</c:v>
                </c:pt>
                <c:pt idx="16">
                  <c:v>3117.2930035157042</c:v>
                </c:pt>
                <c:pt idx="17">
                  <c:v>2958.1790461715609</c:v>
                </c:pt>
                <c:pt idx="18">
                  <c:v>2620.4333860543347</c:v>
                </c:pt>
                <c:pt idx="19">
                  <c:v>2347.313973615936</c:v>
                </c:pt>
                <c:pt idx="20">
                  <c:v>2237.720376440102</c:v>
                </c:pt>
                <c:pt idx="21">
                  <c:v>2198.1820626057824</c:v>
                </c:pt>
                <c:pt idx="22">
                  <c:v>2313.1262278145823</c:v>
                </c:pt>
                <c:pt idx="23">
                  <c:v>2178.6568544962474</c:v>
                </c:pt>
                <c:pt idx="24">
                  <c:v>1942.7605708646201</c:v>
                </c:pt>
                <c:pt idx="25">
                  <c:v>1643.8658740412927</c:v>
                </c:pt>
                <c:pt idx="26">
                  <c:v>1227.0633112641028</c:v>
                </c:pt>
                <c:pt idx="27">
                  <c:v>1394.3502322255688</c:v>
                </c:pt>
                <c:pt idx="28">
                  <c:v>1651.8629818025352</c:v>
                </c:pt>
                <c:pt idx="29">
                  <c:v>1914.1532277355095</c:v>
                </c:pt>
                <c:pt idx="30">
                  <c:v>2069.5486255480746</c:v>
                </c:pt>
                <c:pt idx="31">
                  <c:v>2310.0350330753145</c:v>
                </c:pt>
                <c:pt idx="32">
                  <c:v>2209.7996120685971</c:v>
                </c:pt>
                <c:pt idx="33">
                  <c:v>2241.3397478684706</c:v>
                </c:pt>
                <c:pt idx="34">
                  <c:v>2662.0616049496639</c:v>
                </c:pt>
                <c:pt idx="35">
                  <c:v>2739.5587956533896</c:v>
                </c:pt>
                <c:pt idx="36">
                  <c:v>3027.1587331056253</c:v>
                </c:pt>
                <c:pt idx="37">
                  <c:v>3077.1129089151937</c:v>
                </c:pt>
                <c:pt idx="38">
                  <c:v>3089.7497872895883</c:v>
                </c:pt>
                <c:pt idx="39">
                  <c:v>3191.8758259977512</c:v>
                </c:pt>
                <c:pt idx="40">
                  <c:v>3188.4626173393885</c:v>
                </c:pt>
                <c:pt idx="41">
                  <c:v>3427.6060778852971</c:v>
                </c:pt>
                <c:pt idx="42">
                  <c:v>3989.1664735042505</c:v>
                </c:pt>
                <c:pt idx="43">
                  <c:v>4034.4305107915716</c:v>
                </c:pt>
                <c:pt idx="44">
                  <c:v>4081.1171060298948</c:v>
                </c:pt>
                <c:pt idx="45">
                  <c:v>4179.0503661358871</c:v>
                </c:pt>
                <c:pt idx="46">
                  <c:v>4186.6677721232718</c:v>
                </c:pt>
                <c:pt idx="47">
                  <c:v>4200.4076771002947</c:v>
                </c:pt>
                <c:pt idx="48">
                  <c:v>4157.2779896816901</c:v>
                </c:pt>
                <c:pt idx="49">
                  <c:v>4071.8622939759298</c:v>
                </c:pt>
                <c:pt idx="50">
                  <c:v>4038.5383727829671</c:v>
                </c:pt>
                <c:pt idx="51">
                  <c:v>3939.3024532537424</c:v>
                </c:pt>
                <c:pt idx="52">
                  <c:v>4387.4515726881991</c:v>
                </c:pt>
                <c:pt idx="53">
                  <c:v>4463.0074428545422</c:v>
                </c:pt>
                <c:pt idx="54">
                  <c:v>4203.4180317292466</c:v>
                </c:pt>
                <c:pt idx="55">
                  <c:v>4159.2262556893002</c:v>
                </c:pt>
                <c:pt idx="56">
                  <c:v>3968.8452313440057</c:v>
                </c:pt>
                <c:pt idx="57">
                  <c:v>4661.2274923932482</c:v>
                </c:pt>
                <c:pt idx="58">
                  <c:v>5334.4650108578644</c:v>
                </c:pt>
                <c:pt idx="59">
                  <c:v>6686.6929111717818</c:v>
                </c:pt>
                <c:pt idx="60">
                  <c:v>8420.1926044441461</c:v>
                </c:pt>
                <c:pt idx="61">
                  <c:v>8473.1822799304737</c:v>
                </c:pt>
                <c:pt idx="62">
                  <c:v>8662.6659775220269</c:v>
                </c:pt>
                <c:pt idx="63">
                  <c:v>8594.1880280486184</c:v>
                </c:pt>
                <c:pt idx="64">
                  <c:v>8528.296641924082</c:v>
                </c:pt>
                <c:pt idx="65">
                  <c:v>8421.8656288710426</c:v>
                </c:pt>
                <c:pt idx="66">
                  <c:v>8689.2239829820228</c:v>
                </c:pt>
                <c:pt idx="67">
                  <c:v>8620.7412504119038</c:v>
                </c:pt>
                <c:pt idx="68">
                  <c:v>8623.5345487630475</c:v>
                </c:pt>
                <c:pt idx="69">
                  <c:v>8877.2912056952646</c:v>
                </c:pt>
                <c:pt idx="70">
                  <c:v>9021.2215813931125</c:v>
                </c:pt>
                <c:pt idx="71">
                  <c:v>9085.875529559049</c:v>
                </c:pt>
                <c:pt idx="72">
                  <c:v>9079.4662477740439</c:v>
                </c:pt>
                <c:pt idx="73">
                  <c:v>8915.3203267742629</c:v>
                </c:pt>
              </c:numCache>
            </c:numRef>
          </c:val>
        </c:ser>
        <c:ser>
          <c:idx val="2"/>
          <c:order val="2"/>
          <c:tx>
            <c:strRef>
              <c:f>'Chile Inflows'!$M$108</c:f>
              <c:strCache>
                <c:ptCount val="1"/>
                <c:pt idx="0">
                  <c:v>2+ Std Dev Band</c:v>
                </c:pt>
              </c:strCache>
            </c:strRef>
          </c:tx>
          <c:marker>
            <c:symbol val="none"/>
          </c:marker>
          <c:cat>
            <c:strRef>
              <c:f>'Chile Inflows'!$N$105:$CI$105</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Inflows'!$N$108:$CI$108</c:f>
              <c:numCache>
                <c:formatCode>General</c:formatCode>
                <c:ptCount val="74"/>
                <c:pt idx="0">
                  <c:v>2924.7857438105912</c:v>
                </c:pt>
                <c:pt idx="1">
                  <c:v>2968.9944838947727</c:v>
                </c:pt>
                <c:pt idx="2">
                  <c:v>3211.5646609437599</c:v>
                </c:pt>
                <c:pt idx="3">
                  <c:v>3469.0343338481434</c:v>
                </c:pt>
                <c:pt idx="4">
                  <c:v>3986.6448799380651</c:v>
                </c:pt>
                <c:pt idx="5">
                  <c:v>4442.9585915874522</c:v>
                </c:pt>
                <c:pt idx="6">
                  <c:v>4983.856320319378</c:v>
                </c:pt>
                <c:pt idx="7">
                  <c:v>5499.9120333083001</c:v>
                </c:pt>
                <c:pt idx="8">
                  <c:v>6061.0135640282897</c:v>
                </c:pt>
                <c:pt idx="9">
                  <c:v>6225.1842493224804</c:v>
                </c:pt>
                <c:pt idx="10">
                  <c:v>6146.9672144597134</c:v>
                </c:pt>
                <c:pt idx="11">
                  <c:v>6164.1366772025958</c:v>
                </c:pt>
                <c:pt idx="12">
                  <c:v>6210.0435354483934</c:v>
                </c:pt>
                <c:pt idx="13">
                  <c:v>6183.6452544105596</c:v>
                </c:pt>
                <c:pt idx="14">
                  <c:v>6213.2835041382941</c:v>
                </c:pt>
                <c:pt idx="15">
                  <c:v>6185.1757707303759</c:v>
                </c:pt>
                <c:pt idx="16">
                  <c:v>6060.1555095883787</c:v>
                </c:pt>
                <c:pt idx="17">
                  <c:v>5857.6480547449355</c:v>
                </c:pt>
                <c:pt idx="18">
                  <c:v>5439.0044505069736</c:v>
                </c:pt>
                <c:pt idx="19">
                  <c:v>5120.2495837329916</c:v>
                </c:pt>
                <c:pt idx="20">
                  <c:v>5028.2066140193365</c:v>
                </c:pt>
                <c:pt idx="21">
                  <c:v>4999.4424207277989</c:v>
                </c:pt>
                <c:pt idx="22">
                  <c:v>5104.4770341698677</c:v>
                </c:pt>
                <c:pt idx="23">
                  <c:v>4903.3920419442838</c:v>
                </c:pt>
                <c:pt idx="24">
                  <c:v>4527.6092986281328</c:v>
                </c:pt>
                <c:pt idx="25">
                  <c:v>4047.2925062326885</c:v>
                </c:pt>
                <c:pt idx="26">
                  <c:v>3355.1692551172173</c:v>
                </c:pt>
                <c:pt idx="27">
                  <c:v>3445.1731533841103</c:v>
                </c:pt>
                <c:pt idx="28">
                  <c:v>3562.6535204295806</c:v>
                </c:pt>
                <c:pt idx="29">
                  <c:v>3746.8153216441942</c:v>
                </c:pt>
                <c:pt idx="30">
                  <c:v>3853.4290923357794</c:v>
                </c:pt>
                <c:pt idx="31">
                  <c:v>4221.183788178093</c:v>
                </c:pt>
                <c:pt idx="32">
                  <c:v>4112.283199466051</c:v>
                </c:pt>
                <c:pt idx="33">
                  <c:v>4130.3264205320556</c:v>
                </c:pt>
                <c:pt idx="34">
                  <c:v>4641.6175055511612</c:v>
                </c:pt>
                <c:pt idx="35">
                  <c:v>4649.5913231057393</c:v>
                </c:pt>
                <c:pt idx="36">
                  <c:v>4983.3416276430253</c:v>
                </c:pt>
                <c:pt idx="37">
                  <c:v>5017.4445211797693</c:v>
                </c:pt>
                <c:pt idx="38">
                  <c:v>5061.6415108912224</c:v>
                </c:pt>
                <c:pt idx="39">
                  <c:v>5037.5366808113376</c:v>
                </c:pt>
                <c:pt idx="40">
                  <c:v>4843.5016229429202</c:v>
                </c:pt>
                <c:pt idx="41">
                  <c:v>5020.2923920828753</c:v>
                </c:pt>
                <c:pt idx="42">
                  <c:v>5847.584323054105</c:v>
                </c:pt>
                <c:pt idx="43">
                  <c:v>5885.4164918917377</c:v>
                </c:pt>
                <c:pt idx="44">
                  <c:v>5939.1562216118764</c:v>
                </c:pt>
                <c:pt idx="45">
                  <c:v>6052.8875139623569</c:v>
                </c:pt>
                <c:pt idx="46">
                  <c:v>6235.113100550645</c:v>
                </c:pt>
                <c:pt idx="47">
                  <c:v>6382.6950756015867</c:v>
                </c:pt>
                <c:pt idx="48">
                  <c:v>6579.6988455301707</c:v>
                </c:pt>
                <c:pt idx="49">
                  <c:v>6714.8631526994795</c:v>
                </c:pt>
                <c:pt idx="50">
                  <c:v>6680.5205271756677</c:v>
                </c:pt>
                <c:pt idx="51">
                  <c:v>6544.6964379134215</c:v>
                </c:pt>
                <c:pt idx="52">
                  <c:v>7135.0288556261094</c:v>
                </c:pt>
                <c:pt idx="53">
                  <c:v>7192.2685202089924</c:v>
                </c:pt>
                <c:pt idx="54">
                  <c:v>6885.406880090346</c:v>
                </c:pt>
                <c:pt idx="55">
                  <c:v>6860.236867101903</c:v>
                </c:pt>
                <c:pt idx="56">
                  <c:v>6854.7369846986458</c:v>
                </c:pt>
                <c:pt idx="57">
                  <c:v>7915.332305217742</c:v>
                </c:pt>
                <c:pt idx="58">
                  <c:v>8766.2941886508888</c:v>
                </c:pt>
                <c:pt idx="59">
                  <c:v>10940.096745428</c:v>
                </c:pt>
                <c:pt idx="60">
                  <c:v>13673.486793925145</c:v>
                </c:pt>
                <c:pt idx="61">
                  <c:v>13739.297170836209</c:v>
                </c:pt>
                <c:pt idx="62">
                  <c:v>14014.761903335428</c:v>
                </c:pt>
                <c:pt idx="63">
                  <c:v>14227.362863990682</c:v>
                </c:pt>
                <c:pt idx="64">
                  <c:v>14599.171827253122</c:v>
                </c:pt>
                <c:pt idx="65">
                  <c:v>15014.135252049535</c:v>
                </c:pt>
                <c:pt idx="66">
                  <c:v>16202.895038712721</c:v>
                </c:pt>
                <c:pt idx="67">
                  <c:v>16221.216536262918</c:v>
                </c:pt>
                <c:pt idx="68">
                  <c:v>16220.948083682175</c:v>
                </c:pt>
                <c:pt idx="69">
                  <c:v>16418.847353503927</c:v>
                </c:pt>
                <c:pt idx="70">
                  <c:v>16580.833105639311</c:v>
                </c:pt>
                <c:pt idx="71">
                  <c:v>16655.104034670891</c:v>
                </c:pt>
                <c:pt idx="72">
                  <c:v>16646.340921021521</c:v>
                </c:pt>
                <c:pt idx="73">
                  <c:v>16518.194003870696</c:v>
                </c:pt>
              </c:numCache>
            </c:numRef>
          </c:val>
        </c:ser>
        <c:ser>
          <c:idx val="3"/>
          <c:order val="3"/>
          <c:tx>
            <c:strRef>
              <c:f>'Chile Inflows'!$M$109</c:f>
              <c:strCache>
                <c:ptCount val="1"/>
                <c:pt idx="0">
                  <c:v>1- Std Dev Band</c:v>
                </c:pt>
              </c:strCache>
            </c:strRef>
          </c:tx>
          <c:marker>
            <c:symbol val="none"/>
          </c:marker>
          <c:cat>
            <c:strRef>
              <c:f>'Chile Inflows'!$N$105:$CI$105</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Inflows'!$N$109:$CI$109</c:f>
              <c:numCache>
                <c:formatCode>General</c:formatCode>
                <c:ptCount val="74"/>
                <c:pt idx="0">
                  <c:v>-98.235196905295538</c:v>
                </c:pt>
                <c:pt idx="1">
                  <c:v>-162.11321859738632</c:v>
                </c:pt>
                <c:pt idx="2">
                  <c:v>-438.88323525512976</c:v>
                </c:pt>
                <c:pt idx="3">
                  <c:v>-361.17180310857134</c:v>
                </c:pt>
                <c:pt idx="4">
                  <c:v>-318.40589193003211</c:v>
                </c:pt>
                <c:pt idx="5">
                  <c:v>-243.9378797667257</c:v>
                </c:pt>
                <c:pt idx="6">
                  <c:v>-178.58977317818903</c:v>
                </c:pt>
                <c:pt idx="7">
                  <c:v>-804.89804655715011</c:v>
                </c:pt>
                <c:pt idx="8">
                  <c:v>-1564.1730600511448</c:v>
                </c:pt>
                <c:pt idx="9">
                  <c:v>-2054.9184439722403</c:v>
                </c:pt>
                <c:pt idx="10">
                  <c:v>-2323.4387947981068</c:v>
                </c:pt>
                <c:pt idx="11">
                  <c:v>-2313.8101849847981</c:v>
                </c:pt>
                <c:pt idx="12">
                  <c:v>-2289.0020302651965</c:v>
                </c:pt>
                <c:pt idx="13">
                  <c:v>-2353.43933614653</c:v>
                </c:pt>
                <c:pt idx="14">
                  <c:v>-2506.2590819106472</c:v>
                </c:pt>
                <c:pt idx="15">
                  <c:v>-2636.0075794419381</c:v>
                </c:pt>
                <c:pt idx="16">
                  <c:v>-2768.4320086296448</c:v>
                </c:pt>
                <c:pt idx="17">
                  <c:v>-2840.7589709751892</c:v>
                </c:pt>
                <c:pt idx="18">
                  <c:v>-3016.7087428509431</c:v>
                </c:pt>
                <c:pt idx="19">
                  <c:v>-3198.5572466181761</c:v>
                </c:pt>
                <c:pt idx="20">
                  <c:v>-3343.2520987183661</c:v>
                </c:pt>
                <c:pt idx="21">
                  <c:v>-3404.3386536382504</c:v>
                </c:pt>
                <c:pt idx="22">
                  <c:v>-3269.5753848959876</c:v>
                </c:pt>
                <c:pt idx="23">
                  <c:v>-3270.8135203998254</c:v>
                </c:pt>
                <c:pt idx="24">
                  <c:v>-3226.9368846624052</c:v>
                </c:pt>
                <c:pt idx="25">
                  <c:v>-3162.9873903414991</c:v>
                </c:pt>
                <c:pt idx="26">
                  <c:v>-3029.1485764421268</c:v>
                </c:pt>
                <c:pt idx="27">
                  <c:v>-2707.2956100915144</c:v>
                </c:pt>
                <c:pt idx="28">
                  <c:v>-2169.7180954515561</c:v>
                </c:pt>
                <c:pt idx="29">
                  <c:v>-1751.1709600818599</c:v>
                </c:pt>
                <c:pt idx="30">
                  <c:v>-1498.212308027335</c:v>
                </c:pt>
                <c:pt idx="31">
                  <c:v>-1512.2624771302421</c:v>
                </c:pt>
                <c:pt idx="32">
                  <c:v>-1595.1675627263112</c:v>
                </c:pt>
                <c:pt idx="33">
                  <c:v>-1536.6335974587005</c:v>
                </c:pt>
                <c:pt idx="34">
                  <c:v>-1297.0501962533303</c:v>
                </c:pt>
                <c:pt idx="35">
                  <c:v>-1080.5062592513095</c:v>
                </c:pt>
                <c:pt idx="36">
                  <c:v>-885.2070559691756</c:v>
                </c:pt>
                <c:pt idx="37">
                  <c:v>-803.55031561395867</c:v>
                </c:pt>
                <c:pt idx="38">
                  <c:v>-854.03365991368105</c:v>
                </c:pt>
                <c:pt idx="39">
                  <c:v>-499.44588362942068</c:v>
                </c:pt>
                <c:pt idx="40">
                  <c:v>-121.61539386767572</c:v>
                </c:pt>
                <c:pt idx="41">
                  <c:v>242.2334494901404</c:v>
                </c:pt>
                <c:pt idx="42">
                  <c:v>272.33077440454304</c:v>
                </c:pt>
                <c:pt idx="43">
                  <c:v>332.45854859123915</c:v>
                </c:pt>
                <c:pt idx="44">
                  <c:v>365.03887486593089</c:v>
                </c:pt>
                <c:pt idx="45">
                  <c:v>431.3760704829474</c:v>
                </c:pt>
                <c:pt idx="46">
                  <c:v>89.77711526852454</c:v>
                </c:pt>
                <c:pt idx="47">
                  <c:v>-164.16711990228941</c:v>
                </c:pt>
                <c:pt idx="48">
                  <c:v>-687.56372201527165</c:v>
                </c:pt>
                <c:pt idx="49">
                  <c:v>-1214.1394234711706</c:v>
                </c:pt>
                <c:pt idx="50">
                  <c:v>-1245.425936002433</c:v>
                </c:pt>
                <c:pt idx="51">
                  <c:v>-1271.4855160656157</c:v>
                </c:pt>
                <c:pt idx="52">
                  <c:v>-1107.7029931876223</c:v>
                </c:pt>
                <c:pt idx="53">
                  <c:v>-995.51471185435912</c:v>
                </c:pt>
                <c:pt idx="54">
                  <c:v>-1160.5596649929544</c:v>
                </c:pt>
                <c:pt idx="55">
                  <c:v>-1242.7949671359067</c:v>
                </c:pt>
                <c:pt idx="56">
                  <c:v>-1802.9382753652756</c:v>
                </c:pt>
                <c:pt idx="57">
                  <c:v>-1846.9821332557394</c:v>
                </c:pt>
                <c:pt idx="58">
                  <c:v>-1529.1933447281849</c:v>
                </c:pt>
                <c:pt idx="59">
                  <c:v>-1820.114757340652</c:v>
                </c:pt>
                <c:pt idx="60">
                  <c:v>-2086.3957745178477</c:v>
                </c:pt>
                <c:pt idx="61">
                  <c:v>-2059.0475018809952</c:v>
                </c:pt>
                <c:pt idx="62">
                  <c:v>-2041.5258741047728</c:v>
                </c:pt>
                <c:pt idx="63">
                  <c:v>-2672.1616438355086</c:v>
                </c:pt>
                <c:pt idx="64">
                  <c:v>-3613.4537287339977</c:v>
                </c:pt>
                <c:pt idx="65">
                  <c:v>-4762.6736174859407</c:v>
                </c:pt>
                <c:pt idx="66">
                  <c:v>-6338.1181284793711</c:v>
                </c:pt>
                <c:pt idx="67">
                  <c:v>-6580.2093212901236</c:v>
                </c:pt>
                <c:pt idx="68">
                  <c:v>-6571.2925210752055</c:v>
                </c:pt>
                <c:pt idx="69">
                  <c:v>-6205.8210899220576</c:v>
                </c:pt>
                <c:pt idx="70">
                  <c:v>-6098.0014670992805</c:v>
                </c:pt>
                <c:pt idx="71">
                  <c:v>-6052.5814806646304</c:v>
                </c:pt>
                <c:pt idx="72">
                  <c:v>-6054.2830987209109</c:v>
                </c:pt>
                <c:pt idx="73">
                  <c:v>-6290.4270274186047</c:v>
                </c:pt>
              </c:numCache>
            </c:numRef>
          </c:val>
        </c:ser>
        <c:ser>
          <c:idx val="4"/>
          <c:order val="4"/>
          <c:tx>
            <c:strRef>
              <c:f>'Chile Inflows'!$M$110</c:f>
              <c:strCache>
                <c:ptCount val="1"/>
                <c:pt idx="0">
                  <c:v>2- Std Dev Band</c:v>
                </c:pt>
              </c:strCache>
            </c:strRef>
          </c:tx>
          <c:marker>
            <c:symbol val="none"/>
          </c:marker>
          <c:cat>
            <c:strRef>
              <c:f>'Chile Inflows'!$N$105:$CI$105</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Inflows'!$N$110:$CI$110</c:f>
              <c:numCache>
                <c:formatCode>General</c:formatCode>
                <c:ptCount val="74"/>
                <c:pt idx="0">
                  <c:v>-1105.908843810591</c:v>
                </c:pt>
                <c:pt idx="1">
                  <c:v>-1205.8157860947726</c:v>
                </c:pt>
                <c:pt idx="2">
                  <c:v>-1655.6992006547598</c:v>
                </c:pt>
                <c:pt idx="3">
                  <c:v>-1637.9071820941429</c:v>
                </c:pt>
                <c:pt idx="4">
                  <c:v>-1753.4228158860644</c:v>
                </c:pt>
                <c:pt idx="5">
                  <c:v>-1806.2367035514517</c:v>
                </c:pt>
                <c:pt idx="6">
                  <c:v>-1899.405137677378</c:v>
                </c:pt>
                <c:pt idx="7">
                  <c:v>-2906.5014065123005</c:v>
                </c:pt>
                <c:pt idx="8">
                  <c:v>-4105.90193474429</c:v>
                </c:pt>
                <c:pt idx="9">
                  <c:v>-4814.9526750704799</c:v>
                </c:pt>
                <c:pt idx="10">
                  <c:v>-5146.9074645507135</c:v>
                </c:pt>
                <c:pt idx="11">
                  <c:v>-5139.7924723805954</c:v>
                </c:pt>
                <c:pt idx="12">
                  <c:v>-5122.0172188363931</c:v>
                </c:pt>
                <c:pt idx="13">
                  <c:v>-5199.1341996655592</c:v>
                </c:pt>
                <c:pt idx="14">
                  <c:v>-5412.7732772602949</c:v>
                </c:pt>
                <c:pt idx="15">
                  <c:v>-5576.4020294993761</c:v>
                </c:pt>
                <c:pt idx="16">
                  <c:v>-5711.2945147023192</c:v>
                </c:pt>
                <c:pt idx="17">
                  <c:v>-5740.2279795485647</c:v>
                </c:pt>
                <c:pt idx="18">
                  <c:v>-5835.2798073035819</c:v>
                </c:pt>
                <c:pt idx="19">
                  <c:v>-5971.4928567352326</c:v>
                </c:pt>
                <c:pt idx="20">
                  <c:v>-6133.7383362975997</c:v>
                </c:pt>
                <c:pt idx="21">
                  <c:v>-6205.5990117602669</c:v>
                </c:pt>
                <c:pt idx="22">
                  <c:v>-6060.926191251272</c:v>
                </c:pt>
                <c:pt idx="23">
                  <c:v>-5995.5487078478618</c:v>
                </c:pt>
                <c:pt idx="24">
                  <c:v>-5811.7856124259179</c:v>
                </c:pt>
                <c:pt idx="25">
                  <c:v>-5566.4140225328956</c:v>
                </c:pt>
                <c:pt idx="26">
                  <c:v>-5157.2545202952415</c:v>
                </c:pt>
                <c:pt idx="27">
                  <c:v>-4758.1185312500565</c:v>
                </c:pt>
                <c:pt idx="28">
                  <c:v>-4080.508634078602</c:v>
                </c:pt>
                <c:pt idx="29">
                  <c:v>-3583.8330539905446</c:v>
                </c:pt>
                <c:pt idx="30">
                  <c:v>-3282.0927748150398</c:v>
                </c:pt>
                <c:pt idx="31">
                  <c:v>-3423.4112322330202</c:v>
                </c:pt>
                <c:pt idx="32">
                  <c:v>-3497.6511501237655</c:v>
                </c:pt>
                <c:pt idx="33">
                  <c:v>-3425.620270122286</c:v>
                </c:pt>
                <c:pt idx="34">
                  <c:v>-3276.6060968548272</c:v>
                </c:pt>
                <c:pt idx="35">
                  <c:v>-2990.5387867036588</c:v>
                </c:pt>
                <c:pt idx="36">
                  <c:v>-2841.389950506576</c:v>
                </c:pt>
                <c:pt idx="37">
                  <c:v>-2743.881927878535</c:v>
                </c:pt>
                <c:pt idx="38">
                  <c:v>-2825.9253835153158</c:v>
                </c:pt>
                <c:pt idx="39">
                  <c:v>-2345.1067384430066</c:v>
                </c:pt>
                <c:pt idx="40">
                  <c:v>-1776.6543994712079</c:v>
                </c:pt>
                <c:pt idx="41">
                  <c:v>-1350.4528647074378</c:v>
                </c:pt>
                <c:pt idx="42">
                  <c:v>-1586.0870751453108</c:v>
                </c:pt>
                <c:pt idx="43">
                  <c:v>-1518.5274325089272</c:v>
                </c:pt>
                <c:pt idx="44">
                  <c:v>-1493.0002407160509</c:v>
                </c:pt>
                <c:pt idx="45">
                  <c:v>-1442.4610773435224</c:v>
                </c:pt>
                <c:pt idx="46">
                  <c:v>-1958.6682131588491</c:v>
                </c:pt>
                <c:pt idx="47">
                  <c:v>-2346.4545184035815</c:v>
                </c:pt>
                <c:pt idx="48">
                  <c:v>-3109.9845778637523</c:v>
                </c:pt>
                <c:pt idx="49">
                  <c:v>-3857.1402821947208</c:v>
                </c:pt>
                <c:pt idx="50">
                  <c:v>-3887.4080903951331</c:v>
                </c:pt>
                <c:pt idx="51">
                  <c:v>-3876.8795007252947</c:v>
                </c:pt>
                <c:pt idx="52">
                  <c:v>-3855.280276125533</c:v>
                </c:pt>
                <c:pt idx="53">
                  <c:v>-3724.7757892088098</c:v>
                </c:pt>
                <c:pt idx="54">
                  <c:v>-3842.5485133540546</c:v>
                </c:pt>
                <c:pt idx="55">
                  <c:v>-3943.8055785485103</c:v>
                </c:pt>
                <c:pt idx="56">
                  <c:v>-4688.8300287199163</c:v>
                </c:pt>
                <c:pt idx="57">
                  <c:v>-5101.0869460802332</c:v>
                </c:pt>
                <c:pt idx="58">
                  <c:v>-4961.0225225212098</c:v>
                </c:pt>
                <c:pt idx="59">
                  <c:v>-6073.5185915968686</c:v>
                </c:pt>
                <c:pt idx="60">
                  <c:v>-7339.6899639988451</c:v>
                </c:pt>
                <c:pt idx="61">
                  <c:v>-7325.1623927867295</c:v>
                </c:pt>
                <c:pt idx="62">
                  <c:v>-7393.6217999181727</c:v>
                </c:pt>
                <c:pt idx="63">
                  <c:v>-8305.3364797775721</c:v>
                </c:pt>
                <c:pt idx="64">
                  <c:v>-9684.3289140630368</c:v>
                </c:pt>
                <c:pt idx="65">
                  <c:v>-11354.943240664434</c:v>
                </c:pt>
                <c:pt idx="66">
                  <c:v>-13851.789184210067</c:v>
                </c:pt>
                <c:pt idx="67">
                  <c:v>-14180.684607141136</c:v>
                </c:pt>
                <c:pt idx="68">
                  <c:v>-14168.706055994331</c:v>
                </c:pt>
                <c:pt idx="69">
                  <c:v>-13747.377237730718</c:v>
                </c:pt>
                <c:pt idx="70">
                  <c:v>-13657.612991345477</c:v>
                </c:pt>
                <c:pt idx="71">
                  <c:v>-13621.80998577647</c:v>
                </c:pt>
                <c:pt idx="72">
                  <c:v>-13621.157771968388</c:v>
                </c:pt>
                <c:pt idx="73">
                  <c:v>-13893.300704515039</c:v>
                </c:pt>
              </c:numCache>
            </c:numRef>
          </c:val>
        </c:ser>
        <c:marker val="1"/>
        <c:axId val="106617472"/>
        <c:axId val="106697088"/>
      </c:lineChart>
      <c:catAx>
        <c:axId val="106617472"/>
        <c:scaling>
          <c:orientation val="minMax"/>
        </c:scaling>
        <c:axPos val="b"/>
        <c:majorTickMark val="none"/>
        <c:tickLblPos val="nextTo"/>
        <c:crossAx val="106697088"/>
        <c:crosses val="autoZero"/>
        <c:auto val="1"/>
        <c:lblAlgn val="ctr"/>
        <c:lblOffset val="100"/>
      </c:catAx>
      <c:valAx>
        <c:axId val="106697088"/>
        <c:scaling>
          <c:orientation val="minMax"/>
        </c:scaling>
        <c:axPos val="l"/>
        <c:majorGridlines/>
        <c:numFmt formatCode="General" sourceLinked="1"/>
        <c:majorTickMark val="none"/>
        <c:tickLblPos val="nextTo"/>
        <c:spPr>
          <a:ln w="9525">
            <a:noFill/>
          </a:ln>
        </c:spPr>
        <c:crossAx val="106617472"/>
        <c:crosses val="autoZero"/>
        <c:crossBetween val="between"/>
      </c:valAx>
    </c:plotArea>
    <c:legend>
      <c:legendPos val="b"/>
    </c:legend>
    <c:plotVisOnly val="1"/>
  </c:chart>
  <c:printSettings>
    <c:headerFooter/>
    <c:pageMargins b="0.75000000000000255" l="0.70000000000000062" r="0.70000000000000062" t="0.75000000000000255"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'Chile Inflows'!$N$208</c:f>
              <c:strCache>
                <c:ptCount val="1"/>
                <c:pt idx="0">
                  <c:v>DeltaC</c:v>
                </c:pt>
              </c:strCache>
            </c:strRef>
          </c:tx>
          <c:marker>
            <c:symbol val="none"/>
          </c:marker>
          <c:cat>
            <c:strRef>
              <c:f>'Chile Inflows'!$O$207:$CJ$207</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Inflows'!$O$208:$CJ$208</c:f>
              <c:numCache>
                <c:formatCode>General</c:formatCode>
                <c:ptCount val="74"/>
                <c:pt idx="0">
                  <c:v>-1720.3000000000002</c:v>
                </c:pt>
                <c:pt idx="1">
                  <c:v>-1772.1999999999998</c:v>
                </c:pt>
                <c:pt idx="2">
                  <c:v>-687.80000000000018</c:v>
                </c:pt>
                <c:pt idx="3">
                  <c:v>926.40000000000032</c:v>
                </c:pt>
                <c:pt idx="4">
                  <c:v>2274.5</c:v>
                </c:pt>
                <c:pt idx="5">
                  <c:v>1735.66489912</c:v>
                </c:pt>
                <c:pt idx="6">
                  <c:v>246.44789911999987</c:v>
                </c:pt>
                <c:pt idx="7">
                  <c:v>-1461.6221008800003</c:v>
                </c:pt>
                <c:pt idx="8">
                  <c:v>-3327.0861008799998</c:v>
                </c:pt>
                <c:pt idx="9">
                  <c:v>-2704.94183686</c:v>
                </c:pt>
                <c:pt idx="10">
                  <c:v>-1389.2338368599999</c:v>
                </c:pt>
                <c:pt idx="11">
                  <c:v>109.41316314000005</c:v>
                </c:pt>
                <c:pt idx="12">
                  <c:v>1550.4321166499999</c:v>
                </c:pt>
                <c:pt idx="13">
                  <c:v>1652.5531645200001</c:v>
                </c:pt>
                <c:pt idx="14">
                  <c:v>1345.9621645200002</c:v>
                </c:pt>
                <c:pt idx="15">
                  <c:v>774.68516451999994</c:v>
                </c:pt>
                <c:pt idx="16">
                  <c:v>225.73021100999995</c:v>
                </c:pt>
                <c:pt idx="17">
                  <c:v>0</c:v>
                </c:pt>
                <c:pt idx="18">
                  <c:v>-54.557940710000139</c:v>
                </c:pt>
                <c:pt idx="19">
                  <c:v>354.15670666000005</c:v>
                </c:pt>
                <c:pt idx="20">
                  <c:v>-644.34320104999983</c:v>
                </c:pt>
                <c:pt idx="21">
                  <c:v>-526.7616601200001</c:v>
                </c:pt>
                <c:pt idx="22">
                  <c:v>710.74930384000027</c:v>
                </c:pt>
                <c:pt idx="23">
                  <c:v>-548.8073322299997</c:v>
                </c:pt>
                <c:pt idx="24">
                  <c:v>660.40532559300004</c:v>
                </c:pt>
                <c:pt idx="25">
                  <c:v>1055.167480863</c:v>
                </c:pt>
                <c:pt idx="26">
                  <c:v>-294.28187665500036</c:v>
                </c:pt>
                <c:pt idx="27">
                  <c:v>222.0686500749996</c:v>
                </c:pt>
                <c:pt idx="28">
                  <c:v>-403.42834613586615</c:v>
                </c:pt>
                <c:pt idx="29">
                  <c:v>-931.90983149586623</c:v>
                </c:pt>
                <c:pt idx="30">
                  <c:v>-1608.5965587780825</c:v>
                </c:pt>
                <c:pt idx="31">
                  <c:v>-786.48508439973</c:v>
                </c:pt>
                <c:pt idx="32">
                  <c:v>93.772710296094147</c:v>
                </c:pt>
                <c:pt idx="33">
                  <c:v>272.46185286034392</c:v>
                </c:pt>
                <c:pt idx="34">
                  <c:v>1023.9527582487769</c:v>
                </c:pt>
                <c:pt idx="35">
                  <c:v>1023.248686995155</c:v>
                </c:pt>
                <c:pt idx="36">
                  <c:v>659.26293622714388</c:v>
                </c:pt>
                <c:pt idx="37">
                  <c:v>-548.02906432395628</c:v>
                </c:pt>
                <c:pt idx="38">
                  <c:v>-378.08878087682444</c:v>
                </c:pt>
                <c:pt idx="39">
                  <c:v>-1259.400847002863</c:v>
                </c:pt>
                <c:pt idx="40">
                  <c:v>-2304.0087863710169</c:v>
                </c:pt>
                <c:pt idx="41">
                  <c:v>-1425.3817103153904</c:v>
                </c:pt>
                <c:pt idx="42">
                  <c:v>-2169.8093318799238</c:v>
                </c:pt>
                <c:pt idx="43">
                  <c:v>-141.48267166330118</c:v>
                </c:pt>
                <c:pt idx="44">
                  <c:v>3120.6905715380744</c:v>
                </c:pt>
                <c:pt idx="45">
                  <c:v>3212.0823536080138</c:v>
                </c:pt>
                <c:pt idx="46">
                  <c:v>5796.9289069583865</c:v>
                </c:pt>
                <c:pt idx="47">
                  <c:v>1316.212103400281</c:v>
                </c:pt>
                <c:pt idx="48">
                  <c:v>-1453.1641498843173</c:v>
                </c:pt>
                <c:pt idx="49">
                  <c:v>-763.37598008905616</c:v>
                </c:pt>
                <c:pt idx="50">
                  <c:v>-2451.7890893797135</c:v>
                </c:pt>
                <c:pt idx="51">
                  <c:v>1985.6253615719472</c:v>
                </c:pt>
                <c:pt idx="52">
                  <c:v>5398.4339834212569</c:v>
                </c:pt>
                <c:pt idx="53">
                  <c:v>7419.4529323269817</c:v>
                </c:pt>
                <c:pt idx="54">
                  <c:v>8357.4660420896507</c:v>
                </c:pt>
                <c:pt idx="55">
                  <c:v>8787.2656627493816</c:v>
                </c:pt>
                <c:pt idx="56">
                  <c:v>3056.616436042932</c:v>
                </c:pt>
                <c:pt idx="57">
                  <c:v>1396.3189051035097</c:v>
                </c:pt>
                <c:pt idx="58">
                  <c:v>-389.59532339200996</c:v>
                </c:pt>
                <c:pt idx="59">
                  <c:v>-1725.8861821331811</c:v>
                </c:pt>
                <c:pt idx="60">
                  <c:v>3453.1876838292683</c:v>
                </c:pt>
                <c:pt idx="61">
                  <c:v>407.9687950430598</c:v>
                </c:pt>
                <c:pt idx="62">
                  <c:v>3842.1768262532514</c:v>
                </c:pt>
                <c:pt idx="63">
                  <c:v>3892.257648686842</c:v>
                </c:pt>
                <c:pt idx="64">
                  <c:v>-30.562784789030047</c:v>
                </c:pt>
                <c:pt idx="65">
                  <c:v>4296.7339680789792</c:v>
                </c:pt>
                <c:pt idx="66">
                  <c:v>-3775.2389492541624</c:v>
                </c:pt>
                <c:pt idx="67">
                  <c:v>-5415.409958500124</c:v>
                </c:pt>
                <c:pt idx="68">
                  <c:v>-287.49096157196072</c:v>
                </c:pt>
                <c:pt idx="69">
                  <c:v>-2635.2505052139313</c:v>
                </c:pt>
                <c:pt idx="70">
                  <c:v>3686.0538598581043</c:v>
                </c:pt>
                <c:pt idx="71">
                  <c:v>4175.8636809658474</c:v>
                </c:pt>
                <c:pt idx="72">
                  <c:v>-5083.9689684961077</c:v>
                </c:pt>
                <c:pt idx="73">
                  <c:v>-9764.3586733521224</c:v>
                </c:pt>
              </c:numCache>
            </c:numRef>
          </c:val>
        </c:ser>
        <c:ser>
          <c:idx val="1"/>
          <c:order val="1"/>
          <c:tx>
            <c:strRef>
              <c:f>'Chile Inflows'!$N$209</c:f>
              <c:strCache>
                <c:ptCount val="1"/>
                <c:pt idx="0">
                  <c:v>1+ Std Dev Band</c:v>
                </c:pt>
              </c:strCache>
            </c:strRef>
          </c:tx>
          <c:marker>
            <c:symbol val="none"/>
          </c:marker>
          <c:cat>
            <c:strRef>
              <c:f>'Chile Inflows'!$O$207:$CJ$207</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Inflows'!$O$209:$CJ$209</c:f>
              <c:numCache>
                <c:formatCode>General</c:formatCode>
                <c:ptCount val="74"/>
                <c:pt idx="0">
                  <c:v>1356.8369679997786</c:v>
                </c:pt>
                <c:pt idx="1">
                  <c:v>1347.6445355934763</c:v>
                </c:pt>
                <c:pt idx="2">
                  <c:v>1325.5682644102294</c:v>
                </c:pt>
                <c:pt idx="3">
                  <c:v>1363.7949534734557</c:v>
                </c:pt>
                <c:pt idx="4">
                  <c:v>1563.4188620867785</c:v>
                </c:pt>
                <c:pt idx="5">
                  <c:v>1673.0247745922698</c:v>
                </c:pt>
                <c:pt idx="6">
                  <c:v>1636.1761200463393</c:v>
                </c:pt>
                <c:pt idx="7">
                  <c:v>1616.7275193912512</c:v>
                </c:pt>
                <c:pt idx="8">
                  <c:v>1612.1835071872233</c:v>
                </c:pt>
                <c:pt idx="9">
                  <c:v>1563.8372270258985</c:v>
                </c:pt>
                <c:pt idx="10">
                  <c:v>1530.9264916445188</c:v>
                </c:pt>
                <c:pt idx="11">
                  <c:v>1544.6419057284743</c:v>
                </c:pt>
                <c:pt idx="12">
                  <c:v>1706.0704350260378</c:v>
                </c:pt>
                <c:pt idx="13">
                  <c:v>1865.2552139070126</c:v>
                </c:pt>
                <c:pt idx="14">
                  <c:v>1954.3580426886333</c:v>
                </c:pt>
                <c:pt idx="15">
                  <c:v>1922.8006804400304</c:v>
                </c:pt>
                <c:pt idx="16">
                  <c:v>1728.0011630404299</c:v>
                </c:pt>
                <c:pt idx="17">
                  <c:v>1491.6681776437626</c:v>
                </c:pt>
                <c:pt idx="18">
                  <c:v>1405.3435959771793</c:v>
                </c:pt>
                <c:pt idx="19">
                  <c:v>1454.5253262438473</c:v>
                </c:pt>
                <c:pt idx="20">
                  <c:v>1467.1236998370227</c:v>
                </c:pt>
                <c:pt idx="21">
                  <c:v>1479.1244495287253</c:v>
                </c:pt>
                <c:pt idx="22">
                  <c:v>1546.857430617225</c:v>
                </c:pt>
                <c:pt idx="23">
                  <c:v>1465.843721514997</c:v>
                </c:pt>
                <c:pt idx="24">
                  <c:v>1294.9204272278148</c:v>
                </c:pt>
                <c:pt idx="25">
                  <c:v>1221.4107310340532</c:v>
                </c:pt>
                <c:pt idx="26">
                  <c:v>1192.4716006758417</c:v>
                </c:pt>
                <c:pt idx="27">
                  <c:v>1240.0970174874301</c:v>
                </c:pt>
                <c:pt idx="28">
                  <c:v>1133.6026867378316</c:v>
                </c:pt>
                <c:pt idx="29">
                  <c:v>1024.8667125996042</c:v>
                </c:pt>
                <c:pt idx="30">
                  <c:v>1037.000289527316</c:v>
                </c:pt>
                <c:pt idx="31">
                  <c:v>1019.2859222805986</c:v>
                </c:pt>
                <c:pt idx="32">
                  <c:v>881.36397655954738</c:v>
                </c:pt>
                <c:pt idx="33">
                  <c:v>724.73432830779905</c:v>
                </c:pt>
                <c:pt idx="34">
                  <c:v>680.24577640920302</c:v>
                </c:pt>
                <c:pt idx="35">
                  <c:v>709.52208598096149</c:v>
                </c:pt>
                <c:pt idx="36">
                  <c:v>745.04485979093101</c:v>
                </c:pt>
                <c:pt idx="37">
                  <c:v>728.37712951455296</c:v>
                </c:pt>
                <c:pt idx="38">
                  <c:v>716.65404910659583</c:v>
                </c:pt>
                <c:pt idx="39">
                  <c:v>678.29601501655657</c:v>
                </c:pt>
                <c:pt idx="40">
                  <c:v>730.20941902824825</c:v>
                </c:pt>
                <c:pt idx="41">
                  <c:v>723.41606068035026</c:v>
                </c:pt>
                <c:pt idx="42">
                  <c:v>643.33402556937654</c:v>
                </c:pt>
                <c:pt idx="43">
                  <c:v>664.26579808554959</c:v>
                </c:pt>
                <c:pt idx="44">
                  <c:v>1034.0597966568066</c:v>
                </c:pt>
                <c:pt idx="45">
                  <c:v>1334.1531131566419</c:v>
                </c:pt>
                <c:pt idx="46">
                  <c:v>2147.6577168237304</c:v>
                </c:pt>
                <c:pt idx="47">
                  <c:v>2218.8751059315791</c:v>
                </c:pt>
                <c:pt idx="48">
                  <c:v>2197.5097584922401</c:v>
                </c:pt>
                <c:pt idx="49">
                  <c:v>2201.4238369986169</c:v>
                </c:pt>
                <c:pt idx="50">
                  <c:v>2206.9458379625244</c:v>
                </c:pt>
                <c:pt idx="51">
                  <c:v>2372.8116942790116</c:v>
                </c:pt>
                <c:pt idx="52">
                  <c:v>2929.1074883985375</c:v>
                </c:pt>
                <c:pt idx="53">
                  <c:v>3736.6068492342229</c:v>
                </c:pt>
                <c:pt idx="54">
                  <c:v>4557.7947747481758</c:v>
                </c:pt>
                <c:pt idx="55">
                  <c:v>5348.9912996759394</c:v>
                </c:pt>
                <c:pt idx="56">
                  <c:v>5473.6437963639491</c:v>
                </c:pt>
                <c:pt idx="57">
                  <c:v>5531.8273613728807</c:v>
                </c:pt>
                <c:pt idx="58">
                  <c:v>5531.6260624381866</c:v>
                </c:pt>
                <c:pt idx="59">
                  <c:v>5530.7590457195165</c:v>
                </c:pt>
                <c:pt idx="60">
                  <c:v>5699.7250615237517</c:v>
                </c:pt>
                <c:pt idx="61">
                  <c:v>5717.6369188854442</c:v>
                </c:pt>
                <c:pt idx="62">
                  <c:v>5875.1213687205964</c:v>
                </c:pt>
                <c:pt idx="63">
                  <c:v>6028.4144732916775</c:v>
                </c:pt>
                <c:pt idx="64">
                  <c:v>5926.2059509537939</c:v>
                </c:pt>
                <c:pt idx="65">
                  <c:v>6000.0061328110914</c:v>
                </c:pt>
                <c:pt idx="66">
                  <c:v>5721.6479356365599</c:v>
                </c:pt>
                <c:pt idx="67">
                  <c:v>5764.9625230270049</c:v>
                </c:pt>
                <c:pt idx="68">
                  <c:v>5780.8726073540174</c:v>
                </c:pt>
                <c:pt idx="69">
                  <c:v>5775.1571520698408</c:v>
                </c:pt>
                <c:pt idx="70">
                  <c:v>5974.2548336207064</c:v>
                </c:pt>
                <c:pt idx="71">
                  <c:v>6111.5354414550293</c:v>
                </c:pt>
                <c:pt idx="72">
                  <c:v>5830.1355356004115</c:v>
                </c:pt>
                <c:pt idx="73">
                  <c:v>5466.4589162167995</c:v>
                </c:pt>
              </c:numCache>
            </c:numRef>
          </c:val>
        </c:ser>
        <c:ser>
          <c:idx val="2"/>
          <c:order val="2"/>
          <c:tx>
            <c:strRef>
              <c:f>'Chile Inflows'!$N$210</c:f>
              <c:strCache>
                <c:ptCount val="1"/>
                <c:pt idx="0">
                  <c:v>2+ Std Dev Band</c:v>
                </c:pt>
              </c:strCache>
            </c:strRef>
          </c:tx>
          <c:marker>
            <c:symbol val="none"/>
          </c:marker>
          <c:cat>
            <c:strRef>
              <c:f>'Chile Inflows'!$O$207:$CJ$207</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Inflows'!$O$210:$CJ$210</c:f>
              <c:numCache>
                <c:formatCode>General</c:formatCode>
                <c:ptCount val="74"/>
                <c:pt idx="0">
                  <c:v>2438.6189359995569</c:v>
                </c:pt>
                <c:pt idx="1">
                  <c:v>2522.324071186953</c:v>
                </c:pt>
                <c:pt idx="2">
                  <c:v>2515.8490288204589</c:v>
                </c:pt>
                <c:pt idx="3">
                  <c:v>2565.9949069469112</c:v>
                </c:pt>
                <c:pt idx="4">
                  <c:v>2854.4552241735573</c:v>
                </c:pt>
                <c:pt idx="5">
                  <c:v>3004.9713042285398</c:v>
                </c:pt>
                <c:pt idx="6">
                  <c:v>2962.3991001806785</c:v>
                </c:pt>
                <c:pt idx="7">
                  <c:v>3000.5655039145022</c:v>
                </c:pt>
                <c:pt idx="8">
                  <c:v>3199.0742845504469</c:v>
                </c:pt>
                <c:pt idx="9">
                  <c:v>3259.576316070797</c:v>
                </c:pt>
                <c:pt idx="10">
                  <c:v>3249.7765371510377</c:v>
                </c:pt>
                <c:pt idx="11">
                  <c:v>3264.7617071619488</c:v>
                </c:pt>
                <c:pt idx="12">
                  <c:v>3448.9221599245752</c:v>
                </c:pt>
                <c:pt idx="13">
                  <c:v>3624.1190594605255</c:v>
                </c:pt>
                <c:pt idx="14">
                  <c:v>3734.5016087977665</c:v>
                </c:pt>
                <c:pt idx="15">
                  <c:v>3692.5926260745605</c:v>
                </c:pt>
                <c:pt idx="16">
                  <c:v>3414.0220807248597</c:v>
                </c:pt>
                <c:pt idx="17">
                  <c:v>3069.6661099315252</c:v>
                </c:pt>
                <c:pt idx="18">
                  <c:v>2956.8098436338587</c:v>
                </c:pt>
                <c:pt idx="19">
                  <c:v>3005.140468834195</c:v>
                </c:pt>
                <c:pt idx="20">
                  <c:v>2976.5393760730458</c:v>
                </c:pt>
                <c:pt idx="21">
                  <c:v>2938.2689584624504</c:v>
                </c:pt>
                <c:pt idx="22">
                  <c:v>3003.8074554474501</c:v>
                </c:pt>
                <c:pt idx="23">
                  <c:v>2915.5404038544943</c:v>
                </c:pt>
                <c:pt idx="24">
                  <c:v>2654.3985490004793</c:v>
                </c:pt>
                <c:pt idx="25">
                  <c:v>2541.4040275258062</c:v>
                </c:pt>
                <c:pt idx="26">
                  <c:v>2510.5622555981336</c:v>
                </c:pt>
                <c:pt idx="27">
                  <c:v>2521.6285516735602</c:v>
                </c:pt>
                <c:pt idx="28">
                  <c:v>2162.4570024371565</c:v>
                </c:pt>
                <c:pt idx="29">
                  <c:v>1856.3334538924948</c:v>
                </c:pt>
                <c:pt idx="30">
                  <c:v>1891.5687438438226</c:v>
                </c:pt>
                <c:pt idx="31">
                  <c:v>1900.9349217273743</c:v>
                </c:pt>
                <c:pt idx="32">
                  <c:v>1697.9240006029675</c:v>
                </c:pt>
                <c:pt idx="33">
                  <c:v>1453.6692696824534</c:v>
                </c:pt>
                <c:pt idx="34">
                  <c:v>1380.7926361988225</c:v>
                </c:pt>
                <c:pt idx="35">
                  <c:v>1426.9170792185819</c:v>
                </c:pt>
                <c:pt idx="36">
                  <c:v>1476.2859905776636</c:v>
                </c:pt>
                <c:pt idx="37">
                  <c:v>1470.3519832411052</c:v>
                </c:pt>
                <c:pt idx="38">
                  <c:v>1463.0823644335323</c:v>
                </c:pt>
                <c:pt idx="39">
                  <c:v>1467.044173936597</c:v>
                </c:pt>
                <c:pt idx="40">
                  <c:v>1653.854261226031</c:v>
                </c:pt>
                <c:pt idx="41">
                  <c:v>1685.1985470400048</c:v>
                </c:pt>
                <c:pt idx="42">
                  <c:v>1669.0624086040534</c:v>
                </c:pt>
                <c:pt idx="43">
                  <c:v>1690.5597206080647</c:v>
                </c:pt>
                <c:pt idx="44">
                  <c:v>2307.1334554533246</c:v>
                </c:pt>
                <c:pt idx="45">
                  <c:v>2799.4743448157446</c:v>
                </c:pt>
                <c:pt idx="46">
                  <c:v>4121.9230129692523</c:v>
                </c:pt>
                <c:pt idx="47">
                  <c:v>4209.6506185186863</c:v>
                </c:pt>
                <c:pt idx="48">
                  <c:v>4219.4067138274304</c:v>
                </c:pt>
                <c:pt idx="49">
                  <c:v>4218.8081782698437</c:v>
                </c:pt>
                <c:pt idx="50">
                  <c:v>4272.0118067277399</c:v>
                </c:pt>
                <c:pt idx="51">
                  <c:v>4465.137997062131</c:v>
                </c:pt>
                <c:pt idx="52">
                  <c:v>5312.4965216449236</c:v>
                </c:pt>
                <c:pt idx="53">
                  <c:v>6570.1456893429622</c:v>
                </c:pt>
                <c:pt idx="54">
                  <c:v>7845.8458761788252</c:v>
                </c:pt>
                <c:pt idx="55">
                  <c:v>9040.0380772466415</c:v>
                </c:pt>
                <c:pt idx="56">
                  <c:v>9169.4753956318709</c:v>
                </c:pt>
                <c:pt idx="57">
                  <c:v>9188.6251271783622</c:v>
                </c:pt>
                <c:pt idx="58">
                  <c:v>9188.7978564347322</c:v>
                </c:pt>
                <c:pt idx="59">
                  <c:v>9210.3880897539057</c:v>
                </c:pt>
                <c:pt idx="60">
                  <c:v>9260.4602978523653</c:v>
                </c:pt>
                <c:pt idx="61">
                  <c:v>9204.6164873078251</c:v>
                </c:pt>
                <c:pt idx="62">
                  <c:v>9218.9860790714702</c:v>
                </c:pt>
                <c:pt idx="63">
                  <c:v>9323.8852721961266</c:v>
                </c:pt>
                <c:pt idx="64">
                  <c:v>9277.0308953367166</c:v>
                </c:pt>
                <c:pt idx="65">
                  <c:v>9370.3986783277614</c:v>
                </c:pt>
                <c:pt idx="66">
                  <c:v>9292.2906767893255</c:v>
                </c:pt>
                <c:pt idx="67">
                  <c:v>9715.5009546652363</c:v>
                </c:pt>
                <c:pt idx="68">
                  <c:v>9689.0374639036436</c:v>
                </c:pt>
                <c:pt idx="69">
                  <c:v>9771.2002795915341</c:v>
                </c:pt>
                <c:pt idx="70">
                  <c:v>9862.5034952313745</c:v>
                </c:pt>
                <c:pt idx="71">
                  <c:v>10027.552794930325</c:v>
                </c:pt>
                <c:pt idx="72">
                  <c:v>9988.873130816959</c:v>
                </c:pt>
                <c:pt idx="73">
                  <c:v>10120.710472333689</c:v>
                </c:pt>
              </c:numCache>
            </c:numRef>
          </c:val>
        </c:ser>
        <c:ser>
          <c:idx val="3"/>
          <c:order val="3"/>
          <c:tx>
            <c:strRef>
              <c:f>'Chile Inflows'!$N$211</c:f>
              <c:strCache>
                <c:ptCount val="1"/>
                <c:pt idx="0">
                  <c:v>1- Std Dev Band</c:v>
                </c:pt>
              </c:strCache>
            </c:strRef>
          </c:tx>
          <c:marker>
            <c:symbol val="none"/>
          </c:marker>
          <c:cat>
            <c:strRef>
              <c:f>'Chile Inflows'!$O$207:$CJ$207</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Inflows'!$O$211:$CJ$211</c:f>
              <c:numCache>
                <c:formatCode>General</c:formatCode>
                <c:ptCount val="74"/>
                <c:pt idx="0">
                  <c:v>-806.72696799977859</c:v>
                </c:pt>
                <c:pt idx="1">
                  <c:v>-1001.7145355934764</c:v>
                </c:pt>
                <c:pt idx="2">
                  <c:v>-1054.9932644102296</c:v>
                </c:pt>
                <c:pt idx="3">
                  <c:v>-1040.6049534734557</c:v>
                </c:pt>
                <c:pt idx="4">
                  <c:v>-1018.6538620867785</c:v>
                </c:pt>
                <c:pt idx="5">
                  <c:v>-990.86828468026977</c:v>
                </c:pt>
                <c:pt idx="6">
                  <c:v>-1016.2698402223392</c:v>
                </c:pt>
                <c:pt idx="7">
                  <c:v>-1150.9484496552511</c:v>
                </c:pt>
                <c:pt idx="8">
                  <c:v>-1561.5980475392234</c:v>
                </c:pt>
                <c:pt idx="9">
                  <c:v>-1827.6409510638985</c:v>
                </c:pt>
                <c:pt idx="10">
                  <c:v>-1906.7735993685189</c:v>
                </c:pt>
                <c:pt idx="11">
                  <c:v>-1895.5976971384744</c:v>
                </c:pt>
                <c:pt idx="12">
                  <c:v>-1779.6330147710376</c:v>
                </c:pt>
                <c:pt idx="13">
                  <c:v>-1652.4724772000127</c:v>
                </c:pt>
                <c:pt idx="14">
                  <c:v>-1605.9290895296331</c:v>
                </c:pt>
                <c:pt idx="15">
                  <c:v>-1616.7832108290302</c:v>
                </c:pt>
                <c:pt idx="16">
                  <c:v>-1644.0406723284298</c:v>
                </c:pt>
                <c:pt idx="17">
                  <c:v>-1664.3276869317624</c:v>
                </c:pt>
                <c:pt idx="18">
                  <c:v>-1697.5888993361793</c:v>
                </c:pt>
                <c:pt idx="19">
                  <c:v>-1646.7049589368476</c:v>
                </c:pt>
                <c:pt idx="20">
                  <c:v>-1551.7076526350229</c:v>
                </c:pt>
                <c:pt idx="21">
                  <c:v>-1439.1645683387253</c:v>
                </c:pt>
                <c:pt idx="22">
                  <c:v>-1367.0426190432249</c:v>
                </c:pt>
                <c:pt idx="23">
                  <c:v>-1433.5496431639972</c:v>
                </c:pt>
                <c:pt idx="24">
                  <c:v>-1424.0358163175147</c:v>
                </c:pt>
                <c:pt idx="25">
                  <c:v>-1418.5758619494532</c:v>
                </c:pt>
                <c:pt idx="26">
                  <c:v>-1443.7097091687419</c:v>
                </c:pt>
                <c:pt idx="27">
                  <c:v>-1322.9660508848301</c:v>
                </c:pt>
                <c:pt idx="28">
                  <c:v>-924.10594466081818</c:v>
                </c:pt>
                <c:pt idx="29">
                  <c:v>-638.06676998617741</c:v>
                </c:pt>
                <c:pt idx="30">
                  <c:v>-672.13661910569749</c:v>
                </c:pt>
                <c:pt idx="31">
                  <c:v>-744.01207661295314</c:v>
                </c:pt>
                <c:pt idx="32">
                  <c:v>-751.75607152729253</c:v>
                </c:pt>
                <c:pt idx="33">
                  <c:v>-733.13555444150973</c:v>
                </c:pt>
                <c:pt idx="34">
                  <c:v>-720.84794317003593</c:v>
                </c:pt>
                <c:pt idx="35">
                  <c:v>-725.26790049427905</c:v>
                </c:pt>
                <c:pt idx="36">
                  <c:v>-717.43740178253415</c:v>
                </c:pt>
                <c:pt idx="37">
                  <c:v>-755.5725779385516</c:v>
                </c:pt>
                <c:pt idx="38">
                  <c:v>-776.20258154727696</c:v>
                </c:pt>
                <c:pt idx="39">
                  <c:v>-899.200302823524</c:v>
                </c:pt>
                <c:pt idx="40">
                  <c:v>-1117.0802653673172</c:v>
                </c:pt>
                <c:pt idx="41">
                  <c:v>-1200.1489120389585</c:v>
                </c:pt>
                <c:pt idx="42">
                  <c:v>-1408.1227404999772</c:v>
                </c:pt>
                <c:pt idx="43">
                  <c:v>-1388.3220469594803</c:v>
                </c:pt>
                <c:pt idx="44">
                  <c:v>-1512.0875209362298</c:v>
                </c:pt>
                <c:pt idx="45">
                  <c:v>-1596.4893501615636</c:v>
                </c:pt>
                <c:pt idx="46">
                  <c:v>-1800.8728754673134</c:v>
                </c:pt>
                <c:pt idx="47">
                  <c:v>-1762.6759192426343</c:v>
                </c:pt>
                <c:pt idx="48">
                  <c:v>-1846.2841521781404</c:v>
                </c:pt>
                <c:pt idx="49">
                  <c:v>-1833.3448455438363</c:v>
                </c:pt>
                <c:pt idx="50">
                  <c:v>-1923.1860995679067</c:v>
                </c:pt>
                <c:pt idx="51">
                  <c:v>-1811.8409112872264</c:v>
                </c:pt>
                <c:pt idx="52">
                  <c:v>-1837.6705780942357</c:v>
                </c:pt>
                <c:pt idx="53">
                  <c:v>-1930.470830983257</c:v>
                </c:pt>
                <c:pt idx="54">
                  <c:v>-2018.307428113123</c:v>
                </c:pt>
                <c:pt idx="55">
                  <c:v>-2033.1022554654646</c:v>
                </c:pt>
                <c:pt idx="56">
                  <c:v>-1918.0194021718944</c:v>
                </c:pt>
                <c:pt idx="57">
                  <c:v>-1781.7681702380803</c:v>
                </c:pt>
                <c:pt idx="58">
                  <c:v>-1782.7175255549041</c:v>
                </c:pt>
                <c:pt idx="59">
                  <c:v>-1828.499042349265</c:v>
                </c:pt>
                <c:pt idx="60">
                  <c:v>-1421.7454111334732</c:v>
                </c:pt>
                <c:pt idx="61">
                  <c:v>-1256.3222179593199</c:v>
                </c:pt>
                <c:pt idx="62">
                  <c:v>-812.6080519811544</c:v>
                </c:pt>
                <c:pt idx="63">
                  <c:v>-562.52712451722209</c:v>
                </c:pt>
                <c:pt idx="64">
                  <c:v>-775.44393781204917</c:v>
                </c:pt>
                <c:pt idx="65">
                  <c:v>-740.77895822224946</c:v>
                </c:pt>
                <c:pt idx="66">
                  <c:v>-1419.6375466689724</c:v>
                </c:pt>
                <c:pt idx="67">
                  <c:v>-2136.1143402494586</c:v>
                </c:pt>
                <c:pt idx="68">
                  <c:v>-2035.4571057452349</c:v>
                </c:pt>
                <c:pt idx="69">
                  <c:v>-2216.9291029735459</c:v>
                </c:pt>
                <c:pt idx="70">
                  <c:v>-1802.2424896006296</c:v>
                </c:pt>
                <c:pt idx="71">
                  <c:v>-1720.4992654955622</c:v>
                </c:pt>
                <c:pt idx="72">
                  <c:v>-2487.3396548326814</c:v>
                </c:pt>
                <c:pt idx="73">
                  <c:v>-3842.0441960169792</c:v>
                </c:pt>
              </c:numCache>
            </c:numRef>
          </c:val>
        </c:ser>
        <c:ser>
          <c:idx val="4"/>
          <c:order val="4"/>
          <c:tx>
            <c:strRef>
              <c:f>'Chile Inflows'!$N$212</c:f>
              <c:strCache>
                <c:ptCount val="1"/>
                <c:pt idx="0">
                  <c:v>2- Std Dev Band</c:v>
                </c:pt>
              </c:strCache>
            </c:strRef>
          </c:tx>
          <c:marker>
            <c:symbol val="none"/>
          </c:marker>
          <c:cat>
            <c:strRef>
              <c:f>'Chile Inflows'!$O$207:$CJ$207</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Inflows'!$O$212:$CJ$212</c:f>
              <c:numCache>
                <c:formatCode>General</c:formatCode>
                <c:ptCount val="74"/>
                <c:pt idx="0">
                  <c:v>-1888.5089359995573</c:v>
                </c:pt>
                <c:pt idx="1">
                  <c:v>-2176.3940711869527</c:v>
                </c:pt>
                <c:pt idx="2">
                  <c:v>-2245.2740288204591</c:v>
                </c:pt>
                <c:pt idx="3">
                  <c:v>-2242.8049069469116</c:v>
                </c:pt>
                <c:pt idx="4">
                  <c:v>-2309.690224173557</c:v>
                </c:pt>
                <c:pt idx="5">
                  <c:v>-2322.8148143165395</c:v>
                </c:pt>
                <c:pt idx="6">
                  <c:v>-2342.4928203566783</c:v>
                </c:pt>
                <c:pt idx="7">
                  <c:v>-2534.7864341785025</c:v>
                </c:pt>
                <c:pt idx="8">
                  <c:v>-3148.4888249024466</c:v>
                </c:pt>
                <c:pt idx="9">
                  <c:v>-3523.3800401087969</c:v>
                </c:pt>
                <c:pt idx="10">
                  <c:v>-3625.6236448750378</c:v>
                </c:pt>
                <c:pt idx="11">
                  <c:v>-3615.7174985719485</c:v>
                </c:pt>
                <c:pt idx="12">
                  <c:v>-3522.4847396695754</c:v>
                </c:pt>
                <c:pt idx="13">
                  <c:v>-3411.3363227535251</c:v>
                </c:pt>
                <c:pt idx="14">
                  <c:v>-3386.0726556387663</c:v>
                </c:pt>
                <c:pt idx="15">
                  <c:v>-3386.5751564635607</c:v>
                </c:pt>
                <c:pt idx="16">
                  <c:v>-3330.0615900128596</c:v>
                </c:pt>
                <c:pt idx="17">
                  <c:v>-3242.3256192195249</c:v>
                </c:pt>
                <c:pt idx="18">
                  <c:v>-3249.0551469928587</c:v>
                </c:pt>
                <c:pt idx="19">
                  <c:v>-3197.3201015271948</c:v>
                </c:pt>
                <c:pt idx="20">
                  <c:v>-3061.1233288710455</c:v>
                </c:pt>
                <c:pt idx="21">
                  <c:v>-2898.3090772724508</c:v>
                </c:pt>
                <c:pt idx="22">
                  <c:v>-2823.9926438734497</c:v>
                </c:pt>
                <c:pt idx="23">
                  <c:v>-2883.2463255034941</c:v>
                </c:pt>
                <c:pt idx="24">
                  <c:v>-2783.5139380901796</c:v>
                </c:pt>
                <c:pt idx="25">
                  <c:v>-2738.5691584412066</c:v>
                </c:pt>
                <c:pt idx="26">
                  <c:v>-2761.8003640910338</c:v>
                </c:pt>
                <c:pt idx="27">
                  <c:v>-2604.4975850709602</c:v>
                </c:pt>
                <c:pt idx="28">
                  <c:v>-1952.9602603601429</c:v>
                </c:pt>
                <c:pt idx="29">
                  <c:v>-1469.5335112790683</c:v>
                </c:pt>
                <c:pt idx="30">
                  <c:v>-1526.7050734222044</c:v>
                </c:pt>
                <c:pt idx="31">
                  <c:v>-1625.6610760597291</c:v>
                </c:pt>
                <c:pt idx="32">
                  <c:v>-1568.3160955707124</c:v>
                </c:pt>
                <c:pt idx="33">
                  <c:v>-1462.0704958161641</c:v>
                </c:pt>
                <c:pt idx="34">
                  <c:v>-1421.3948029596554</c:v>
                </c:pt>
                <c:pt idx="35">
                  <c:v>-1442.6628937318992</c:v>
                </c:pt>
                <c:pt idx="36">
                  <c:v>-1448.6785325692667</c:v>
                </c:pt>
                <c:pt idx="37">
                  <c:v>-1497.5474316651039</c:v>
                </c:pt>
                <c:pt idx="38">
                  <c:v>-1522.6308968742132</c:v>
                </c:pt>
                <c:pt idx="39">
                  <c:v>-1687.9484617435642</c:v>
                </c:pt>
                <c:pt idx="40">
                  <c:v>-2040.7251075651</c:v>
                </c:pt>
                <c:pt idx="41">
                  <c:v>-2161.9313983986131</c:v>
                </c:pt>
                <c:pt idx="42">
                  <c:v>-2433.8511235346541</c:v>
                </c:pt>
                <c:pt idx="43">
                  <c:v>-2414.6159694819953</c:v>
                </c:pt>
                <c:pt idx="44">
                  <c:v>-2785.1611797327482</c:v>
                </c:pt>
                <c:pt idx="45">
                  <c:v>-3061.8105818206664</c:v>
                </c:pt>
                <c:pt idx="46">
                  <c:v>-3775.1381716128353</c:v>
                </c:pt>
                <c:pt idx="47">
                  <c:v>-3753.4514318297411</c:v>
                </c:pt>
                <c:pt idx="48">
                  <c:v>-3868.181107513331</c:v>
                </c:pt>
                <c:pt idx="49">
                  <c:v>-3850.7291868150633</c:v>
                </c:pt>
                <c:pt idx="50">
                  <c:v>-3988.2520683331222</c:v>
                </c:pt>
                <c:pt idx="51">
                  <c:v>-3904.1672140703454</c:v>
                </c:pt>
                <c:pt idx="52">
                  <c:v>-4221.0596113406227</c:v>
                </c:pt>
                <c:pt idx="53">
                  <c:v>-4764.009671091997</c:v>
                </c:pt>
                <c:pt idx="54">
                  <c:v>-5306.3585295437724</c:v>
                </c:pt>
                <c:pt idx="55">
                  <c:v>-5724.1490330361667</c:v>
                </c:pt>
                <c:pt idx="56">
                  <c:v>-5613.8510014398162</c:v>
                </c:pt>
                <c:pt idx="57">
                  <c:v>-5438.5659360435611</c:v>
                </c:pt>
                <c:pt idx="58">
                  <c:v>-5439.8893195514502</c:v>
                </c:pt>
                <c:pt idx="59">
                  <c:v>-5508.1280863836555</c:v>
                </c:pt>
                <c:pt idx="60">
                  <c:v>-4982.4806474620855</c:v>
                </c:pt>
                <c:pt idx="61">
                  <c:v>-4743.3017863817022</c:v>
                </c:pt>
                <c:pt idx="62">
                  <c:v>-4156.4727623320296</c:v>
                </c:pt>
                <c:pt idx="63">
                  <c:v>-3857.9979234216717</c:v>
                </c:pt>
                <c:pt idx="64">
                  <c:v>-4126.2688821949705</c:v>
                </c:pt>
                <c:pt idx="65">
                  <c:v>-4111.1715037389204</c:v>
                </c:pt>
                <c:pt idx="66">
                  <c:v>-4990.280287821739</c:v>
                </c:pt>
                <c:pt idx="67">
                  <c:v>-6086.6527718876905</c:v>
                </c:pt>
                <c:pt idx="68">
                  <c:v>-5943.6219622948611</c:v>
                </c:pt>
                <c:pt idx="69">
                  <c:v>-6212.9722304952393</c:v>
                </c:pt>
                <c:pt idx="70">
                  <c:v>-5690.4911512112976</c:v>
                </c:pt>
                <c:pt idx="71">
                  <c:v>-5636.516618970858</c:v>
                </c:pt>
                <c:pt idx="72">
                  <c:v>-6646.0772500492276</c:v>
                </c:pt>
                <c:pt idx="73">
                  <c:v>-8496.2957521338685</c:v>
                </c:pt>
              </c:numCache>
            </c:numRef>
          </c:val>
        </c:ser>
        <c:marker val="1"/>
        <c:axId val="106732544"/>
        <c:axId val="106750720"/>
      </c:lineChart>
      <c:catAx>
        <c:axId val="106732544"/>
        <c:scaling>
          <c:orientation val="minMax"/>
        </c:scaling>
        <c:axPos val="b"/>
        <c:majorTickMark val="none"/>
        <c:tickLblPos val="nextTo"/>
        <c:crossAx val="106750720"/>
        <c:crosses val="autoZero"/>
        <c:auto val="1"/>
        <c:lblAlgn val="ctr"/>
        <c:lblOffset val="100"/>
      </c:catAx>
      <c:valAx>
        <c:axId val="106750720"/>
        <c:scaling>
          <c:orientation val="minMax"/>
        </c:scaling>
        <c:axPos val="l"/>
        <c:majorGridlines/>
        <c:numFmt formatCode="General" sourceLinked="1"/>
        <c:majorTickMark val="none"/>
        <c:tickLblPos val="nextTo"/>
        <c:spPr>
          <a:ln w="9525">
            <a:noFill/>
          </a:ln>
        </c:spPr>
        <c:crossAx val="106732544"/>
        <c:crosses val="autoZero"/>
        <c:crossBetween val="between"/>
      </c:valAx>
    </c:plotArea>
    <c:legend>
      <c:legendPos val="b"/>
    </c:legend>
    <c:plotVisOnly val="1"/>
  </c:chart>
  <c:printSettings>
    <c:headerFooter/>
    <c:pageMargins b="0.75000000000000255" l="0.70000000000000062" r="0.70000000000000062" t="0.75000000000000255"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lang val="en-US"/>
  <c:chart>
    <c:plotArea>
      <c:layout/>
      <c:lineChart>
        <c:grouping val="standard"/>
        <c:ser>
          <c:idx val="0"/>
          <c:order val="0"/>
          <c:tx>
            <c:strRef>
              <c:f>'Chile Inflows'!$N$314</c:f>
              <c:strCache>
                <c:ptCount val="1"/>
                <c:pt idx="0">
                  <c:v>DeltaC</c:v>
                </c:pt>
              </c:strCache>
            </c:strRef>
          </c:tx>
          <c:marker>
            <c:symbol val="none"/>
          </c:marker>
          <c:cat>
            <c:strRef>
              <c:f>'Chile Inflows'!$O$313:$CJ$313</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Inflows'!$O$314:$CJ$314</c:f>
              <c:numCache>
                <c:formatCode>General</c:formatCode>
                <c:ptCount val="74"/>
                <c:pt idx="0">
                  <c:v>2505.7402109678196</c:v>
                </c:pt>
                <c:pt idx="1">
                  <c:v>1102.4382413426492</c:v>
                </c:pt>
                <c:pt idx="2">
                  <c:v>9217.3646304436406</c:v>
                </c:pt>
                <c:pt idx="3">
                  <c:v>6023.2225769185607</c:v>
                </c:pt>
                <c:pt idx="4">
                  <c:v>1826.8943752830191</c:v>
                </c:pt>
                <c:pt idx="5">
                  <c:v>1289.2717663015251</c:v>
                </c:pt>
                <c:pt idx="6">
                  <c:v>-6865.3553674841933</c:v>
                </c:pt>
                <c:pt idx="7">
                  <c:v>-8283.1283097311298</c:v>
                </c:pt>
                <c:pt idx="8">
                  <c:v>-2420.6781498347586</c:v>
                </c:pt>
                <c:pt idx="9">
                  <c:v>-1953.6110087968405</c:v>
                </c:pt>
                <c:pt idx="10">
                  <c:v>2158.6191280470111</c:v>
                </c:pt>
                <c:pt idx="11">
                  <c:v>2688.6401476756732</c:v>
                </c:pt>
                <c:pt idx="12">
                  <c:v>-2157.0253919237239</c:v>
                </c:pt>
                <c:pt idx="13">
                  <c:v>-3395.4649134916858</c:v>
                </c:pt>
                <c:pt idx="14">
                  <c:v>-3990.6747776188713</c:v>
                </c:pt>
                <c:pt idx="15">
                  <c:v>-2953.3621077598873</c:v>
                </c:pt>
                <c:pt idx="16">
                  <c:v>-984.16852273608708</c:v>
                </c:pt>
                <c:pt idx="17">
                  <c:v>1510.0898937392903</c:v>
                </c:pt>
                <c:pt idx="18">
                  <c:v>547.03859002800141</c:v>
                </c:pt>
                <c:pt idx="19">
                  <c:v>2283.0389601192737</c:v>
                </c:pt>
                <c:pt idx="20">
                  <c:v>2698.3862317039393</c:v>
                </c:pt>
                <c:pt idx="21">
                  <c:v>645.90364211886799</c:v>
                </c:pt>
                <c:pt idx="22">
                  <c:v>1370.1582470068381</c:v>
                </c:pt>
                <c:pt idx="23">
                  <c:v>-1580.8266430732058</c:v>
                </c:pt>
                <c:pt idx="24">
                  <c:v>-1213.3692879907212</c:v>
                </c:pt>
                <c:pt idx="25">
                  <c:v>748.37347359363378</c:v>
                </c:pt>
                <c:pt idx="26">
                  <c:v>83.74045432055982</c:v>
                </c:pt>
                <c:pt idx="27">
                  <c:v>1414.760979387303</c:v>
                </c:pt>
                <c:pt idx="28">
                  <c:v>-649.68375533103085</c:v>
                </c:pt>
                <c:pt idx="29">
                  <c:v>-2476.9999240631428</c:v>
                </c:pt>
                <c:pt idx="30">
                  <c:v>-1139.7693558907658</c:v>
                </c:pt>
                <c:pt idx="31">
                  <c:v>-1580.8859286575751</c:v>
                </c:pt>
                <c:pt idx="32">
                  <c:v>193.79815474248511</c:v>
                </c:pt>
                <c:pt idx="33">
                  <c:v>905.41516615744217</c:v>
                </c:pt>
                <c:pt idx="34">
                  <c:v>1013.794466162509</c:v>
                </c:pt>
                <c:pt idx="35">
                  <c:v>1914.728655111945</c:v>
                </c:pt>
                <c:pt idx="36">
                  <c:v>166.25909439041101</c:v>
                </c:pt>
                <c:pt idx="37">
                  <c:v>758.31573210865281</c:v>
                </c:pt>
                <c:pt idx="38">
                  <c:v>-3506.1735149242631</c:v>
                </c:pt>
                <c:pt idx="39">
                  <c:v>-56.399509180027962</c:v>
                </c:pt>
                <c:pt idx="40">
                  <c:v>3986.902334397907</c:v>
                </c:pt>
                <c:pt idx="41">
                  <c:v>5383.4587826012976</c:v>
                </c:pt>
                <c:pt idx="42">
                  <c:v>15962.071467759934</c:v>
                </c:pt>
                <c:pt idx="43">
                  <c:v>6809.536700710064</c:v>
                </c:pt>
                <c:pt idx="44">
                  <c:v>3697.9725466482837</c:v>
                </c:pt>
                <c:pt idx="45">
                  <c:v>-10210.847035325965</c:v>
                </c:pt>
                <c:pt idx="46">
                  <c:v>-26678.093817057452</c:v>
                </c:pt>
                <c:pt idx="47">
                  <c:v>-24897.135235661743</c:v>
                </c:pt>
                <c:pt idx="48">
                  <c:v>-24072.548276005924</c:v>
                </c:pt>
                <c:pt idx="49">
                  <c:v>357.42862461902678</c:v>
                </c:pt>
                <c:pt idx="50">
                  <c:v>12405.344530574184</c:v>
                </c:pt>
                <c:pt idx="51">
                  <c:v>17811.974237773109</c:v>
                </c:pt>
                <c:pt idx="52">
                  <c:v>14461.192519663529</c:v>
                </c:pt>
                <c:pt idx="53">
                  <c:v>-3924.708885827431</c:v>
                </c:pt>
                <c:pt idx="54">
                  <c:v>-6023.1720898256999</c:v>
                </c:pt>
                <c:pt idx="55">
                  <c:v>-8504.5397065509405</c:v>
                </c:pt>
                <c:pt idx="56">
                  <c:v>-7064.8475103044793</c:v>
                </c:pt>
                <c:pt idx="57">
                  <c:v>-1789.730031755762</c:v>
                </c:pt>
                <c:pt idx="58">
                  <c:v>-3264.6262252134393</c:v>
                </c:pt>
                <c:pt idx="59">
                  <c:v>-3517.2168015156312</c:v>
                </c:pt>
                <c:pt idx="60">
                  <c:v>-2305.0317230911514</c:v>
                </c:pt>
                <c:pt idx="61">
                  <c:v>3133.7436944163574</c:v>
                </c:pt>
                <c:pt idx="62">
                  <c:v>3522.5541220136856</c:v>
                </c:pt>
                <c:pt idx="63">
                  <c:v>371.11869425390614</c:v>
                </c:pt>
                <c:pt idx="64">
                  <c:v>2204.9828454789858</c:v>
                </c:pt>
                <c:pt idx="65">
                  <c:v>-3570.119571075792</c:v>
                </c:pt>
                <c:pt idx="66">
                  <c:v>-3093.7160936670716</c:v>
                </c:pt>
                <c:pt idx="67">
                  <c:v>3661.8186772068202</c:v>
                </c:pt>
                <c:pt idx="68">
                  <c:v>-1248.4972805355501</c:v>
                </c:pt>
                <c:pt idx="69">
                  <c:v>-1375.8105465076751</c:v>
                </c:pt>
                <c:pt idx="70">
                  <c:v>-278.7388866139554</c:v>
                </c:pt>
                <c:pt idx="71">
                  <c:v>-1881.2279295773496</c:v>
                </c:pt>
                <c:pt idx="72">
                  <c:v>4765.9316022584089</c:v>
                </c:pt>
                <c:pt idx="73">
                  <c:v>8209.2751674143674</c:v>
                </c:pt>
              </c:numCache>
            </c:numRef>
          </c:val>
        </c:ser>
        <c:ser>
          <c:idx val="1"/>
          <c:order val="1"/>
          <c:tx>
            <c:strRef>
              <c:f>'Chile Inflows'!$N$315</c:f>
              <c:strCache>
                <c:ptCount val="1"/>
                <c:pt idx="0">
                  <c:v>1+ Std Dev Band</c:v>
                </c:pt>
              </c:strCache>
            </c:strRef>
          </c:tx>
          <c:marker>
            <c:symbol val="none"/>
          </c:marker>
          <c:cat>
            <c:strRef>
              <c:f>'Chile Inflows'!$O$313:$CJ$313</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Inflows'!$O$315:$CJ$315</c:f>
              <c:numCache>
                <c:formatCode>General</c:formatCode>
                <c:ptCount val="74"/>
                <c:pt idx="0">
                  <c:v>2427.3730132378623</c:v>
                </c:pt>
                <c:pt idx="1">
                  <c:v>2174.1592230485503</c:v>
                </c:pt>
                <c:pt idx="2">
                  <c:v>3115.063930485052</c:v>
                </c:pt>
                <c:pt idx="3">
                  <c:v>3576.1775938103719</c:v>
                </c:pt>
                <c:pt idx="4">
                  <c:v>3678.4944591282056</c:v>
                </c:pt>
                <c:pt idx="5">
                  <c:v>3778.1985902965735</c:v>
                </c:pt>
                <c:pt idx="6">
                  <c:v>3948.3692068350529</c:v>
                </c:pt>
                <c:pt idx="7">
                  <c:v>4118.7003303650463</c:v>
                </c:pt>
                <c:pt idx="8">
                  <c:v>4053.3836290104505</c:v>
                </c:pt>
                <c:pt idx="9">
                  <c:v>3858.8757990732574</c:v>
                </c:pt>
                <c:pt idx="10">
                  <c:v>3912.7094040674169</c:v>
                </c:pt>
                <c:pt idx="11">
                  <c:v>4025.3981192351898</c:v>
                </c:pt>
                <c:pt idx="12">
                  <c:v>3946.0347755864859</c:v>
                </c:pt>
                <c:pt idx="13">
                  <c:v>3936.3133930155582</c:v>
                </c:pt>
                <c:pt idx="14">
                  <c:v>3816.0416989769378</c:v>
                </c:pt>
                <c:pt idx="15">
                  <c:v>3799.363225195289</c:v>
                </c:pt>
                <c:pt idx="16">
                  <c:v>3809.050886364495</c:v>
                </c:pt>
                <c:pt idx="17">
                  <c:v>3818.6969440895209</c:v>
                </c:pt>
                <c:pt idx="18">
                  <c:v>3959.7308389403865</c:v>
                </c:pt>
                <c:pt idx="19">
                  <c:v>4014.3054464104175</c:v>
                </c:pt>
                <c:pt idx="20">
                  <c:v>4030.5731327780682</c:v>
                </c:pt>
                <c:pt idx="21">
                  <c:v>4002.0851711639448</c:v>
                </c:pt>
                <c:pt idx="22">
                  <c:v>3002.196373411467</c:v>
                </c:pt>
                <c:pt idx="23">
                  <c:v>2271.8267798329916</c:v>
                </c:pt>
                <c:pt idx="24">
                  <c:v>2055.09103404908</c:v>
                </c:pt>
                <c:pt idx="25">
                  <c:v>2008.9553350069482</c:v>
                </c:pt>
                <c:pt idx="26">
                  <c:v>2041.1576293094754</c:v>
                </c:pt>
                <c:pt idx="27">
                  <c:v>1905.6809882038842</c:v>
                </c:pt>
                <c:pt idx="28">
                  <c:v>1934.1317158973454</c:v>
                </c:pt>
                <c:pt idx="29">
                  <c:v>1935.2644719710981</c:v>
                </c:pt>
                <c:pt idx="30">
                  <c:v>1706.9510490651633</c:v>
                </c:pt>
                <c:pt idx="31">
                  <c:v>1381.2346375546081</c:v>
                </c:pt>
                <c:pt idx="32">
                  <c:v>1466.3619054416667</c:v>
                </c:pt>
                <c:pt idx="33">
                  <c:v>1566.6420731576409</c:v>
                </c:pt>
                <c:pt idx="34">
                  <c:v>1594.4374012019721</c:v>
                </c:pt>
                <c:pt idx="35">
                  <c:v>1720.7555556074267</c:v>
                </c:pt>
                <c:pt idx="36">
                  <c:v>1747.4564999342729</c:v>
                </c:pt>
                <c:pt idx="37">
                  <c:v>1686.8560541966945</c:v>
                </c:pt>
                <c:pt idx="38">
                  <c:v>1723.3836179271025</c:v>
                </c:pt>
                <c:pt idx="39">
                  <c:v>1523.0377246987755</c:v>
                </c:pt>
                <c:pt idx="40">
                  <c:v>1727.7190441419043</c:v>
                </c:pt>
                <c:pt idx="41">
                  <c:v>2344.5726448512396</c:v>
                </c:pt>
                <c:pt idx="42">
                  <c:v>5083.9014368614544</c:v>
                </c:pt>
                <c:pt idx="43">
                  <c:v>5651.4408633473859</c:v>
                </c:pt>
                <c:pt idx="44">
                  <c:v>5877.5633828081445</c:v>
                </c:pt>
                <c:pt idx="45">
                  <c:v>6102.2938083647605</c:v>
                </c:pt>
                <c:pt idx="46">
                  <c:v>7761.3299649528326</c:v>
                </c:pt>
                <c:pt idx="47">
                  <c:v>8153.8314117576965</c:v>
                </c:pt>
                <c:pt idx="48">
                  <c:v>8211.5079607028347</c:v>
                </c:pt>
                <c:pt idx="49">
                  <c:v>8374.5629092949675</c:v>
                </c:pt>
                <c:pt idx="50">
                  <c:v>9552.2337173502874</c:v>
                </c:pt>
                <c:pt idx="51">
                  <c:v>11341.485378369867</c:v>
                </c:pt>
                <c:pt idx="52">
                  <c:v>12528.561172447009</c:v>
                </c:pt>
                <c:pt idx="53">
                  <c:v>12311.010185316374</c:v>
                </c:pt>
                <c:pt idx="54">
                  <c:v>12014.209608374642</c:v>
                </c:pt>
                <c:pt idx="55">
                  <c:v>11589.377902272116</c:v>
                </c:pt>
                <c:pt idx="56">
                  <c:v>11285.692597623125</c:v>
                </c:pt>
                <c:pt idx="57">
                  <c:v>11145.721350234046</c:v>
                </c:pt>
                <c:pt idx="58">
                  <c:v>11156.227640055693</c:v>
                </c:pt>
                <c:pt idx="59">
                  <c:v>10982.05680615914</c:v>
                </c:pt>
                <c:pt idx="60">
                  <c:v>10591.671184622312</c:v>
                </c:pt>
                <c:pt idx="61">
                  <c:v>10418.429256677642</c:v>
                </c:pt>
                <c:pt idx="62">
                  <c:v>9143.7781362519636</c:v>
                </c:pt>
                <c:pt idx="63">
                  <c:v>8631.9497377333464</c:v>
                </c:pt>
                <c:pt idx="64">
                  <c:v>8515.7364787415136</c:v>
                </c:pt>
                <c:pt idx="65">
                  <c:v>8740.0027229475272</c:v>
                </c:pt>
                <c:pt idx="66">
                  <c:v>8533.4116034456692</c:v>
                </c:pt>
                <c:pt idx="67">
                  <c:v>8496.2883654677516</c:v>
                </c:pt>
                <c:pt idx="68">
                  <c:v>7719.1072085207497</c:v>
                </c:pt>
                <c:pt idx="69">
                  <c:v>7647.2973691418329</c:v>
                </c:pt>
                <c:pt idx="70">
                  <c:v>6442.3333338408538</c:v>
                </c:pt>
                <c:pt idx="71">
                  <c:v>3915.4651778647553</c:v>
                </c:pt>
                <c:pt idx="72">
                  <c:v>2137.5039872817815</c:v>
                </c:pt>
                <c:pt idx="73">
                  <c:v>3289.7386758557354</c:v>
                </c:pt>
              </c:numCache>
            </c:numRef>
          </c:val>
        </c:ser>
        <c:ser>
          <c:idx val="2"/>
          <c:order val="2"/>
          <c:tx>
            <c:strRef>
              <c:f>'Chile Inflows'!$N$316</c:f>
              <c:strCache>
                <c:ptCount val="1"/>
                <c:pt idx="0">
                  <c:v>2+ Std Dev Band</c:v>
                </c:pt>
              </c:strCache>
            </c:strRef>
          </c:tx>
          <c:marker>
            <c:symbol val="none"/>
          </c:marker>
          <c:cat>
            <c:strRef>
              <c:f>'Chile Inflows'!$O$313:$CJ$313</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Inflows'!$O$316:$CJ$316</c:f>
              <c:numCache>
                <c:formatCode>General</c:formatCode>
                <c:ptCount val="74"/>
                <c:pt idx="0">
                  <c:v>4616.8264030525888</c:v>
                </c:pt>
                <c:pt idx="1">
                  <c:v>4232.9539106068323</c:v>
                </c:pt>
                <c:pt idx="2">
                  <c:v>5871.0693164521545</c:v>
                </c:pt>
                <c:pt idx="3">
                  <c:v>6592.5558363059654</c:v>
                </c:pt>
                <c:pt idx="4">
                  <c:v>6704.3201984295811</c:v>
                </c:pt>
                <c:pt idx="5">
                  <c:v>6760.4803351283408</c:v>
                </c:pt>
                <c:pt idx="6">
                  <c:v>7317.1412227186092</c:v>
                </c:pt>
                <c:pt idx="7">
                  <c:v>8017.3655572990538</c:v>
                </c:pt>
                <c:pt idx="8">
                  <c:v>7995.8469207375374</c:v>
                </c:pt>
                <c:pt idx="9">
                  <c:v>7802.0869507810648</c:v>
                </c:pt>
                <c:pt idx="10">
                  <c:v>7873.7887694575356</c:v>
                </c:pt>
                <c:pt idx="11">
                  <c:v>8024.9138197549291</c:v>
                </c:pt>
                <c:pt idx="12">
                  <c:v>7975.2287122900834</c:v>
                </c:pt>
                <c:pt idx="13">
                  <c:v>7995.3206041399189</c:v>
                </c:pt>
                <c:pt idx="14">
                  <c:v>7964.6442907234305</c:v>
                </c:pt>
                <c:pt idx="15">
                  <c:v>7969.371797989621</c:v>
                </c:pt>
                <c:pt idx="16">
                  <c:v>7976.8387358768778</c:v>
                </c:pt>
                <c:pt idx="17">
                  <c:v>7989.4978082656926</c:v>
                </c:pt>
                <c:pt idx="18">
                  <c:v>8047.8550614810974</c:v>
                </c:pt>
                <c:pt idx="19">
                  <c:v>8121.1663942463701</c:v>
                </c:pt>
                <c:pt idx="20">
                  <c:v>8144.0694659448654</c:v>
                </c:pt>
                <c:pt idx="21">
                  <c:v>8109.9202726778076</c:v>
                </c:pt>
                <c:pt idx="22">
                  <c:v>6502.5029963446923</c:v>
                </c:pt>
                <c:pt idx="23">
                  <c:v>5421.9662701873303</c:v>
                </c:pt>
                <c:pt idx="24">
                  <c:v>5140.5079617831943</c:v>
                </c:pt>
                <c:pt idx="25">
                  <c:v>5075.2814783343256</c:v>
                </c:pt>
                <c:pt idx="26">
                  <c:v>4792.2312758491425</c:v>
                </c:pt>
                <c:pt idx="27">
                  <c:v>4036.3835291820378</c:v>
                </c:pt>
                <c:pt idx="28">
                  <c:v>4004.7352648437736</c:v>
                </c:pt>
                <c:pt idx="29">
                  <c:v>4033.1702227545948</c:v>
                </c:pt>
                <c:pt idx="30">
                  <c:v>3741.4628011396139</c:v>
                </c:pt>
                <c:pt idx="31">
                  <c:v>3303.5062819351651</c:v>
                </c:pt>
                <c:pt idx="32">
                  <c:v>3356.2196403759722</c:v>
                </c:pt>
                <c:pt idx="33">
                  <c:v>3341.7359718254643</c:v>
                </c:pt>
                <c:pt idx="34">
                  <c:v>3147.1031657250578</c:v>
                </c:pt>
                <c:pt idx="35">
                  <c:v>3156.3349363923753</c:v>
                </c:pt>
                <c:pt idx="36">
                  <c:v>3152.2154441897428</c:v>
                </c:pt>
                <c:pt idx="37">
                  <c:v>3068.6032607961174</c:v>
                </c:pt>
                <c:pt idx="38">
                  <c:v>3344.3189935045471</c:v>
                </c:pt>
                <c:pt idx="39">
                  <c:v>3060.5991305128582</c:v>
                </c:pt>
                <c:pt idx="40">
                  <c:v>3405.5359642644175</c:v>
                </c:pt>
                <c:pt idx="41">
                  <c:v>4402.3654086589668</c:v>
                </c:pt>
                <c:pt idx="42">
                  <c:v>9151.4273316417402</c:v>
                </c:pt>
                <c:pt idx="43">
                  <c:v>9866.9880174244408</c:v>
                </c:pt>
                <c:pt idx="44">
                  <c:v>10073.665964614007</c:v>
                </c:pt>
                <c:pt idx="45">
                  <c:v>11071.087841173221</c:v>
                </c:pt>
                <c:pt idx="46">
                  <c:v>15727.251867918265</c:v>
                </c:pt>
                <c:pt idx="47">
                  <c:v>17827.849572280444</c:v>
                </c:pt>
                <c:pt idx="48">
                  <c:v>19114.345896204468</c:v>
                </c:pt>
                <c:pt idx="49">
                  <c:v>19298.73436595462</c:v>
                </c:pt>
                <c:pt idx="50">
                  <c:v>20976.820287742015</c:v>
                </c:pt>
                <c:pt idx="51">
                  <c:v>23585.68060145964</c:v>
                </c:pt>
                <c:pt idx="52">
                  <c:v>25246.462471367875</c:v>
                </c:pt>
                <c:pt idx="53">
                  <c:v>25052.866699705846</c:v>
                </c:pt>
                <c:pt idx="54">
                  <c:v>24811.113873621794</c:v>
                </c:pt>
                <c:pt idx="55">
                  <c:v>24482.413879499883</c:v>
                </c:pt>
                <c:pt idx="56">
                  <c:v>24236.59860043665</c:v>
                </c:pt>
                <c:pt idx="57">
                  <c:v>24084.058393851708</c:v>
                </c:pt>
                <c:pt idx="58">
                  <c:v>24092.993609009463</c:v>
                </c:pt>
                <c:pt idx="59">
                  <c:v>23917.69280583314</c:v>
                </c:pt>
                <c:pt idx="60">
                  <c:v>23451.518265633935</c:v>
                </c:pt>
                <c:pt idx="61">
                  <c:v>23217.520164153841</c:v>
                </c:pt>
                <c:pt idx="62">
                  <c:v>21290.193790589794</c:v>
                </c:pt>
                <c:pt idx="63">
                  <c:v>20588.457893875369</c:v>
                </c:pt>
                <c:pt idx="64">
                  <c:v>20430.680860950168</c:v>
                </c:pt>
                <c:pt idx="65">
                  <c:v>20547.176976149683</c:v>
                </c:pt>
                <c:pt idx="66">
                  <c:v>18954.775850976454</c:v>
                </c:pt>
                <c:pt idx="67">
                  <c:v>17452.581679377188</c:v>
                </c:pt>
                <c:pt idx="68">
                  <c:v>14757.016815709667</c:v>
                </c:pt>
                <c:pt idx="69">
                  <c:v>14700.059095508168</c:v>
                </c:pt>
                <c:pt idx="70">
                  <c:v>12924.335195765616</c:v>
                </c:pt>
                <c:pt idx="71">
                  <c:v>8855.2589921809431</c:v>
                </c:pt>
                <c:pt idx="72">
                  <c:v>5784.0996568852515</c:v>
                </c:pt>
                <c:pt idx="73">
                  <c:v>7481.8698313710684</c:v>
                </c:pt>
              </c:numCache>
            </c:numRef>
          </c:val>
        </c:ser>
        <c:ser>
          <c:idx val="3"/>
          <c:order val="3"/>
          <c:tx>
            <c:strRef>
              <c:f>'Chile Inflows'!$N$317</c:f>
              <c:strCache>
                <c:ptCount val="1"/>
                <c:pt idx="0">
                  <c:v>1- Std Dev Band</c:v>
                </c:pt>
              </c:strCache>
            </c:strRef>
          </c:tx>
          <c:marker>
            <c:symbol val="none"/>
          </c:marker>
          <c:cat>
            <c:strRef>
              <c:f>'Chile Inflows'!$O$313:$CJ$313</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Inflows'!$O$317:$CJ$317</c:f>
              <c:numCache>
                <c:formatCode>General</c:formatCode>
                <c:ptCount val="74"/>
                <c:pt idx="0">
                  <c:v>-1951.5337663915907</c:v>
                </c:pt>
                <c:pt idx="1">
                  <c:v>-1943.430152068014</c:v>
                </c:pt>
                <c:pt idx="2">
                  <c:v>-2396.9468414491521</c:v>
                </c:pt>
                <c:pt idx="3">
                  <c:v>-2456.5788911808149</c:v>
                </c:pt>
                <c:pt idx="4">
                  <c:v>-2373.1570194745464</c:v>
                </c:pt>
                <c:pt idx="5">
                  <c:v>-2186.3648993669622</c:v>
                </c:pt>
                <c:pt idx="6">
                  <c:v>-2789.1748249320608</c:v>
                </c:pt>
                <c:pt idx="7">
                  <c:v>-3678.6301235029678</c:v>
                </c:pt>
                <c:pt idx="8">
                  <c:v>-3831.5429544437234</c:v>
                </c:pt>
                <c:pt idx="9">
                  <c:v>-4027.5465043423574</c:v>
                </c:pt>
                <c:pt idx="10">
                  <c:v>-4009.4493267128205</c:v>
                </c:pt>
                <c:pt idx="11">
                  <c:v>-3973.6332818042897</c:v>
                </c:pt>
                <c:pt idx="12">
                  <c:v>-4112.3530978207091</c:v>
                </c:pt>
                <c:pt idx="13">
                  <c:v>-4181.7010292331643</c:v>
                </c:pt>
                <c:pt idx="14">
                  <c:v>-4481.1634845160461</c:v>
                </c:pt>
                <c:pt idx="15">
                  <c:v>-4540.6539203933753</c:v>
                </c:pt>
                <c:pt idx="16">
                  <c:v>-4526.524812660271</c:v>
                </c:pt>
                <c:pt idx="17">
                  <c:v>-4522.9047842628224</c:v>
                </c:pt>
                <c:pt idx="18">
                  <c:v>-4216.5176061410339</c:v>
                </c:pt>
                <c:pt idx="19">
                  <c:v>-4199.4164492614891</c:v>
                </c:pt>
                <c:pt idx="20">
                  <c:v>-4196.4195335555269</c:v>
                </c:pt>
                <c:pt idx="21">
                  <c:v>-4213.5850318637822</c:v>
                </c:pt>
                <c:pt idx="22">
                  <c:v>-3998.4168724549845</c:v>
                </c:pt>
                <c:pt idx="23">
                  <c:v>-4028.4522008756858</c:v>
                </c:pt>
                <c:pt idx="24">
                  <c:v>-4115.7428214191486</c:v>
                </c:pt>
                <c:pt idx="25">
                  <c:v>-4123.6969516478057</c:v>
                </c:pt>
                <c:pt idx="26">
                  <c:v>-3460.989663769858</c:v>
                </c:pt>
                <c:pt idx="27">
                  <c:v>-2355.724093752423</c:v>
                </c:pt>
                <c:pt idx="28">
                  <c:v>-2207.0753819955116</c:v>
                </c:pt>
                <c:pt idx="29">
                  <c:v>-2260.5470295958944</c:v>
                </c:pt>
                <c:pt idx="30">
                  <c:v>-2362.0724550837376</c:v>
                </c:pt>
                <c:pt idx="31">
                  <c:v>-2463.3086512065065</c:v>
                </c:pt>
                <c:pt idx="32">
                  <c:v>-2313.3535644269446</c:v>
                </c:pt>
                <c:pt idx="33">
                  <c:v>-1983.5457241780059</c:v>
                </c:pt>
                <c:pt idx="34">
                  <c:v>-1510.8941278441994</c:v>
                </c:pt>
                <c:pt idx="35">
                  <c:v>-1150.4032059624706</c:v>
                </c:pt>
                <c:pt idx="36">
                  <c:v>-1062.061388576667</c:v>
                </c:pt>
                <c:pt idx="37">
                  <c:v>-1076.6383590021519</c:v>
                </c:pt>
                <c:pt idx="38">
                  <c:v>-1518.4871332277867</c:v>
                </c:pt>
                <c:pt idx="39">
                  <c:v>-1552.0850869293899</c:v>
                </c:pt>
                <c:pt idx="40">
                  <c:v>-1627.9147961031222</c:v>
                </c:pt>
                <c:pt idx="41">
                  <c:v>-1771.0128827642145</c:v>
                </c:pt>
                <c:pt idx="42">
                  <c:v>-3051.1503526991191</c:v>
                </c:pt>
                <c:pt idx="43">
                  <c:v>-2779.6534448067241</c:v>
                </c:pt>
                <c:pt idx="44">
                  <c:v>-2514.6417808035822</c:v>
                </c:pt>
                <c:pt idx="45">
                  <c:v>-3835.2942572521583</c:v>
                </c:pt>
                <c:pt idx="46">
                  <c:v>-8170.513840978032</c:v>
                </c:pt>
                <c:pt idx="47">
                  <c:v>-11194.204909287801</c:v>
                </c:pt>
                <c:pt idx="48">
                  <c:v>-13594.167910300428</c:v>
                </c:pt>
                <c:pt idx="49">
                  <c:v>-13473.780004024342</c:v>
                </c:pt>
                <c:pt idx="50">
                  <c:v>-13296.939423433168</c:v>
                </c:pt>
                <c:pt idx="51">
                  <c:v>-13146.905067809679</c:v>
                </c:pt>
                <c:pt idx="52">
                  <c:v>-12907.241425394719</c:v>
                </c:pt>
                <c:pt idx="53">
                  <c:v>-13172.70284346257</c:v>
                </c:pt>
                <c:pt idx="54">
                  <c:v>-13579.59892211966</c:v>
                </c:pt>
                <c:pt idx="55">
                  <c:v>-14196.69405218342</c:v>
                </c:pt>
                <c:pt idx="56">
                  <c:v>-14616.11940800392</c:v>
                </c:pt>
                <c:pt idx="57">
                  <c:v>-14730.95273700128</c:v>
                </c:pt>
                <c:pt idx="58">
                  <c:v>-14717.304297851848</c:v>
                </c:pt>
                <c:pt idx="59">
                  <c:v>-14889.215193188855</c:v>
                </c:pt>
                <c:pt idx="60">
                  <c:v>-15128.022977400931</c:v>
                </c:pt>
                <c:pt idx="61">
                  <c:v>-15179.752558274755</c:v>
                </c:pt>
                <c:pt idx="62">
                  <c:v>-15149.053172423697</c:v>
                </c:pt>
                <c:pt idx="63">
                  <c:v>-15281.066574550699</c:v>
                </c:pt>
                <c:pt idx="64">
                  <c:v>-15314.152285675795</c:v>
                </c:pt>
                <c:pt idx="65">
                  <c:v>-14874.345783456789</c:v>
                </c:pt>
                <c:pt idx="66">
                  <c:v>-12309.316891615899</c:v>
                </c:pt>
                <c:pt idx="67">
                  <c:v>-9416.2982623511216</c:v>
                </c:pt>
                <c:pt idx="68">
                  <c:v>-6356.7120058570845</c:v>
                </c:pt>
                <c:pt idx="69">
                  <c:v>-6458.2260835908373</c:v>
                </c:pt>
                <c:pt idx="70">
                  <c:v>-6521.6703900086723</c:v>
                </c:pt>
                <c:pt idx="71">
                  <c:v>-5964.1224507676197</c:v>
                </c:pt>
                <c:pt idx="72">
                  <c:v>-5155.6873519251576</c:v>
                </c:pt>
                <c:pt idx="73">
                  <c:v>-5094.5236351749318</c:v>
                </c:pt>
              </c:numCache>
            </c:numRef>
          </c:val>
        </c:ser>
        <c:ser>
          <c:idx val="4"/>
          <c:order val="4"/>
          <c:tx>
            <c:strRef>
              <c:f>'Chile Inflows'!$N$318</c:f>
              <c:strCache>
                <c:ptCount val="1"/>
                <c:pt idx="0">
                  <c:v>2- Std Dev Band</c:v>
                </c:pt>
              </c:strCache>
            </c:strRef>
          </c:tx>
          <c:marker>
            <c:symbol val="none"/>
          </c:marker>
          <c:cat>
            <c:strRef>
              <c:f>'Chile Inflows'!$O$313:$CJ$313</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Inflows'!$O$318:$CJ$318</c:f>
              <c:numCache>
                <c:formatCode>General</c:formatCode>
                <c:ptCount val="74"/>
                <c:pt idx="0">
                  <c:v>-4140.9871562063172</c:v>
                </c:pt>
                <c:pt idx="1">
                  <c:v>-4002.2248396262958</c:v>
                </c:pt>
                <c:pt idx="2">
                  <c:v>-5152.9522274162537</c:v>
                </c:pt>
                <c:pt idx="3">
                  <c:v>-5472.9571336764084</c:v>
                </c:pt>
                <c:pt idx="4">
                  <c:v>-5398.9827587759228</c:v>
                </c:pt>
                <c:pt idx="5">
                  <c:v>-5168.6466441987304</c:v>
                </c:pt>
                <c:pt idx="6">
                  <c:v>-6157.9468408156181</c:v>
                </c:pt>
                <c:pt idx="7">
                  <c:v>-7577.2953504369743</c:v>
                </c:pt>
                <c:pt idx="8">
                  <c:v>-7774.0062461708103</c:v>
                </c:pt>
                <c:pt idx="9">
                  <c:v>-7970.7576560501648</c:v>
                </c:pt>
                <c:pt idx="10">
                  <c:v>-7970.5286921029392</c:v>
                </c:pt>
                <c:pt idx="11">
                  <c:v>-7973.1489823240299</c:v>
                </c:pt>
                <c:pt idx="12">
                  <c:v>-8141.5470345243066</c:v>
                </c:pt>
                <c:pt idx="13">
                  <c:v>-8240.7082403575259</c:v>
                </c:pt>
                <c:pt idx="14">
                  <c:v>-8629.7660762625383</c:v>
                </c:pt>
                <c:pt idx="15">
                  <c:v>-8710.6624931877086</c:v>
                </c:pt>
                <c:pt idx="16">
                  <c:v>-8694.3126621726551</c:v>
                </c:pt>
                <c:pt idx="17">
                  <c:v>-8693.7056484389941</c:v>
                </c:pt>
                <c:pt idx="18">
                  <c:v>-8304.6418286817443</c:v>
                </c:pt>
                <c:pt idx="19">
                  <c:v>-8306.2773970974413</c:v>
                </c:pt>
                <c:pt idx="20">
                  <c:v>-8309.9158667223255</c:v>
                </c:pt>
                <c:pt idx="21">
                  <c:v>-8321.4201333776455</c:v>
                </c:pt>
                <c:pt idx="22">
                  <c:v>-7498.7234953882107</c:v>
                </c:pt>
                <c:pt idx="23">
                  <c:v>-7178.5916912300245</c:v>
                </c:pt>
                <c:pt idx="24">
                  <c:v>-7201.159749153263</c:v>
                </c:pt>
                <c:pt idx="25">
                  <c:v>-7190.0230949751822</c:v>
                </c:pt>
                <c:pt idx="26">
                  <c:v>-6212.0633103095242</c:v>
                </c:pt>
                <c:pt idx="27">
                  <c:v>-4486.4266347305766</c:v>
                </c:pt>
                <c:pt idx="28">
                  <c:v>-4277.6789309419401</c:v>
                </c:pt>
                <c:pt idx="29">
                  <c:v>-4358.4527803793908</c:v>
                </c:pt>
                <c:pt idx="30">
                  <c:v>-4396.5842071581883</c:v>
                </c:pt>
                <c:pt idx="31">
                  <c:v>-4385.580295587064</c:v>
                </c:pt>
                <c:pt idx="32">
                  <c:v>-4203.21129936125</c:v>
                </c:pt>
                <c:pt idx="33">
                  <c:v>-3758.6396228458293</c:v>
                </c:pt>
                <c:pt idx="34">
                  <c:v>-3063.5598923672851</c:v>
                </c:pt>
                <c:pt idx="35">
                  <c:v>-2585.9825867474192</c:v>
                </c:pt>
                <c:pt idx="36">
                  <c:v>-2466.820332832137</c:v>
                </c:pt>
                <c:pt idx="37">
                  <c:v>-2458.3855656015753</c:v>
                </c:pt>
                <c:pt idx="38">
                  <c:v>-3139.4225088052312</c:v>
                </c:pt>
                <c:pt idx="39">
                  <c:v>-3089.6464927434727</c:v>
                </c:pt>
                <c:pt idx="40">
                  <c:v>-3305.7317162256354</c:v>
                </c:pt>
                <c:pt idx="41">
                  <c:v>-3828.8056465719419</c:v>
                </c:pt>
                <c:pt idx="42">
                  <c:v>-7118.6762474794059</c:v>
                </c:pt>
                <c:pt idx="43">
                  <c:v>-6995.2005988837791</c:v>
                </c:pt>
                <c:pt idx="44">
                  <c:v>-6710.7443626094455</c:v>
                </c:pt>
                <c:pt idx="45">
                  <c:v>-8804.0882900606175</c:v>
                </c:pt>
                <c:pt idx="46">
                  <c:v>-16136.435743943464</c:v>
                </c:pt>
                <c:pt idx="47">
                  <c:v>-20868.223069810549</c:v>
                </c:pt>
                <c:pt idx="48">
                  <c:v>-24497.005845802058</c:v>
                </c:pt>
                <c:pt idx="49">
                  <c:v>-24397.951460683998</c:v>
                </c:pt>
                <c:pt idx="50">
                  <c:v>-24721.525993824896</c:v>
                </c:pt>
                <c:pt idx="51">
                  <c:v>-25391.100290899452</c:v>
                </c:pt>
                <c:pt idx="52">
                  <c:v>-25625.142724315581</c:v>
                </c:pt>
                <c:pt idx="53">
                  <c:v>-25914.559357852042</c:v>
                </c:pt>
                <c:pt idx="54">
                  <c:v>-26376.503187366809</c:v>
                </c:pt>
                <c:pt idx="55">
                  <c:v>-27089.730029411188</c:v>
                </c:pt>
                <c:pt idx="56">
                  <c:v>-27567.025410817441</c:v>
                </c:pt>
                <c:pt idx="57">
                  <c:v>-27669.289780618943</c:v>
                </c:pt>
                <c:pt idx="58">
                  <c:v>-27654.070266805618</c:v>
                </c:pt>
                <c:pt idx="59">
                  <c:v>-27824.85119286285</c:v>
                </c:pt>
                <c:pt idx="60">
                  <c:v>-27987.870058412551</c:v>
                </c:pt>
                <c:pt idx="61">
                  <c:v>-27978.843465750953</c:v>
                </c:pt>
                <c:pt idx="62">
                  <c:v>-27295.468826761527</c:v>
                </c:pt>
                <c:pt idx="63">
                  <c:v>-27237.574730692722</c:v>
                </c:pt>
                <c:pt idx="64">
                  <c:v>-27229.096667884449</c:v>
                </c:pt>
                <c:pt idx="65">
                  <c:v>-26681.520036658949</c:v>
                </c:pt>
                <c:pt idx="66">
                  <c:v>-22730.681139146684</c:v>
                </c:pt>
                <c:pt idx="67">
                  <c:v>-18372.591576260558</c:v>
                </c:pt>
                <c:pt idx="68">
                  <c:v>-13394.621613046002</c:v>
                </c:pt>
                <c:pt idx="69">
                  <c:v>-13510.987809957172</c:v>
                </c:pt>
                <c:pt idx="70">
                  <c:v>-13003.672251933436</c:v>
                </c:pt>
                <c:pt idx="71">
                  <c:v>-10903.916265083806</c:v>
                </c:pt>
                <c:pt idx="72">
                  <c:v>-8802.2830215286267</c:v>
                </c:pt>
                <c:pt idx="73">
                  <c:v>-9286.6547906902651</c:v>
                </c:pt>
              </c:numCache>
            </c:numRef>
          </c:val>
        </c:ser>
        <c:marker val="1"/>
        <c:axId val="106790272"/>
        <c:axId val="106804352"/>
      </c:lineChart>
      <c:catAx>
        <c:axId val="106790272"/>
        <c:scaling>
          <c:orientation val="minMax"/>
        </c:scaling>
        <c:axPos val="b"/>
        <c:tickLblPos val="nextTo"/>
        <c:crossAx val="106804352"/>
        <c:crosses val="autoZero"/>
        <c:auto val="1"/>
        <c:lblAlgn val="ctr"/>
        <c:lblOffset val="100"/>
      </c:catAx>
      <c:valAx>
        <c:axId val="106804352"/>
        <c:scaling>
          <c:orientation val="minMax"/>
        </c:scaling>
        <c:axPos val="l"/>
        <c:majorGridlines/>
        <c:numFmt formatCode="General" sourceLinked="1"/>
        <c:tickLblPos val="nextTo"/>
        <c:crossAx val="106790272"/>
        <c:crosses val="autoZero"/>
        <c:crossBetween val="between"/>
      </c:valAx>
    </c:plotArea>
    <c:legend>
      <c:legendPos val="r"/>
    </c:legend>
    <c:plotVisOnly val="1"/>
  </c:chart>
  <c:printSettings>
    <c:headerFooter/>
    <c:pageMargins b="0.75000000000000255" l="0.70000000000000062" r="0.70000000000000062" t="0.75000000000000255"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Surges and Sudden Stops Chile</a:t>
            </a:r>
          </a:p>
        </c:rich>
      </c:tx>
      <c:layout/>
    </c:title>
    <c:plotArea>
      <c:layout/>
      <c:lineChart>
        <c:grouping val="standard"/>
        <c:ser>
          <c:idx val="0"/>
          <c:order val="0"/>
          <c:tx>
            <c:strRef>
              <c:f>'Chile Inflows'!$O$26</c:f>
              <c:strCache>
                <c:ptCount val="1"/>
                <c:pt idx="0">
                  <c:v>DeltaC</c:v>
                </c:pt>
              </c:strCache>
            </c:strRef>
          </c:tx>
          <c:marker>
            <c:symbol val="none"/>
          </c:marker>
          <c:cat>
            <c:strRef>
              <c:f>'Chile Inflows'!$P$25:$CK$25</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Inflows'!$P$26:$CK$26</c:f>
              <c:numCache>
                <c:formatCode>General</c:formatCode>
                <c:ptCount val="74"/>
                <c:pt idx="0">
                  <c:v>1202.9082109678211</c:v>
                </c:pt>
                <c:pt idx="1">
                  <c:v>-1313.3437806573511</c:v>
                </c:pt>
                <c:pt idx="2">
                  <c:v>6529.5322553336391</c:v>
                </c:pt>
                <c:pt idx="3">
                  <c:v>9688.3394915685603</c:v>
                </c:pt>
                <c:pt idx="4">
                  <c:v>8142.0434982630177</c:v>
                </c:pt>
                <c:pt idx="5">
                  <c:v>7158.1349052615242</c:v>
                </c:pt>
                <c:pt idx="6">
                  <c:v>-1845.7145223041916</c:v>
                </c:pt>
                <c:pt idx="7">
                  <c:v>-13596.455969071128</c:v>
                </c:pt>
                <c:pt idx="8">
                  <c:v>-10843.754225834758</c:v>
                </c:pt>
                <c:pt idx="9">
                  <c:v>-8559.55339597684</c:v>
                </c:pt>
                <c:pt idx="10">
                  <c:v>-1499.23295224299</c:v>
                </c:pt>
                <c:pt idx="11">
                  <c:v>3981.097859945673</c:v>
                </c:pt>
                <c:pt idx="12">
                  <c:v>833.62784262627702</c:v>
                </c:pt>
                <c:pt idx="13">
                  <c:v>-2403.1643676416861</c:v>
                </c:pt>
                <c:pt idx="14">
                  <c:v>-4924.7208917688713</c:v>
                </c:pt>
                <c:pt idx="15">
                  <c:v>-3766.5417997098875</c:v>
                </c:pt>
                <c:pt idx="16">
                  <c:v>-1871.6657751754874</c:v>
                </c:pt>
                <c:pt idx="17">
                  <c:v>1510.0806968424104</c:v>
                </c:pt>
                <c:pt idx="18">
                  <c:v>-1290.2446706117989</c:v>
                </c:pt>
                <c:pt idx="19">
                  <c:v>583.28850472295471</c:v>
                </c:pt>
                <c:pt idx="20">
                  <c:v>-71.373462106300394</c:v>
                </c:pt>
                <c:pt idx="21">
                  <c:v>-1530.6887275431709</c:v>
                </c:pt>
                <c:pt idx="22">
                  <c:v>2577.9495152474719</c:v>
                </c:pt>
                <c:pt idx="23">
                  <c:v>-747.99214887493326</c:v>
                </c:pt>
                <c:pt idx="24">
                  <c:v>1567.4886816402013</c:v>
                </c:pt>
                <c:pt idx="25">
                  <c:v>3587.2871692724166</c:v>
                </c:pt>
                <c:pt idx="26">
                  <c:v>1733.0140349473868</c:v>
                </c:pt>
                <c:pt idx="27">
                  <c:v>2676.5229441230822</c:v>
                </c:pt>
                <c:pt idx="28">
                  <c:v>1801.8005655823536</c:v>
                </c:pt>
                <c:pt idx="29">
                  <c:v>-501.5364928523004</c:v>
                </c:pt>
                <c:pt idx="30">
                  <c:v>-933.44365942795139</c:v>
                </c:pt>
                <c:pt idx="31">
                  <c:v>1080.0359203160269</c:v>
                </c:pt>
                <c:pt idx="32">
                  <c:v>-103.61308308928983</c:v>
                </c:pt>
                <c:pt idx="33">
                  <c:v>1418.365411022628</c:v>
                </c:pt>
                <c:pt idx="34">
                  <c:v>6360.7915286069183</c:v>
                </c:pt>
                <c:pt idx="35">
                  <c:v>4290.5237626945682</c:v>
                </c:pt>
                <c:pt idx="36">
                  <c:v>4541.2859745118503</c:v>
                </c:pt>
                <c:pt idx="37">
                  <c:v>1526.3866325356685</c:v>
                </c:pt>
                <c:pt idx="38">
                  <c:v>-6045.4522749841726</c:v>
                </c:pt>
                <c:pt idx="39">
                  <c:v>1197.4306316850216</c:v>
                </c:pt>
                <c:pt idx="40">
                  <c:v>3301.6498663004859</c:v>
                </c:pt>
                <c:pt idx="41">
                  <c:v>8338.1694017811096</c:v>
                </c:pt>
                <c:pt idx="42">
                  <c:v>20205.881305614203</c:v>
                </c:pt>
                <c:pt idx="43">
                  <c:v>9103.6139702152086</c:v>
                </c:pt>
                <c:pt idx="44">
                  <c:v>9731.7849773544222</c:v>
                </c:pt>
                <c:pt idx="45">
                  <c:v>-3572.3139096720734</c:v>
                </c:pt>
                <c:pt idx="46">
                  <c:v>-22277.424945087616</c:v>
                </c:pt>
                <c:pt idx="47">
                  <c:v>-24943.273119538604</c:v>
                </c:pt>
                <c:pt idx="48">
                  <c:v>-28336.062654156871</c:v>
                </c:pt>
                <c:pt idx="49">
                  <c:v>-3618.488064379897</c:v>
                </c:pt>
                <c:pt idx="50">
                  <c:v>11122.373359193112</c:v>
                </c:pt>
                <c:pt idx="51">
                  <c:v>21992.05153679433</c:v>
                </c:pt>
                <c:pt idx="52">
                  <c:v>25587.758978081416</c:v>
                </c:pt>
                <c:pt idx="53">
                  <c:v>5612.6739535004599</c:v>
                </c:pt>
                <c:pt idx="54">
                  <c:v>2410.9946138206597</c:v>
                </c:pt>
                <c:pt idx="55">
                  <c:v>371.0015949569206</c:v>
                </c:pt>
                <c:pt idx="56">
                  <c:v>-7797.7104561138767</c:v>
                </c:pt>
                <c:pt idx="57">
                  <c:v>7406.0728696865081</c:v>
                </c:pt>
                <c:pt idx="58">
                  <c:v>4094.8515421331722</c:v>
                </c:pt>
                <c:pt idx="59">
                  <c:v>7883.1928812336155</c:v>
                </c:pt>
                <c:pt idx="60">
                  <c:v>17439.099039963396</c:v>
                </c:pt>
                <c:pt idx="61">
                  <c:v>8725.1843001864181</c:v>
                </c:pt>
                <c:pt idx="62">
                  <c:v>15848.403371678876</c:v>
                </c:pt>
                <c:pt idx="63">
                  <c:v>-292.20090793224881</c:v>
                </c:pt>
                <c:pt idx="64">
                  <c:v>-4984.2927903722448</c:v>
                </c:pt>
                <c:pt idx="65">
                  <c:v>-8403.4438490007451</c:v>
                </c:pt>
                <c:pt idx="66">
                  <c:v>-21346.076646734276</c:v>
                </c:pt>
                <c:pt idx="67">
                  <c:v>-6221.6805223791634</c:v>
                </c:pt>
                <c:pt idx="68">
                  <c:v>-4229.2374847135216</c:v>
                </c:pt>
                <c:pt idx="69">
                  <c:v>-1031.3208797778207</c:v>
                </c:pt>
                <c:pt idx="70">
                  <c:v>7093.6328764490318</c:v>
                </c:pt>
                <c:pt idx="71">
                  <c:v>5589.8270348436272</c:v>
                </c:pt>
                <c:pt idx="72">
                  <c:v>5328.9861103460789</c:v>
                </c:pt>
                <c:pt idx="73">
                  <c:v>-3440.0520959115893</c:v>
                </c:pt>
              </c:numCache>
            </c:numRef>
          </c:val>
        </c:ser>
        <c:ser>
          <c:idx val="1"/>
          <c:order val="1"/>
          <c:tx>
            <c:strRef>
              <c:f>'Chile Inflows'!$O$27</c:f>
              <c:strCache>
                <c:ptCount val="1"/>
                <c:pt idx="0">
                  <c:v>1+ Std Dev Band</c:v>
                </c:pt>
              </c:strCache>
            </c:strRef>
          </c:tx>
          <c:marker>
            <c:symbol val="none"/>
          </c:marker>
          <c:cat>
            <c:strRef>
              <c:f>'Chile Inflows'!$P$25:$CK$25</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Inflows'!$P$27:$CK$27</c:f>
              <c:numCache>
                <c:formatCode>General</c:formatCode>
                <c:ptCount val="74"/>
                <c:pt idx="0">
                  <c:v>3795.0268438930793</c:v>
                </c:pt>
                <c:pt idx="1">
                  <c:v>3551.9872226547645</c:v>
                </c:pt>
                <c:pt idx="2">
                  <c:v>3840.8596798130457</c:v>
                </c:pt>
                <c:pt idx="3">
                  <c:v>4818.0273737546013</c:v>
                </c:pt>
                <c:pt idx="4">
                  <c:v>5511.686946150171</c:v>
                </c:pt>
                <c:pt idx="5">
                  <c:v>6021.0301347720961</c:v>
                </c:pt>
                <c:pt idx="6">
                  <c:v>6025.5561043456009</c:v>
                </c:pt>
                <c:pt idx="7">
                  <c:v>6813.9421530390609</c:v>
                </c:pt>
                <c:pt idx="8">
                  <c:v>6907.5473359942389</c:v>
                </c:pt>
                <c:pt idx="9">
                  <c:v>6625.8039269890769</c:v>
                </c:pt>
                <c:pt idx="10">
                  <c:v>6386.1289508508671</c:v>
                </c:pt>
                <c:pt idx="11">
                  <c:v>6530.336529561645</c:v>
                </c:pt>
                <c:pt idx="12">
                  <c:v>6589.9992481805448</c:v>
                </c:pt>
                <c:pt idx="13">
                  <c:v>6611.9416832419402</c:v>
                </c:pt>
                <c:pt idx="14">
                  <c:v>6494.9518245076561</c:v>
                </c:pt>
                <c:pt idx="15">
                  <c:v>6401.6327473076744</c:v>
                </c:pt>
                <c:pt idx="16">
                  <c:v>6155.4688172315064</c:v>
                </c:pt>
                <c:pt idx="17">
                  <c:v>5751.3918918260133</c:v>
                </c:pt>
                <c:pt idx="18">
                  <c:v>5657.420755258815</c:v>
                </c:pt>
                <c:pt idx="19">
                  <c:v>5453.6565644804368</c:v>
                </c:pt>
                <c:pt idx="20">
                  <c:v>5376.5328885535873</c:v>
                </c:pt>
                <c:pt idx="21">
                  <c:v>5367.0609709875316</c:v>
                </c:pt>
                <c:pt idx="22">
                  <c:v>4983.1771614371264</c:v>
                </c:pt>
                <c:pt idx="23">
                  <c:v>3909.7518565852442</c:v>
                </c:pt>
                <c:pt idx="24">
                  <c:v>3144.929710547427</c:v>
                </c:pt>
                <c:pt idx="25">
                  <c:v>2680.9005900034572</c:v>
                </c:pt>
                <c:pt idx="26">
                  <c:v>2931.7932420402794</c:v>
                </c:pt>
                <c:pt idx="27">
                  <c:v>2913.5876936656596</c:v>
                </c:pt>
                <c:pt idx="28">
                  <c:v>2792.9574311876959</c:v>
                </c:pt>
                <c:pt idx="29">
                  <c:v>2508.3796524309237</c:v>
                </c:pt>
                <c:pt idx="30">
                  <c:v>2519.9235210364368</c:v>
                </c:pt>
                <c:pt idx="31">
                  <c:v>2211.217898574389</c:v>
                </c:pt>
                <c:pt idx="32">
                  <c:v>2155.5902834612834</c:v>
                </c:pt>
                <c:pt idx="33">
                  <c:v>2297.2128081101973</c:v>
                </c:pt>
                <c:pt idx="34">
                  <c:v>2941.5475863685574</c:v>
                </c:pt>
                <c:pt idx="35">
                  <c:v>3218.9469517890375</c:v>
                </c:pt>
                <c:pt idx="36">
                  <c:v>3550.378796946186</c:v>
                </c:pt>
                <c:pt idx="37">
                  <c:v>3551.2306179840493</c:v>
                </c:pt>
                <c:pt idx="38">
                  <c:v>3835.9479472127464</c:v>
                </c:pt>
                <c:pt idx="39">
                  <c:v>3862.7969550008106</c:v>
                </c:pt>
                <c:pt idx="40">
                  <c:v>4052.1719080920284</c:v>
                </c:pt>
                <c:pt idx="41">
                  <c:v>4870.5534099963515</c:v>
                </c:pt>
                <c:pt idx="42">
                  <c:v>7839.1355686448787</c:v>
                </c:pt>
                <c:pt idx="43">
                  <c:v>8449.570611232908</c:v>
                </c:pt>
                <c:pt idx="44">
                  <c:v>9035.8250964676972</c:v>
                </c:pt>
                <c:pt idx="45">
                  <c:v>8916.6518938575409</c:v>
                </c:pt>
                <c:pt idx="46">
                  <c:v>10123.670157358478</c:v>
                </c:pt>
                <c:pt idx="47">
                  <c:v>10763.640179353853</c:v>
                </c:pt>
                <c:pt idx="48">
                  <c:v>11167.16589091987</c:v>
                </c:pt>
                <c:pt idx="49">
                  <c:v>11027.800181565728</c:v>
                </c:pt>
                <c:pt idx="50">
                  <c:v>11930.695952314411</c:v>
                </c:pt>
                <c:pt idx="51">
                  <c:v>13955.506320601207</c:v>
                </c:pt>
                <c:pt idx="52">
                  <c:v>16355.789742750179</c:v>
                </c:pt>
                <c:pt idx="53">
                  <c:v>16587.232832386177</c:v>
                </c:pt>
                <c:pt idx="54">
                  <c:v>16356.766550778288</c:v>
                </c:pt>
                <c:pt idx="55">
                  <c:v>16154.746756136205</c:v>
                </c:pt>
                <c:pt idx="56">
                  <c:v>15678.931201964107</c:v>
                </c:pt>
                <c:pt idx="57">
                  <c:v>16039.504242669265</c:v>
                </c:pt>
                <c:pt idx="58">
                  <c:v>16446.465159049229</c:v>
                </c:pt>
                <c:pt idx="59">
                  <c:v>16838.512843573415</c:v>
                </c:pt>
                <c:pt idx="60">
                  <c:v>17934.378463112287</c:v>
                </c:pt>
                <c:pt idx="61">
                  <c:v>17961.226355793064</c:v>
                </c:pt>
                <c:pt idx="62">
                  <c:v>17509.486090035905</c:v>
                </c:pt>
                <c:pt idx="63">
                  <c:v>16978.845877660082</c:v>
                </c:pt>
                <c:pt idx="64">
                  <c:v>16223.29356083922</c:v>
                </c:pt>
                <c:pt idx="65">
                  <c:v>16111.87910902693</c:v>
                </c:pt>
                <c:pt idx="66">
                  <c:v>16080.894087798968</c:v>
                </c:pt>
                <c:pt idx="67">
                  <c:v>15788.517836079447</c:v>
                </c:pt>
                <c:pt idx="68">
                  <c:v>15028.060155945896</c:v>
                </c:pt>
                <c:pt idx="69">
                  <c:v>15086.192429303876</c:v>
                </c:pt>
                <c:pt idx="70">
                  <c:v>14781.793807858845</c:v>
                </c:pt>
                <c:pt idx="71">
                  <c:v>13110.769170836222</c:v>
                </c:pt>
                <c:pt idx="72">
                  <c:v>10637.279213008165</c:v>
                </c:pt>
                <c:pt idx="73">
                  <c:v>10203.881240158851</c:v>
                </c:pt>
              </c:numCache>
            </c:numRef>
          </c:val>
        </c:ser>
        <c:ser>
          <c:idx val="2"/>
          <c:order val="2"/>
          <c:tx>
            <c:strRef>
              <c:f>'Chile Inflows'!$O$28</c:f>
              <c:strCache>
                <c:ptCount val="1"/>
                <c:pt idx="0">
                  <c:v>2+ Std Dev Band</c:v>
                </c:pt>
              </c:strCache>
            </c:strRef>
          </c:tx>
          <c:marker>
            <c:symbol val="none"/>
          </c:marker>
          <c:cat>
            <c:strRef>
              <c:f>'Chile Inflows'!$P$25:$CK$25</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Inflows'!$P$28:$CK$28</c:f>
              <c:numCache>
                <c:formatCode>General</c:formatCode>
                <c:ptCount val="74"/>
                <c:pt idx="0">
                  <c:v>6167.6406143630229</c:v>
                </c:pt>
                <c:pt idx="1">
                  <c:v>5934.0555609192616</c:v>
                </c:pt>
                <c:pt idx="2">
                  <c:v>6409.4405849636414</c:v>
                </c:pt>
                <c:pt idx="3">
                  <c:v>7999.0968203174234</c:v>
                </c:pt>
                <c:pt idx="4">
                  <c:v>8981.7116404475128</c:v>
                </c:pt>
                <c:pt idx="5">
                  <c:v>9586.7042351053879</c:v>
                </c:pt>
                <c:pt idx="6">
                  <c:v>9619.3362865067065</c:v>
                </c:pt>
                <c:pt idx="7">
                  <c:v>11878.254354381084</c:v>
                </c:pt>
                <c:pt idx="8">
                  <c:v>12701.325790239114</c:v>
                </c:pt>
                <c:pt idx="9">
                  <c:v>12762.729281505704</c:v>
                </c:pt>
                <c:pt idx="10">
                  <c:v>12508.521541931937</c:v>
                </c:pt>
                <c:pt idx="11">
                  <c:v>12698.096433701841</c:v>
                </c:pt>
                <c:pt idx="12">
                  <c:v>12755.925789044701</c:v>
                </c:pt>
                <c:pt idx="13">
                  <c:v>12747.930288866683</c:v>
                </c:pt>
                <c:pt idx="14">
                  <c:v>12747.994951766366</c:v>
                </c:pt>
                <c:pt idx="15">
                  <c:v>12716.515236793393</c:v>
                </c:pt>
                <c:pt idx="16">
                  <c:v>12453.263854811872</c:v>
                </c:pt>
                <c:pt idx="17">
                  <c:v>11882.507420784492</c:v>
                </c:pt>
                <c:pt idx="18">
                  <c:v>11787.495224195758</c:v>
                </c:pt>
                <c:pt idx="19">
                  <c:v>11521.580083234028</c:v>
                </c:pt>
                <c:pt idx="20">
                  <c:v>11431.046815034037</c:v>
                </c:pt>
                <c:pt idx="21">
                  <c:v>11422.970227246215</c:v>
                </c:pt>
                <c:pt idx="22">
                  <c:v>10852.781745149714</c:v>
                </c:pt>
                <c:pt idx="23">
                  <c:v>9227.7477174681244</c:v>
                </c:pt>
                <c:pt idx="24">
                  <c:v>8026.831166223631</c:v>
                </c:pt>
                <c:pt idx="25">
                  <c:v>7277.3153119351473</c:v>
                </c:pt>
                <c:pt idx="26">
                  <c:v>7600.1641881462119</c:v>
                </c:pt>
                <c:pt idx="27">
                  <c:v>6750.1041457372621</c:v>
                </c:pt>
                <c:pt idx="28">
                  <c:v>5876.5658812104793</c:v>
                </c:pt>
                <c:pt idx="29">
                  <c:v>4904.5094785407073</c:v>
                </c:pt>
                <c:pt idx="30">
                  <c:v>4899.3077511109814</c:v>
                </c:pt>
                <c:pt idx="31">
                  <c:v>4426.9496031683684</c:v>
                </c:pt>
                <c:pt idx="32">
                  <c:v>4362.5564192279353</c:v>
                </c:pt>
                <c:pt idx="33">
                  <c:v>4454.7249795925482</c:v>
                </c:pt>
                <c:pt idx="34">
                  <c:v>5179.1189150904784</c:v>
                </c:pt>
                <c:pt idx="35">
                  <c:v>5331.0643678112165</c:v>
                </c:pt>
                <c:pt idx="36">
                  <c:v>5673.2804706411462</c:v>
                </c:pt>
                <c:pt idx="37">
                  <c:v>5674.1688159322093</c:v>
                </c:pt>
                <c:pt idx="38">
                  <c:v>6481.363854608222</c:v>
                </c:pt>
                <c:pt idx="39">
                  <c:v>6504.354763836247</c:v>
                </c:pt>
                <c:pt idx="40">
                  <c:v>6714.4535035983445</c:v>
                </c:pt>
                <c:pt idx="41">
                  <c:v>7857.7736009407763</c:v>
                </c:pt>
                <c:pt idx="42">
                  <c:v>12913.541328719493</c:v>
                </c:pt>
                <c:pt idx="43">
                  <c:v>13641.831107941045</c:v>
                </c:pt>
                <c:pt idx="44">
                  <c:v>14406.125263624912</c:v>
                </c:pt>
                <c:pt idx="45">
                  <c:v>14525.758912351823</c:v>
                </c:pt>
                <c:pt idx="46">
                  <c:v>18140.317388355448</c:v>
                </c:pt>
                <c:pt idx="47">
                  <c:v>20801.247235529281</c:v>
                </c:pt>
                <c:pt idx="48">
                  <c:v>23115.191819648277</c:v>
                </c:pt>
                <c:pt idx="49">
                  <c:v>22992.307979516372</c:v>
                </c:pt>
                <c:pt idx="50">
                  <c:v>24195.308670082686</c:v>
                </c:pt>
                <c:pt idx="51">
                  <c:v>27199.328625832364</c:v>
                </c:pt>
                <c:pt idx="52">
                  <c:v>30715.326867071773</c:v>
                </c:pt>
                <c:pt idx="53">
                  <c:v>30968.497619219874</c:v>
                </c:pt>
                <c:pt idx="54">
                  <c:v>30705.054901743413</c:v>
                </c:pt>
                <c:pt idx="55">
                  <c:v>30496.991420846127</c:v>
                </c:pt>
                <c:pt idx="56">
                  <c:v>30162.310134033221</c:v>
                </c:pt>
                <c:pt idx="57">
                  <c:v>30589.471903585993</c:v>
                </c:pt>
                <c:pt idx="58">
                  <c:v>30896.378545490054</c:v>
                </c:pt>
                <c:pt idx="59">
                  <c:v>31346.185802060994</c:v>
                </c:pt>
                <c:pt idx="60">
                  <c:v>32831.044582455594</c:v>
                </c:pt>
                <c:pt idx="61">
                  <c:v>32865.389622896888</c:v>
                </c:pt>
                <c:pt idx="62">
                  <c:v>32179.782988079329</c:v>
                </c:pt>
                <c:pt idx="63">
                  <c:v>31588.293307235061</c:v>
                </c:pt>
                <c:pt idx="64">
                  <c:v>30812.992561979667</c:v>
                </c:pt>
                <c:pt idx="65">
                  <c:v>30831.72015532152</c:v>
                </c:pt>
                <c:pt idx="66">
                  <c:v>30723.18269794793</c:v>
                </c:pt>
                <c:pt idx="67">
                  <c:v>29202.350564650918</c:v>
                </c:pt>
                <c:pt idx="68">
                  <c:v>26476.093945911645</c:v>
                </c:pt>
                <c:pt idx="69">
                  <c:v>26463.000133397501</c:v>
                </c:pt>
                <c:pt idx="70">
                  <c:v>26055.639914644642</c:v>
                </c:pt>
                <c:pt idx="71">
                  <c:v>23533.701865696934</c:v>
                </c:pt>
                <c:pt idx="72">
                  <c:v>19599.660593427587</c:v>
                </c:pt>
                <c:pt idx="73">
                  <c:v>19185.500950199559</c:v>
                </c:pt>
              </c:numCache>
            </c:numRef>
          </c:val>
        </c:ser>
        <c:ser>
          <c:idx val="3"/>
          <c:order val="3"/>
          <c:tx>
            <c:strRef>
              <c:f>'Chile Inflows'!$O$29</c:f>
              <c:strCache>
                <c:ptCount val="1"/>
                <c:pt idx="0">
                  <c:v>1- Std Dev Band</c:v>
                </c:pt>
              </c:strCache>
            </c:strRef>
          </c:tx>
          <c:marker>
            <c:symbol val="none"/>
          </c:marker>
          <c:cat>
            <c:strRef>
              <c:f>'Chile Inflows'!$P$25:$CK$25</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Inflows'!$P$29:$CK$29</c:f>
              <c:numCache>
                <c:formatCode>General</c:formatCode>
                <c:ptCount val="74"/>
                <c:pt idx="0">
                  <c:v>-950.20069704680782</c:v>
                </c:pt>
                <c:pt idx="1">
                  <c:v>-1212.1494538742286</c:v>
                </c:pt>
                <c:pt idx="2">
                  <c:v>-1296.3021304881461</c:v>
                </c:pt>
                <c:pt idx="3">
                  <c:v>-1544.1115193710452</c:v>
                </c:pt>
                <c:pt idx="4">
                  <c:v>-1428.3624424445134</c:v>
                </c:pt>
                <c:pt idx="5">
                  <c:v>-1110.3180658944862</c:v>
                </c:pt>
                <c:pt idx="6">
                  <c:v>-1162.0042599766111</c:v>
                </c:pt>
                <c:pt idx="7">
                  <c:v>-3314.682249644984</c:v>
                </c:pt>
                <c:pt idx="8">
                  <c:v>-4680.0095724955117</c:v>
                </c:pt>
                <c:pt idx="9">
                  <c:v>-5648.0467820441763</c:v>
                </c:pt>
                <c:pt idx="10">
                  <c:v>-5858.6562313112718</c:v>
                </c:pt>
                <c:pt idx="11">
                  <c:v>-5805.1832787187459</c:v>
                </c:pt>
                <c:pt idx="12">
                  <c:v>-5741.853833547767</c:v>
                </c:pt>
                <c:pt idx="13">
                  <c:v>-5660.0355280075464</c:v>
                </c:pt>
                <c:pt idx="14">
                  <c:v>-6011.1344300097644</c:v>
                </c:pt>
                <c:pt idx="15">
                  <c:v>-6228.1322316637616</c:v>
                </c:pt>
                <c:pt idx="16">
                  <c:v>-6440.1212579292232</c:v>
                </c:pt>
                <c:pt idx="17">
                  <c:v>-6510.8391660909438</c:v>
                </c:pt>
                <c:pt idx="18">
                  <c:v>-6602.7281826150711</c:v>
                </c:pt>
                <c:pt idx="19">
                  <c:v>-6682.1904730267479</c:v>
                </c:pt>
                <c:pt idx="20">
                  <c:v>-6732.4949644073113</c:v>
                </c:pt>
                <c:pt idx="21">
                  <c:v>-6744.7575415298361</c:v>
                </c:pt>
                <c:pt idx="22">
                  <c:v>-6756.0320059880487</c:v>
                </c:pt>
                <c:pt idx="23">
                  <c:v>-6726.2398651805161</c:v>
                </c:pt>
                <c:pt idx="24">
                  <c:v>-6618.873200804981</c:v>
                </c:pt>
                <c:pt idx="25">
                  <c:v>-6511.928853859923</c:v>
                </c:pt>
                <c:pt idx="26">
                  <c:v>-6404.9486501715855</c:v>
                </c:pt>
                <c:pt idx="27">
                  <c:v>-4759.4452104775446</c:v>
                </c:pt>
                <c:pt idx="28">
                  <c:v>-3374.2594688578702</c:v>
                </c:pt>
                <c:pt idx="29">
                  <c:v>-2283.8799997886435</c:v>
                </c:pt>
                <c:pt idx="30">
                  <c:v>-2238.8449391126524</c:v>
                </c:pt>
                <c:pt idx="31">
                  <c:v>-2220.2455106135699</c:v>
                </c:pt>
                <c:pt idx="32">
                  <c:v>-2258.3419880720203</c:v>
                </c:pt>
                <c:pt idx="33">
                  <c:v>-2017.8115348545032</c:v>
                </c:pt>
                <c:pt idx="34">
                  <c:v>-1533.5950710752845</c:v>
                </c:pt>
                <c:pt idx="35">
                  <c:v>-1005.2878802553194</c:v>
                </c:pt>
                <c:pt idx="36">
                  <c:v>-695.42455044373355</c:v>
                </c:pt>
                <c:pt idx="37">
                  <c:v>-694.64577791227157</c:v>
                </c:pt>
                <c:pt idx="38">
                  <c:v>-1454.8838675782058</c:v>
                </c:pt>
                <c:pt idx="39">
                  <c:v>-1420.3186626700631</c:v>
                </c:pt>
                <c:pt idx="40">
                  <c:v>-1272.3912829206029</c:v>
                </c:pt>
                <c:pt idx="41">
                  <c:v>-1103.8869718924971</c:v>
                </c:pt>
                <c:pt idx="42">
                  <c:v>-2309.6759515043509</c:v>
                </c:pt>
                <c:pt idx="43">
                  <c:v>-1934.9503821833678</c:v>
                </c:pt>
                <c:pt idx="44">
                  <c:v>-1704.7752378467339</c:v>
                </c:pt>
                <c:pt idx="45">
                  <c:v>-2301.5621431310251</c:v>
                </c:pt>
                <c:pt idx="46">
                  <c:v>-5909.6243046354648</c:v>
                </c:pt>
                <c:pt idx="47">
                  <c:v>-9311.5739329970056</c:v>
                </c:pt>
                <c:pt idx="48">
                  <c:v>-12728.885966536945</c:v>
                </c:pt>
                <c:pt idx="49">
                  <c:v>-12901.215414335564</c:v>
                </c:pt>
                <c:pt idx="50">
                  <c:v>-12598.529483222141</c:v>
                </c:pt>
                <c:pt idx="51">
                  <c:v>-12532.138289861106</c:v>
                </c:pt>
                <c:pt idx="52">
                  <c:v>-12363.284505893009</c:v>
                </c:pt>
                <c:pt idx="53">
                  <c:v>-12175.296741281221</c:v>
                </c:pt>
                <c:pt idx="54">
                  <c:v>-12339.81015115196</c:v>
                </c:pt>
                <c:pt idx="55">
                  <c:v>-12529.74257328364</c:v>
                </c:pt>
                <c:pt idx="56">
                  <c:v>-13287.826662174117</c:v>
                </c:pt>
                <c:pt idx="57">
                  <c:v>-13060.431079164189</c:v>
                </c:pt>
                <c:pt idx="58">
                  <c:v>-12453.361613832421</c:v>
                </c:pt>
                <c:pt idx="59">
                  <c:v>-12176.833073401747</c:v>
                </c:pt>
                <c:pt idx="60">
                  <c:v>-11858.953775574326</c:v>
                </c:pt>
                <c:pt idx="61">
                  <c:v>-11847.100178414576</c:v>
                </c:pt>
                <c:pt idx="62">
                  <c:v>-11831.107706050945</c:v>
                </c:pt>
                <c:pt idx="63">
                  <c:v>-12240.048981489872</c:v>
                </c:pt>
                <c:pt idx="64">
                  <c:v>-12956.104441441674</c:v>
                </c:pt>
                <c:pt idx="65">
                  <c:v>-13327.802983562251</c:v>
                </c:pt>
                <c:pt idx="66">
                  <c:v>-13203.683132498956</c:v>
                </c:pt>
                <c:pt idx="67">
                  <c:v>-11039.147621063492</c:v>
                </c:pt>
                <c:pt idx="68">
                  <c:v>-7868.007423985604</c:v>
                </c:pt>
                <c:pt idx="69">
                  <c:v>-7667.4229788833763</c:v>
                </c:pt>
                <c:pt idx="70">
                  <c:v>-7765.8984057127536</c:v>
                </c:pt>
                <c:pt idx="71">
                  <c:v>-7735.0962188852027</c:v>
                </c:pt>
                <c:pt idx="72">
                  <c:v>-7287.4835478306777</c:v>
                </c:pt>
                <c:pt idx="73">
                  <c:v>-7759.3581799225685</c:v>
                </c:pt>
              </c:numCache>
            </c:numRef>
          </c:val>
        </c:ser>
        <c:ser>
          <c:idx val="4"/>
          <c:order val="4"/>
          <c:tx>
            <c:strRef>
              <c:f>'Chile Inflows'!$O$30</c:f>
              <c:strCache>
                <c:ptCount val="1"/>
                <c:pt idx="0">
                  <c:v>2- Std Dev Band</c:v>
                </c:pt>
              </c:strCache>
            </c:strRef>
          </c:tx>
          <c:marker>
            <c:symbol val="none"/>
          </c:marker>
          <c:cat>
            <c:strRef>
              <c:f>'Chile Inflows'!$P$25:$CK$25</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Inflows'!$P$30:$CK$30</c:f>
              <c:numCache>
                <c:formatCode>General</c:formatCode>
                <c:ptCount val="74"/>
                <c:pt idx="0">
                  <c:v>-3322.8144675167514</c:v>
                </c:pt>
                <c:pt idx="1">
                  <c:v>-3594.2177921387251</c:v>
                </c:pt>
                <c:pt idx="2">
                  <c:v>-3864.8830356387416</c:v>
                </c:pt>
                <c:pt idx="3">
                  <c:v>-4725.1809659338687</c:v>
                </c:pt>
                <c:pt idx="4">
                  <c:v>-4898.387136741856</c:v>
                </c:pt>
                <c:pt idx="5">
                  <c:v>-4675.9921662277775</c:v>
                </c:pt>
                <c:pt idx="6">
                  <c:v>-4755.7844421377176</c:v>
                </c:pt>
                <c:pt idx="7">
                  <c:v>-8378.9944509870056</c:v>
                </c:pt>
                <c:pt idx="8">
                  <c:v>-10473.788026740387</c:v>
                </c:pt>
                <c:pt idx="9">
                  <c:v>-11784.972136560802</c:v>
                </c:pt>
                <c:pt idx="10">
                  <c:v>-11981.04882239234</c:v>
                </c:pt>
                <c:pt idx="11">
                  <c:v>-11972.94318285894</c:v>
                </c:pt>
                <c:pt idx="12">
                  <c:v>-11907.780374411923</c:v>
                </c:pt>
                <c:pt idx="13">
                  <c:v>-11796.024133632291</c:v>
                </c:pt>
                <c:pt idx="14">
                  <c:v>-12264.177557268475</c:v>
                </c:pt>
                <c:pt idx="15">
                  <c:v>-12543.014721149479</c:v>
                </c:pt>
                <c:pt idx="16">
                  <c:v>-12737.916295509587</c:v>
                </c:pt>
                <c:pt idx="17">
                  <c:v>-12641.954695049422</c:v>
                </c:pt>
                <c:pt idx="18">
                  <c:v>-12732.802651552014</c:v>
                </c:pt>
                <c:pt idx="19">
                  <c:v>-12750.113991780341</c:v>
                </c:pt>
                <c:pt idx="20">
                  <c:v>-12787.008890887761</c:v>
                </c:pt>
                <c:pt idx="21">
                  <c:v>-12800.666797788521</c:v>
                </c:pt>
                <c:pt idx="22">
                  <c:v>-12625.636589700636</c:v>
                </c:pt>
                <c:pt idx="23">
                  <c:v>-12044.235726063396</c:v>
                </c:pt>
                <c:pt idx="24">
                  <c:v>-11500.774656481184</c:v>
                </c:pt>
                <c:pt idx="25">
                  <c:v>-11108.343575791612</c:v>
                </c:pt>
                <c:pt idx="26">
                  <c:v>-11073.319596277519</c:v>
                </c:pt>
                <c:pt idx="27">
                  <c:v>-8595.9616625491471</c:v>
                </c:pt>
                <c:pt idx="28">
                  <c:v>-6457.8679188806527</c:v>
                </c:pt>
                <c:pt idx="29">
                  <c:v>-4680.0098258984272</c:v>
                </c:pt>
                <c:pt idx="30">
                  <c:v>-4618.2291691871969</c:v>
                </c:pt>
                <c:pt idx="31">
                  <c:v>-4435.9772152075493</c:v>
                </c:pt>
                <c:pt idx="32">
                  <c:v>-4465.3081238386721</c:v>
                </c:pt>
                <c:pt idx="33">
                  <c:v>-4175.3237063368533</c:v>
                </c:pt>
                <c:pt idx="34">
                  <c:v>-3771.1663997972055</c:v>
                </c:pt>
                <c:pt idx="35">
                  <c:v>-3117.4052962774977</c:v>
                </c:pt>
                <c:pt idx="36">
                  <c:v>-2818.3262241386933</c:v>
                </c:pt>
                <c:pt idx="37">
                  <c:v>-2817.583975860432</c:v>
                </c:pt>
                <c:pt idx="38">
                  <c:v>-4100.2997749736824</c:v>
                </c:pt>
                <c:pt idx="39">
                  <c:v>-4061.8764715054999</c:v>
                </c:pt>
                <c:pt idx="40">
                  <c:v>-3934.6728784269185</c:v>
                </c:pt>
                <c:pt idx="41">
                  <c:v>-4091.1071628369214</c:v>
                </c:pt>
                <c:pt idx="42">
                  <c:v>-7384.081711578965</c:v>
                </c:pt>
                <c:pt idx="43">
                  <c:v>-7127.2108788915057</c:v>
                </c:pt>
                <c:pt idx="44">
                  <c:v>-7075.0754050039495</c:v>
                </c:pt>
                <c:pt idx="45">
                  <c:v>-7910.6691616253083</c:v>
                </c:pt>
                <c:pt idx="46">
                  <c:v>-13926.271535632435</c:v>
                </c:pt>
                <c:pt idx="47">
                  <c:v>-19349.180989172437</c:v>
                </c:pt>
                <c:pt idx="48">
                  <c:v>-24676.911895265355</c:v>
                </c:pt>
                <c:pt idx="49">
                  <c:v>-24865.723212286211</c:v>
                </c:pt>
                <c:pt idx="50">
                  <c:v>-24863.142200990416</c:v>
                </c:pt>
                <c:pt idx="51">
                  <c:v>-25775.960595092263</c:v>
                </c:pt>
                <c:pt idx="52">
                  <c:v>-26722.821630214603</c:v>
                </c:pt>
                <c:pt idx="53">
                  <c:v>-26556.561528114922</c:v>
                </c:pt>
                <c:pt idx="54">
                  <c:v>-26688.098502117082</c:v>
                </c:pt>
                <c:pt idx="55">
                  <c:v>-26871.987237993562</c:v>
                </c:pt>
                <c:pt idx="56">
                  <c:v>-27771.205594243227</c:v>
                </c:pt>
                <c:pt idx="57">
                  <c:v>-27610.398740080916</c:v>
                </c:pt>
                <c:pt idx="58">
                  <c:v>-26903.275000273246</c:v>
                </c:pt>
                <c:pt idx="59">
                  <c:v>-26684.50603188933</c:v>
                </c:pt>
                <c:pt idx="60">
                  <c:v>-26755.619894917632</c:v>
                </c:pt>
                <c:pt idx="61">
                  <c:v>-26751.263445518394</c:v>
                </c:pt>
                <c:pt idx="62">
                  <c:v>-26501.404604094372</c:v>
                </c:pt>
                <c:pt idx="63">
                  <c:v>-26849.496411064847</c:v>
                </c:pt>
                <c:pt idx="64">
                  <c:v>-27545.803442582121</c:v>
                </c:pt>
                <c:pt idx="65">
                  <c:v>-28047.644029856841</c:v>
                </c:pt>
                <c:pt idx="66">
                  <c:v>-27845.971742647918</c:v>
                </c:pt>
                <c:pt idx="67">
                  <c:v>-24452.98034963496</c:v>
                </c:pt>
                <c:pt idx="68">
                  <c:v>-19316.041213951354</c:v>
                </c:pt>
                <c:pt idx="69">
                  <c:v>-19044.230682977002</c:v>
                </c:pt>
                <c:pt idx="70">
                  <c:v>-19039.744512498553</c:v>
                </c:pt>
                <c:pt idx="71">
                  <c:v>-18158.028913745915</c:v>
                </c:pt>
                <c:pt idx="72">
                  <c:v>-16249.864928250099</c:v>
                </c:pt>
                <c:pt idx="73">
                  <c:v>-16740.97788996328</c:v>
                </c:pt>
              </c:numCache>
            </c:numRef>
          </c:val>
        </c:ser>
        <c:marker val="1"/>
        <c:axId val="106851712"/>
        <c:axId val="106865792"/>
      </c:lineChart>
      <c:catAx>
        <c:axId val="106851712"/>
        <c:scaling>
          <c:orientation val="minMax"/>
        </c:scaling>
        <c:axPos val="b"/>
        <c:majorTickMark val="none"/>
        <c:tickLblPos val="nextTo"/>
        <c:crossAx val="106865792"/>
        <c:crosses val="autoZero"/>
        <c:auto val="1"/>
        <c:lblAlgn val="ctr"/>
        <c:lblOffset val="100"/>
      </c:catAx>
      <c:valAx>
        <c:axId val="106865792"/>
        <c:scaling>
          <c:orientation val="minMax"/>
        </c:scaling>
        <c:axPos val="l"/>
        <c:majorGridlines/>
        <c:numFmt formatCode="General" sourceLinked="1"/>
        <c:majorTickMark val="none"/>
        <c:tickLblPos val="nextTo"/>
        <c:spPr>
          <a:ln w="9525">
            <a:noFill/>
          </a:ln>
        </c:spPr>
        <c:crossAx val="106851712"/>
        <c:crosses val="autoZero"/>
        <c:crossBetween val="between"/>
      </c:valAx>
    </c:plotArea>
    <c:legend>
      <c:legendPos val="b"/>
      <c:layout/>
    </c:legend>
    <c:plotVisOnly val="1"/>
  </c:chart>
  <c:printSettings>
    <c:headerFooter/>
    <c:pageMargins b="0.75000000000000189" l="0.70000000000000062" r="0.70000000000000062" t="0.75000000000000189"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lang val="en-US"/>
  <c:chart>
    <c:title>
      <c:layout/>
    </c:title>
    <c:plotArea>
      <c:layout/>
      <c:lineChart>
        <c:grouping val="standard"/>
        <c:ser>
          <c:idx val="0"/>
          <c:order val="0"/>
          <c:tx>
            <c:strRef>
              <c:f>'Chile Outflows'!$M$94</c:f>
              <c:strCache>
                <c:ptCount val="1"/>
                <c:pt idx="0">
                  <c:v>DeltaC</c:v>
                </c:pt>
              </c:strCache>
            </c:strRef>
          </c:tx>
          <c:marker>
            <c:symbol val="none"/>
          </c:marker>
          <c:cat>
            <c:strRef>
              <c:f>'Chile Outflows'!$N$93:$CI$93</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Outflows'!$N$94:$CI$94</c:f>
              <c:numCache>
                <c:formatCode>General</c:formatCode>
                <c:ptCount val="74"/>
                <c:pt idx="0">
                  <c:v>-64.537565102800727</c:v>
                </c:pt>
                <c:pt idx="1">
                  <c:v>-20.788440501988134</c:v>
                </c:pt>
                <c:pt idx="2">
                  <c:v>44.23871094313904</c:v>
                </c:pt>
                <c:pt idx="3">
                  <c:v>-395.11800017966243</c:v>
                </c:pt>
                <c:pt idx="4">
                  <c:v>-1098.1007202819624</c:v>
                </c:pt>
                <c:pt idx="5">
                  <c:v>-1074.4427237728437</c:v>
                </c:pt>
                <c:pt idx="6">
                  <c:v>-1984.343825843838</c:v>
                </c:pt>
                <c:pt idx="7">
                  <c:v>-663.83947269515602</c:v>
                </c:pt>
                <c:pt idx="8">
                  <c:v>-579.74183210015281</c:v>
                </c:pt>
                <c:pt idx="9">
                  <c:v>-1428.7211619594982</c:v>
                </c:pt>
                <c:pt idx="10">
                  <c:v>-198.98251867042063</c:v>
                </c:pt>
                <c:pt idx="11">
                  <c:v>-540.11864933560855</c:v>
                </c:pt>
                <c:pt idx="12">
                  <c:v>607.54805329233386</c:v>
                </c:pt>
                <c:pt idx="13">
                  <c:v>2376.913113099667</c:v>
                </c:pt>
                <c:pt idx="14">
                  <c:v>2044.8119337261096</c:v>
                </c:pt>
                <c:pt idx="15">
                  <c:v>1737.3031867792247</c:v>
                </c:pt>
                <c:pt idx="16">
                  <c:v>807.86817176812906</c:v>
                </c:pt>
                <c:pt idx="17">
                  <c:v>2.5225230000160082E-2</c:v>
                </c:pt>
                <c:pt idx="18">
                  <c:v>1114.199880444876</c:v>
                </c:pt>
                <c:pt idx="19">
                  <c:v>1662.5106437634372</c:v>
                </c:pt>
                <c:pt idx="20">
                  <c:v>1204.761558271372</c:v>
                </c:pt>
                <c:pt idx="21">
                  <c:v>1266.5533215576279</c:v>
                </c:pt>
                <c:pt idx="22">
                  <c:v>-666.23331608170201</c:v>
                </c:pt>
                <c:pt idx="23">
                  <c:v>-1860.4751496671443</c:v>
                </c:pt>
                <c:pt idx="24">
                  <c:v>-1620.4923887920349</c:v>
                </c:pt>
                <c:pt idx="25">
                  <c:v>-1365.9675674332641</c:v>
                </c:pt>
                <c:pt idx="26">
                  <c:v>-494.78911449039992</c:v>
                </c:pt>
                <c:pt idx="27">
                  <c:v>124.48823082707918</c:v>
                </c:pt>
                <c:pt idx="28">
                  <c:v>519.52024847512894</c:v>
                </c:pt>
                <c:pt idx="29">
                  <c:v>-435.47438088823014</c:v>
                </c:pt>
                <c:pt idx="30">
                  <c:v>-148.43410868476417</c:v>
                </c:pt>
                <c:pt idx="31">
                  <c:v>-386.84010381865323</c:v>
                </c:pt>
                <c:pt idx="32">
                  <c:v>-624.72842304487108</c:v>
                </c:pt>
                <c:pt idx="33">
                  <c:v>9.4482026466112075</c:v>
                </c:pt>
                <c:pt idx="34">
                  <c:v>-899.42007994187929</c:v>
                </c:pt>
                <c:pt idx="35">
                  <c:v>-724.81505736505642</c:v>
                </c:pt>
                <c:pt idx="36">
                  <c:v>-527.00702400279442</c:v>
                </c:pt>
                <c:pt idx="37">
                  <c:v>-76.741205935068137</c:v>
                </c:pt>
                <c:pt idx="38">
                  <c:v>608.27722380759451</c:v>
                </c:pt>
                <c:pt idx="39">
                  <c:v>-2047.5377079156451</c:v>
                </c:pt>
                <c:pt idx="40">
                  <c:v>-2922.4759435828551</c:v>
                </c:pt>
                <c:pt idx="41">
                  <c:v>-2639.6679292608669</c:v>
                </c:pt>
                <c:pt idx="42">
                  <c:v>-7837.6936828103335</c:v>
                </c:pt>
                <c:pt idx="43">
                  <c:v>-1186.0484084956788</c:v>
                </c:pt>
                <c:pt idx="44">
                  <c:v>-2223.3588259792323</c:v>
                </c:pt>
                <c:pt idx="45">
                  <c:v>-4299.7902804479781</c:v>
                </c:pt>
                <c:pt idx="46">
                  <c:v>4215.8217341483496</c:v>
                </c:pt>
                <c:pt idx="47">
                  <c:v>-1013.8538148793214</c:v>
                </c:pt>
                <c:pt idx="48">
                  <c:v>2444.1937200900138</c:v>
                </c:pt>
                <c:pt idx="49">
                  <c:v>1918.5082498779757</c:v>
                </c:pt>
                <c:pt idx="50">
                  <c:v>-2165.4340835446537</c:v>
                </c:pt>
                <c:pt idx="51">
                  <c:v>-1878.2668431919828</c:v>
                </c:pt>
                <c:pt idx="52">
                  <c:v>-4901.4513667291812</c:v>
                </c:pt>
                <c:pt idx="53">
                  <c:v>-2227.8719988149132</c:v>
                </c:pt>
                <c:pt idx="54">
                  <c:v>-1864.0275552065814</c:v>
                </c:pt>
                <c:pt idx="55">
                  <c:v>-1586.2029941598885</c:v>
                </c:pt>
                <c:pt idx="56">
                  <c:v>-1314.3173358551812</c:v>
                </c:pt>
                <c:pt idx="57">
                  <c:v>-10791.237867214917</c:v>
                </c:pt>
                <c:pt idx="58">
                  <c:v>-10335.545587454162</c:v>
                </c:pt>
                <c:pt idx="59">
                  <c:v>-14369.373168576629</c:v>
                </c:pt>
                <c:pt idx="60">
                  <c:v>-14834.25439909636</c:v>
                </c:pt>
                <c:pt idx="61">
                  <c:v>-303.41264401909211</c:v>
                </c:pt>
                <c:pt idx="62">
                  <c:v>-3499.1619088407278</c:v>
                </c:pt>
                <c:pt idx="63">
                  <c:v>9791.5146072735188</c:v>
                </c:pt>
                <c:pt idx="64">
                  <c:v>13767.11902046356</c:v>
                </c:pt>
                <c:pt idx="65">
                  <c:v>10683.554187581189</c:v>
                </c:pt>
                <c:pt idx="66">
                  <c:v>16422.506883472357</c:v>
                </c:pt>
                <c:pt idx="67">
                  <c:v>4976.2065065479474</c:v>
                </c:pt>
                <c:pt idx="68">
                  <c:v>566.0660568332496</c:v>
                </c:pt>
                <c:pt idx="69">
                  <c:v>-3042.735828202869</c:v>
                </c:pt>
                <c:pt idx="70">
                  <c:v>-6253.7502915310197</c:v>
                </c:pt>
                <c:pt idx="71">
                  <c:v>-3622.9678995322593</c:v>
                </c:pt>
                <c:pt idx="72">
                  <c:v>-6807.9851526638595</c:v>
                </c:pt>
                <c:pt idx="73">
                  <c:v>-2879.3692247811523</c:v>
                </c:pt>
              </c:numCache>
            </c:numRef>
          </c:val>
        </c:ser>
        <c:ser>
          <c:idx val="1"/>
          <c:order val="1"/>
          <c:tx>
            <c:strRef>
              <c:f>'Chile Outflows'!$M$95</c:f>
              <c:strCache>
                <c:ptCount val="1"/>
                <c:pt idx="0">
                  <c:v>1+ Std Dev Band</c:v>
                </c:pt>
              </c:strCache>
            </c:strRef>
          </c:tx>
          <c:marker>
            <c:symbol val="none"/>
          </c:marker>
          <c:cat>
            <c:strRef>
              <c:f>'Chile Outflows'!$N$93:$CI$93</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Outflows'!$N$95:$CI$95</c:f>
              <c:numCache>
                <c:formatCode>General</c:formatCode>
                <c:ptCount val="74"/>
                <c:pt idx="0">
                  <c:v>40.054493278863191</c:v>
                </c:pt>
                <c:pt idx="1">
                  <c:v>57.074367436420374</c:v>
                </c:pt>
                <c:pt idx="2">
                  <c:v>67.682072400536896</c:v>
                </c:pt>
                <c:pt idx="3">
                  <c:v>48.276851952089032</c:v>
                </c:pt>
                <c:pt idx="4">
                  <c:v>42.381768488747241</c:v>
                </c:pt>
                <c:pt idx="5">
                  <c:v>24.129410734173121</c:v>
                </c:pt>
                <c:pt idx="6">
                  <c:v>78.290569911715011</c:v>
                </c:pt>
                <c:pt idx="7">
                  <c:v>51.326096281224409</c:v>
                </c:pt>
                <c:pt idx="8">
                  <c:v>45.674892997912025</c:v>
                </c:pt>
                <c:pt idx="9">
                  <c:v>39.70203112817569</c:v>
                </c:pt>
                <c:pt idx="10">
                  <c:v>49.733113148471944</c:v>
                </c:pt>
                <c:pt idx="11">
                  <c:v>41.313030618551693</c:v>
                </c:pt>
                <c:pt idx="12">
                  <c:v>106.60459067797166</c:v>
                </c:pt>
                <c:pt idx="13">
                  <c:v>487.15936035719005</c:v>
                </c:pt>
                <c:pt idx="14">
                  <c:v>740.55563426422975</c:v>
                </c:pt>
                <c:pt idx="15">
                  <c:v>922.63651793357235</c:v>
                </c:pt>
                <c:pt idx="16">
                  <c:v>1009.433116262034</c:v>
                </c:pt>
                <c:pt idx="17">
                  <c:v>1037.082116794011</c:v>
                </c:pt>
                <c:pt idx="18">
                  <c:v>1149.0428413614227</c:v>
                </c:pt>
                <c:pt idx="19">
                  <c:v>1314.0598125505969</c:v>
                </c:pt>
                <c:pt idx="20">
                  <c:v>1400.8025329887002</c:v>
                </c:pt>
                <c:pt idx="21">
                  <c:v>1487.7255440694357</c:v>
                </c:pt>
                <c:pt idx="22">
                  <c:v>1468.3001862774752</c:v>
                </c:pt>
                <c:pt idx="23">
                  <c:v>1472.3634018692358</c:v>
                </c:pt>
                <c:pt idx="24">
                  <c:v>1476.4148968332395</c:v>
                </c:pt>
                <c:pt idx="25">
                  <c:v>1476.6193159626948</c:v>
                </c:pt>
                <c:pt idx="26">
                  <c:v>1470.8477702143352</c:v>
                </c:pt>
                <c:pt idx="27">
                  <c:v>1495.5216581854359</c:v>
                </c:pt>
                <c:pt idx="28">
                  <c:v>1538.4080590825997</c:v>
                </c:pt>
                <c:pt idx="29">
                  <c:v>1536.917859038085</c:v>
                </c:pt>
                <c:pt idx="30">
                  <c:v>1538.380458638358</c:v>
                </c:pt>
                <c:pt idx="31">
                  <c:v>1540.855915974254</c:v>
                </c:pt>
                <c:pt idx="32">
                  <c:v>1495.2473524920183</c:v>
                </c:pt>
                <c:pt idx="33">
                  <c:v>1272.3977579919301</c:v>
                </c:pt>
                <c:pt idx="34">
                  <c:v>1053.9903912543541</c:v>
                </c:pt>
                <c:pt idx="35">
                  <c:v>858.43300349682147</c:v>
                </c:pt>
                <c:pt idx="36">
                  <c:v>770.05966637454208</c:v>
                </c:pt>
                <c:pt idx="37">
                  <c:v>765.56549834485986</c:v>
                </c:pt>
                <c:pt idx="38">
                  <c:v>710.1730425320319</c:v>
                </c:pt>
                <c:pt idx="39">
                  <c:v>498.7420641487812</c:v>
                </c:pt>
                <c:pt idx="40">
                  <c:v>372.37345882349655</c:v>
                </c:pt>
                <c:pt idx="41">
                  <c:v>171.88722491639555</c:v>
                </c:pt>
                <c:pt idx="42">
                  <c:v>683.35589874448829</c:v>
                </c:pt>
                <c:pt idx="43">
                  <c:v>709.91810192033995</c:v>
                </c:pt>
                <c:pt idx="44">
                  <c:v>693.03065667353712</c:v>
                </c:pt>
                <c:pt idx="45">
                  <c:v>674.58509746042523</c:v>
                </c:pt>
                <c:pt idx="46">
                  <c:v>1260.5170539084197</c:v>
                </c:pt>
                <c:pt idx="47">
                  <c:v>1186.636573552242</c:v>
                </c:pt>
                <c:pt idx="48">
                  <c:v>1392.3783720159765</c:v>
                </c:pt>
                <c:pt idx="49">
                  <c:v>1596.231198030805</c:v>
                </c:pt>
                <c:pt idx="50">
                  <c:v>1503.3231295823143</c:v>
                </c:pt>
                <c:pt idx="51">
                  <c:v>1431.1255146374497</c:v>
                </c:pt>
                <c:pt idx="52">
                  <c:v>1352.964292078274</c:v>
                </c:pt>
                <c:pt idx="53">
                  <c:v>1229.8278127463275</c:v>
                </c:pt>
                <c:pt idx="54">
                  <c:v>1180.4161796826161</c:v>
                </c:pt>
                <c:pt idx="55">
                  <c:v>1131.630732708039</c:v>
                </c:pt>
                <c:pt idx="56">
                  <c:v>1082.6881738966538</c:v>
                </c:pt>
                <c:pt idx="57">
                  <c:v>1232.3655293965021</c:v>
                </c:pt>
                <c:pt idx="58">
                  <c:v>1094.6636056406837</c:v>
                </c:pt>
                <c:pt idx="59">
                  <c:v>1303.7143411254501</c:v>
                </c:pt>
                <c:pt idx="60">
                  <c:v>1391.1117622274305</c:v>
                </c:pt>
                <c:pt idx="61">
                  <c:v>1562.003523216772</c:v>
                </c:pt>
                <c:pt idx="62">
                  <c:v>1689.7180209540657</c:v>
                </c:pt>
                <c:pt idx="63">
                  <c:v>3017.8003567730157</c:v>
                </c:pt>
                <c:pt idx="64">
                  <c:v>4893.4523484567535</c:v>
                </c:pt>
                <c:pt idx="65">
                  <c:v>6178.8011644110757</c:v>
                </c:pt>
                <c:pt idx="66">
                  <c:v>7701.3366300715825</c:v>
                </c:pt>
                <c:pt idx="67">
                  <c:v>8097.9428553358375</c:v>
                </c:pt>
                <c:pt idx="68">
                  <c:v>7980.3822684527031</c:v>
                </c:pt>
                <c:pt idx="69">
                  <c:v>7727.473241307458</c:v>
                </c:pt>
                <c:pt idx="70">
                  <c:v>7604.5470882012951</c:v>
                </c:pt>
                <c:pt idx="71">
                  <c:v>7534.8786730981074</c:v>
                </c:pt>
                <c:pt idx="72">
                  <c:v>7493.4232920097802</c:v>
                </c:pt>
                <c:pt idx="73">
                  <c:v>7465.9753191169239</c:v>
                </c:pt>
              </c:numCache>
            </c:numRef>
          </c:val>
        </c:ser>
        <c:ser>
          <c:idx val="2"/>
          <c:order val="2"/>
          <c:tx>
            <c:strRef>
              <c:f>'Chile Outflows'!$M$96</c:f>
              <c:strCache>
                <c:ptCount val="1"/>
                <c:pt idx="0">
                  <c:v>2+ Std Dev Band</c:v>
                </c:pt>
              </c:strCache>
            </c:strRef>
          </c:tx>
          <c:marker>
            <c:symbol val="none"/>
          </c:marker>
          <c:cat>
            <c:strRef>
              <c:f>'Chile Outflows'!$N$93:$CI$93</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Outflows'!$N$96:$CI$96</c:f>
              <c:numCache>
                <c:formatCode>General</c:formatCode>
                <c:ptCount val="74"/>
                <c:pt idx="0">
                  <c:v>331.25842375409104</c:v>
                </c:pt>
                <c:pt idx="1">
                  <c:v>352.71259409430479</c:v>
                </c:pt>
                <c:pt idx="2">
                  <c:v>367.96106847538078</c:v>
                </c:pt>
                <c:pt idx="3">
                  <c:v>346.99652758746828</c:v>
                </c:pt>
                <c:pt idx="4">
                  <c:v>389.85639667488277</c:v>
                </c:pt>
                <c:pt idx="5">
                  <c:v>405.25381735437674</c:v>
                </c:pt>
                <c:pt idx="6">
                  <c:v>602.70332700165238</c:v>
                </c:pt>
                <c:pt idx="7">
                  <c:v>573.59635337542898</c:v>
                </c:pt>
                <c:pt idx="8">
                  <c:v>568.49103841381191</c:v>
                </c:pt>
                <c:pt idx="9">
                  <c:v>604.15637277231417</c:v>
                </c:pt>
                <c:pt idx="10">
                  <c:v>617.40766274642772</c:v>
                </c:pt>
                <c:pt idx="11">
                  <c:v>608.17343015336769</c:v>
                </c:pt>
                <c:pt idx="12">
                  <c:v>713.15914760759074</c:v>
                </c:pt>
                <c:pt idx="13">
                  <c:v>1363.3580313110442</c:v>
                </c:pt>
                <c:pt idx="14">
                  <c:v>1769.7857718277128</c:v>
                </c:pt>
                <c:pt idx="15">
                  <c:v>2046.5708588864254</c:v>
                </c:pt>
                <c:pt idx="16">
                  <c:v>2151.9135010265422</c:v>
                </c:pt>
                <c:pt idx="17">
                  <c:v>2171.6755996746065</c:v>
                </c:pt>
                <c:pt idx="18">
                  <c:v>2305.8434485794191</c:v>
                </c:pt>
                <c:pt idx="19">
                  <c:v>2510.7854246710449</c:v>
                </c:pt>
                <c:pt idx="20">
                  <c:v>2620.8059093785423</c:v>
                </c:pt>
                <c:pt idx="21">
                  <c:v>2730.2848434370326</c:v>
                </c:pt>
                <c:pt idx="22">
                  <c:v>2726.9577292043537</c:v>
                </c:pt>
                <c:pt idx="23">
                  <c:v>2808.3520178622493</c:v>
                </c:pt>
                <c:pt idx="24">
                  <c:v>2842.5745912157599</c:v>
                </c:pt>
                <c:pt idx="25">
                  <c:v>2857.5596716576915</c:v>
                </c:pt>
                <c:pt idx="26">
                  <c:v>2771.5388445933008</c:v>
                </c:pt>
                <c:pt idx="27">
                  <c:v>2781.4702353593902</c:v>
                </c:pt>
                <c:pt idx="28">
                  <c:v>2812.2799331249539</c:v>
                </c:pt>
                <c:pt idx="29">
                  <c:v>2759.6371939823612</c:v>
                </c:pt>
                <c:pt idx="30">
                  <c:v>2760.0349726836239</c:v>
                </c:pt>
                <c:pt idx="31">
                  <c:v>2757.3219600795683</c:v>
                </c:pt>
                <c:pt idx="32">
                  <c:v>2727.7186569319574</c:v>
                </c:pt>
                <c:pt idx="33">
                  <c:v>2400.3927134544333</c:v>
                </c:pt>
                <c:pt idx="34">
                  <c:v>2110.7895806626811</c:v>
                </c:pt>
                <c:pt idx="35">
                  <c:v>1842.7807173548299</c:v>
                </c:pt>
                <c:pt idx="36">
                  <c:v>1732.7778028988171</c:v>
                </c:pt>
                <c:pt idx="37">
                  <c:v>1727.6277883977064</c:v>
                </c:pt>
                <c:pt idx="38">
                  <c:v>1642.1390096039145</c:v>
                </c:pt>
                <c:pt idx="39">
                  <c:v>1404.779470421367</c:v>
                </c:pt>
                <c:pt idx="40">
                  <c:v>1358.4041348635092</c:v>
                </c:pt>
                <c:pt idx="41">
                  <c:v>1152.7427295902319</c:v>
                </c:pt>
                <c:pt idx="42">
                  <c:v>2534.2530955828488</c:v>
                </c:pt>
                <c:pt idx="43">
                  <c:v>2553.6561648759789</c:v>
                </c:pt>
                <c:pt idx="44">
                  <c:v>2550.024596241733</c:v>
                </c:pt>
                <c:pt idx="45">
                  <c:v>2659.824613466245</c:v>
                </c:pt>
                <c:pt idx="46">
                  <c:v>3596.1579839302963</c:v>
                </c:pt>
                <c:pt idx="47">
                  <c:v>3505.3141255032606</c:v>
                </c:pt>
                <c:pt idx="48">
                  <c:v>3820.5640488499857</c:v>
                </c:pt>
                <c:pt idx="49">
                  <c:v>4110.570569341332</c:v>
                </c:pt>
                <c:pt idx="50">
                  <c:v>4025.6044311873457</c:v>
                </c:pt>
                <c:pt idx="51">
                  <c:v>3955.7805382662832</c:v>
                </c:pt>
                <c:pt idx="52">
                  <c:v>4013.2942403321472</c:v>
                </c:pt>
                <c:pt idx="53">
                  <c:v>3878.88729174133</c:v>
                </c:pt>
                <c:pt idx="54">
                  <c:v>3828.2943993771428</c:v>
                </c:pt>
                <c:pt idx="55">
                  <c:v>3773.7929022677304</c:v>
                </c:pt>
                <c:pt idx="56">
                  <c:v>3715.273300237579</c:v>
                </c:pt>
                <c:pt idx="57">
                  <c:v>4550.3528443012683</c:v>
                </c:pt>
                <c:pt idx="58">
                  <c:v>4822.1401373527187</c:v>
                </c:pt>
                <c:pt idx="59">
                  <c:v>5856.3333813553008</c:v>
                </c:pt>
                <c:pt idx="60">
                  <c:v>6626.7171463349368</c:v>
                </c:pt>
                <c:pt idx="61">
                  <c:v>6851.6879040515314</c:v>
                </c:pt>
                <c:pt idx="62">
                  <c:v>6890.1903108276383</c:v>
                </c:pt>
                <c:pt idx="63">
                  <c:v>8997.4768316770787</c:v>
                </c:pt>
                <c:pt idx="64">
                  <c:v>11949.256922722414</c:v>
                </c:pt>
                <c:pt idx="65">
                  <c:v>13770.787331229601</c:v>
                </c:pt>
                <c:pt idx="66">
                  <c:v>16205.524005084413</c:v>
                </c:pt>
                <c:pt idx="67">
                  <c:v>16699.23343954156</c:v>
                </c:pt>
                <c:pt idx="68">
                  <c:v>16558.01864893813</c:v>
                </c:pt>
                <c:pt idx="69">
                  <c:v>16300.262798551681</c:v>
                </c:pt>
                <c:pt idx="70">
                  <c:v>16258.826302738675</c:v>
                </c:pt>
                <c:pt idx="71">
                  <c:v>16206.724525349313</c:v>
                </c:pt>
                <c:pt idx="72">
                  <c:v>16219.140452469392</c:v>
                </c:pt>
                <c:pt idx="73">
                  <c:v>16196.819367981991</c:v>
                </c:pt>
              </c:numCache>
            </c:numRef>
          </c:val>
        </c:ser>
        <c:ser>
          <c:idx val="3"/>
          <c:order val="3"/>
          <c:tx>
            <c:strRef>
              <c:f>'Chile Outflows'!$M$97</c:f>
              <c:strCache>
                <c:ptCount val="1"/>
                <c:pt idx="0">
                  <c:v>1- Std Dev Band</c:v>
                </c:pt>
              </c:strCache>
            </c:strRef>
          </c:tx>
          <c:marker>
            <c:symbol val="none"/>
          </c:marker>
          <c:cat>
            <c:strRef>
              <c:f>'Chile Outflows'!$N$93:$CI$93</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Outflows'!$N$97:$CI$97</c:f>
              <c:numCache>
                <c:formatCode>General</c:formatCode>
                <c:ptCount val="74"/>
                <c:pt idx="0">
                  <c:v>-542.35336767159242</c:v>
                </c:pt>
                <c:pt idx="1">
                  <c:v>-534.20208587934837</c:v>
                </c:pt>
                <c:pt idx="2">
                  <c:v>-532.87591974915097</c:v>
                </c:pt>
                <c:pt idx="3">
                  <c:v>-549.16249931866946</c:v>
                </c:pt>
                <c:pt idx="4">
                  <c:v>-652.56748788352388</c:v>
                </c:pt>
                <c:pt idx="5">
                  <c:v>-738.11940250623411</c:v>
                </c:pt>
                <c:pt idx="6">
                  <c:v>-970.53494426815973</c:v>
                </c:pt>
                <c:pt idx="7">
                  <c:v>-993.21441790718472</c:v>
                </c:pt>
                <c:pt idx="8">
                  <c:v>-999.95739783388774</c:v>
                </c:pt>
                <c:pt idx="9">
                  <c:v>-1089.2066521601014</c:v>
                </c:pt>
                <c:pt idx="10">
                  <c:v>-1085.6159860474395</c:v>
                </c:pt>
                <c:pt idx="11">
                  <c:v>-1092.4077684510803</c:v>
                </c:pt>
                <c:pt idx="12">
                  <c:v>-1106.5045231812667</c:v>
                </c:pt>
                <c:pt idx="13">
                  <c:v>-1265.2379815505185</c:v>
                </c:pt>
                <c:pt idx="14">
                  <c:v>-1317.904640862736</c:v>
                </c:pt>
                <c:pt idx="15">
                  <c:v>-1325.2321639721338</c:v>
                </c:pt>
                <c:pt idx="16">
                  <c:v>-1275.5276532669825</c:v>
                </c:pt>
                <c:pt idx="17">
                  <c:v>-1232.10484896718</c:v>
                </c:pt>
                <c:pt idx="18">
                  <c:v>-1164.5583730745707</c:v>
                </c:pt>
                <c:pt idx="19">
                  <c:v>-1079.3914116902986</c:v>
                </c:pt>
                <c:pt idx="20">
                  <c:v>-1039.2042197909843</c:v>
                </c:pt>
                <c:pt idx="21">
                  <c:v>-997.39305466575843</c:v>
                </c:pt>
                <c:pt idx="22">
                  <c:v>-1049.0148995762818</c:v>
                </c:pt>
                <c:pt idx="23">
                  <c:v>-1199.613830116791</c:v>
                </c:pt>
                <c:pt idx="24">
                  <c:v>-1255.9044919318014</c:v>
                </c:pt>
                <c:pt idx="25">
                  <c:v>-1285.261395427299</c:v>
                </c:pt>
                <c:pt idx="26">
                  <c:v>-1130.5343785435959</c:v>
                </c:pt>
                <c:pt idx="27">
                  <c:v>-1076.3754961624729</c:v>
                </c:pt>
                <c:pt idx="28">
                  <c:v>-1009.3356890021087</c:v>
                </c:pt>
                <c:pt idx="29">
                  <c:v>-908.52081085046689</c:v>
                </c:pt>
                <c:pt idx="30">
                  <c:v>-904.92856945217409</c:v>
                </c:pt>
                <c:pt idx="31">
                  <c:v>-892.07617223637453</c:v>
                </c:pt>
                <c:pt idx="32">
                  <c:v>-969.69525638785933</c:v>
                </c:pt>
                <c:pt idx="33">
                  <c:v>-983.59215293307682</c:v>
                </c:pt>
                <c:pt idx="34">
                  <c:v>-1059.6079875623</c:v>
                </c:pt>
                <c:pt idx="35">
                  <c:v>-1110.2624242191953</c:v>
                </c:pt>
                <c:pt idx="36">
                  <c:v>-1155.3766066740081</c:v>
                </c:pt>
                <c:pt idx="37">
                  <c:v>-1158.5590817608329</c:v>
                </c:pt>
                <c:pt idx="38">
                  <c:v>-1153.7588916117329</c:v>
                </c:pt>
                <c:pt idx="39">
                  <c:v>-1313.3327483963908</c:v>
                </c:pt>
                <c:pt idx="40">
                  <c:v>-1599.6878932565285</c:v>
                </c:pt>
                <c:pt idx="41">
                  <c:v>-1789.8237844312771</c:v>
                </c:pt>
                <c:pt idx="42">
                  <c:v>-3018.438494932233</c:v>
                </c:pt>
                <c:pt idx="43">
                  <c:v>-2977.5580239909377</c:v>
                </c:pt>
                <c:pt idx="44">
                  <c:v>-3020.957222462855</c:v>
                </c:pt>
                <c:pt idx="45">
                  <c:v>-3295.8939345512144</c:v>
                </c:pt>
                <c:pt idx="46">
                  <c:v>-3410.7648061353334</c:v>
                </c:pt>
                <c:pt idx="47">
                  <c:v>-3450.7185303497954</c:v>
                </c:pt>
                <c:pt idx="48">
                  <c:v>-3463.9929816520425</c:v>
                </c:pt>
                <c:pt idx="49">
                  <c:v>-3432.4475445902499</c:v>
                </c:pt>
                <c:pt idx="50">
                  <c:v>-3541.2394736277483</c:v>
                </c:pt>
                <c:pt idx="51">
                  <c:v>-3618.1845326202174</c:v>
                </c:pt>
                <c:pt idx="52">
                  <c:v>-3967.6956044294725</c:v>
                </c:pt>
                <c:pt idx="53">
                  <c:v>-4068.2911452436783</c:v>
                </c:pt>
                <c:pt idx="54">
                  <c:v>-4115.3402597064378</c:v>
                </c:pt>
                <c:pt idx="55">
                  <c:v>-4152.6936064113434</c:v>
                </c:pt>
                <c:pt idx="56">
                  <c:v>-4182.4820787851968</c:v>
                </c:pt>
                <c:pt idx="57">
                  <c:v>-5403.6091004130303</c:v>
                </c:pt>
                <c:pt idx="58">
                  <c:v>-6360.2894577833868</c:v>
                </c:pt>
                <c:pt idx="59">
                  <c:v>-7801.5237393342513</c:v>
                </c:pt>
                <c:pt idx="60">
                  <c:v>-9080.0990059875821</c:v>
                </c:pt>
                <c:pt idx="61">
                  <c:v>-9017.3652384527468</c:v>
                </c:pt>
                <c:pt idx="62">
                  <c:v>-8711.2265587930797</c:v>
                </c:pt>
                <c:pt idx="63">
                  <c:v>-8941.5525930351087</c:v>
                </c:pt>
                <c:pt idx="64">
                  <c:v>-9218.1568000745683</c:v>
                </c:pt>
                <c:pt idx="65">
                  <c:v>-9005.1711692259742</c:v>
                </c:pt>
                <c:pt idx="66">
                  <c:v>-9307.0381199540789</c:v>
                </c:pt>
                <c:pt idx="67">
                  <c:v>-9104.6383130756076</c:v>
                </c:pt>
                <c:pt idx="68">
                  <c:v>-9174.8904925181487</c:v>
                </c:pt>
                <c:pt idx="69">
                  <c:v>-9418.1058731809881</c:v>
                </c:pt>
                <c:pt idx="70">
                  <c:v>-9704.0113408734614</c:v>
                </c:pt>
                <c:pt idx="71">
                  <c:v>-9808.813031404301</c:v>
                </c:pt>
                <c:pt idx="72">
                  <c:v>-9958.0110289094428</c:v>
                </c:pt>
                <c:pt idx="73">
                  <c:v>-9995.7127786132096</c:v>
                </c:pt>
              </c:numCache>
            </c:numRef>
          </c:val>
        </c:ser>
        <c:ser>
          <c:idx val="4"/>
          <c:order val="4"/>
          <c:tx>
            <c:strRef>
              <c:f>'Chile Outflows'!$M$98</c:f>
              <c:strCache>
                <c:ptCount val="1"/>
                <c:pt idx="0">
                  <c:v>2- Std Dev Band</c:v>
                </c:pt>
              </c:strCache>
            </c:strRef>
          </c:tx>
          <c:marker>
            <c:symbol val="none"/>
          </c:marker>
          <c:cat>
            <c:strRef>
              <c:f>'Chile Outflows'!$N$93:$CI$93</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Outflows'!$N$98:$CI$98</c:f>
              <c:numCache>
                <c:formatCode>General</c:formatCode>
                <c:ptCount val="74"/>
                <c:pt idx="0">
                  <c:v>-833.55729814682024</c:v>
                </c:pt>
                <c:pt idx="1">
                  <c:v>-829.84031253723276</c:v>
                </c:pt>
                <c:pt idx="2">
                  <c:v>-833.15491582399488</c:v>
                </c:pt>
                <c:pt idx="3">
                  <c:v>-847.88217495404865</c:v>
                </c:pt>
                <c:pt idx="4">
                  <c:v>-1000.0421160696594</c:v>
                </c:pt>
                <c:pt idx="5">
                  <c:v>-1119.2438091264378</c:v>
                </c:pt>
                <c:pt idx="6">
                  <c:v>-1494.9477013580972</c:v>
                </c:pt>
                <c:pt idx="7">
                  <c:v>-1515.4846750013894</c:v>
                </c:pt>
                <c:pt idx="8">
                  <c:v>-1522.7735432497875</c:v>
                </c:pt>
                <c:pt idx="9">
                  <c:v>-1653.6609938042398</c:v>
                </c:pt>
                <c:pt idx="10">
                  <c:v>-1653.2905356453953</c:v>
                </c:pt>
                <c:pt idx="11">
                  <c:v>-1659.2681679858963</c:v>
                </c:pt>
                <c:pt idx="12">
                  <c:v>-1713.0590801108858</c:v>
                </c:pt>
                <c:pt idx="13">
                  <c:v>-2141.4366525043729</c:v>
                </c:pt>
                <c:pt idx="14">
                  <c:v>-2347.1347784262189</c:v>
                </c:pt>
                <c:pt idx="15">
                  <c:v>-2449.1665049249868</c:v>
                </c:pt>
                <c:pt idx="16">
                  <c:v>-2418.0080380314907</c:v>
                </c:pt>
                <c:pt idx="17">
                  <c:v>-2366.6983318477755</c:v>
                </c:pt>
                <c:pt idx="18">
                  <c:v>-2321.3589802925676</c:v>
                </c:pt>
                <c:pt idx="19">
                  <c:v>-2276.1170238107461</c:v>
                </c:pt>
                <c:pt idx="20">
                  <c:v>-2259.2075961808268</c:v>
                </c:pt>
                <c:pt idx="21">
                  <c:v>-2239.9523540333557</c:v>
                </c:pt>
                <c:pt idx="22">
                  <c:v>-2307.6724425031603</c:v>
                </c:pt>
                <c:pt idx="23">
                  <c:v>-2535.6024461098041</c:v>
                </c:pt>
                <c:pt idx="24">
                  <c:v>-2622.0641863143219</c:v>
                </c:pt>
                <c:pt idx="25">
                  <c:v>-2666.2017511222962</c:v>
                </c:pt>
                <c:pt idx="26">
                  <c:v>-2431.2254529225615</c:v>
                </c:pt>
                <c:pt idx="27">
                  <c:v>-2362.3240733364273</c:v>
                </c:pt>
                <c:pt idx="28">
                  <c:v>-2283.2075630444629</c:v>
                </c:pt>
                <c:pt idx="29">
                  <c:v>-2131.2401457947426</c:v>
                </c:pt>
                <c:pt idx="30">
                  <c:v>-2126.5830834974404</c:v>
                </c:pt>
                <c:pt idx="31">
                  <c:v>-2108.5422163416888</c:v>
                </c:pt>
                <c:pt idx="32">
                  <c:v>-2202.1665608277981</c:v>
                </c:pt>
                <c:pt idx="33">
                  <c:v>-2111.5871083955803</c:v>
                </c:pt>
                <c:pt idx="34">
                  <c:v>-2116.407176970627</c:v>
                </c:pt>
                <c:pt idx="35">
                  <c:v>-2094.6101380772038</c:v>
                </c:pt>
                <c:pt idx="36">
                  <c:v>-2118.0947431982831</c:v>
                </c:pt>
                <c:pt idx="37">
                  <c:v>-2120.6213718136792</c:v>
                </c:pt>
                <c:pt idx="38">
                  <c:v>-2085.7248586836154</c:v>
                </c:pt>
                <c:pt idx="39">
                  <c:v>-2219.3701546689767</c:v>
                </c:pt>
                <c:pt idx="40">
                  <c:v>-2585.7185692965409</c:v>
                </c:pt>
                <c:pt idx="41">
                  <c:v>-2770.6792891051136</c:v>
                </c:pt>
                <c:pt idx="42">
                  <c:v>-4869.3356917705933</c:v>
                </c:pt>
                <c:pt idx="43">
                  <c:v>-4821.2960869465769</c:v>
                </c:pt>
                <c:pt idx="44">
                  <c:v>-4877.9511620310514</c:v>
                </c:pt>
                <c:pt idx="45">
                  <c:v>-5281.1334505570339</c:v>
                </c:pt>
                <c:pt idx="46">
                  <c:v>-5746.4057361572104</c:v>
                </c:pt>
                <c:pt idx="47">
                  <c:v>-5769.3960823008147</c:v>
                </c:pt>
                <c:pt idx="48">
                  <c:v>-5892.178658486052</c:v>
                </c:pt>
                <c:pt idx="49">
                  <c:v>-5946.7869159007778</c:v>
                </c:pt>
                <c:pt idx="50">
                  <c:v>-6063.5207752327797</c:v>
                </c:pt>
                <c:pt idx="51">
                  <c:v>-6142.8395562490514</c:v>
                </c:pt>
                <c:pt idx="52">
                  <c:v>-6628.0255526833462</c:v>
                </c:pt>
                <c:pt idx="53">
                  <c:v>-6717.3506242386811</c:v>
                </c:pt>
                <c:pt idx="54">
                  <c:v>-6763.2184794009645</c:v>
                </c:pt>
                <c:pt idx="55">
                  <c:v>-6794.8557759710347</c:v>
                </c:pt>
                <c:pt idx="56">
                  <c:v>-6815.0672051261226</c:v>
                </c:pt>
                <c:pt idx="57">
                  <c:v>-8721.5964153177956</c:v>
                </c:pt>
                <c:pt idx="58">
                  <c:v>-10087.765989495423</c:v>
                </c:pt>
                <c:pt idx="59">
                  <c:v>-12354.142779564103</c:v>
                </c:pt>
                <c:pt idx="60">
                  <c:v>-14315.704390095088</c:v>
                </c:pt>
                <c:pt idx="61">
                  <c:v>-14307.049619287507</c:v>
                </c:pt>
                <c:pt idx="62">
                  <c:v>-13911.698848666652</c:v>
                </c:pt>
                <c:pt idx="63">
                  <c:v>-14921.22906793917</c:v>
                </c:pt>
                <c:pt idx="64">
                  <c:v>-16273.961374340228</c:v>
                </c:pt>
                <c:pt idx="65">
                  <c:v>-16597.1573360445</c:v>
                </c:pt>
                <c:pt idx="66">
                  <c:v>-17811.225494966908</c:v>
                </c:pt>
                <c:pt idx="67">
                  <c:v>-17705.92889728133</c:v>
                </c:pt>
                <c:pt idx="68">
                  <c:v>-17752.526873003575</c:v>
                </c:pt>
                <c:pt idx="69">
                  <c:v>-17990.895430425211</c:v>
                </c:pt>
                <c:pt idx="70">
                  <c:v>-18358.29055541084</c:v>
                </c:pt>
                <c:pt idx="71">
                  <c:v>-18480.658883655506</c:v>
                </c:pt>
                <c:pt idx="72">
                  <c:v>-18683.728189369052</c:v>
                </c:pt>
                <c:pt idx="73">
                  <c:v>-18726.556827478278</c:v>
                </c:pt>
              </c:numCache>
            </c:numRef>
          </c:val>
        </c:ser>
        <c:marker val="1"/>
        <c:axId val="107037056"/>
        <c:axId val="107038592"/>
      </c:lineChart>
      <c:catAx>
        <c:axId val="107037056"/>
        <c:scaling>
          <c:orientation val="minMax"/>
        </c:scaling>
        <c:axPos val="b"/>
        <c:majorTickMark val="none"/>
        <c:tickLblPos val="nextTo"/>
        <c:crossAx val="107038592"/>
        <c:crosses val="autoZero"/>
        <c:auto val="1"/>
        <c:lblAlgn val="ctr"/>
        <c:lblOffset val="100"/>
      </c:catAx>
      <c:valAx>
        <c:axId val="107038592"/>
        <c:scaling>
          <c:orientation val="minMax"/>
        </c:scaling>
        <c:axPos val="l"/>
        <c:majorGridlines/>
        <c:numFmt formatCode="General" sourceLinked="1"/>
        <c:majorTickMark val="none"/>
        <c:tickLblPos val="nextTo"/>
        <c:spPr>
          <a:ln w="9525">
            <a:noFill/>
          </a:ln>
        </c:spPr>
        <c:crossAx val="107037056"/>
        <c:crosses val="autoZero"/>
        <c:crossBetween val="between"/>
      </c:valAx>
    </c:plotArea>
    <c:legend>
      <c:legendPos val="b"/>
      <c:layout/>
    </c:legend>
    <c:plotVisOnly val="1"/>
  </c:chart>
  <c:printSettings>
    <c:headerFooter/>
    <c:pageMargins b="0.75000000000000244" l="0.70000000000000062" r="0.70000000000000062" t="0.75000000000000244"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'Chile Outflows'!$N$279</c:f>
              <c:strCache>
                <c:ptCount val="1"/>
                <c:pt idx="0">
                  <c:v>DeltaC</c:v>
                </c:pt>
              </c:strCache>
            </c:strRef>
          </c:tx>
          <c:marker>
            <c:symbol val="none"/>
          </c:marker>
          <c:cat>
            <c:strRef>
              <c:f>'Chile Outflows'!$O$278:$CJ$278</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Outflows'!$O$279:$CJ$279</c:f>
              <c:numCache>
                <c:formatCode>General</c:formatCode>
                <c:ptCount val="74"/>
                <c:pt idx="0">
                  <c:v>-2481.7273535507302</c:v>
                </c:pt>
                <c:pt idx="1">
                  <c:v>-1495.7774342435896</c:v>
                </c:pt>
                <c:pt idx="2">
                  <c:v>-2496.7792827684207</c:v>
                </c:pt>
                <c:pt idx="3">
                  <c:v>-995.94735274292952</c:v>
                </c:pt>
                <c:pt idx="4">
                  <c:v>-729.04281709905172</c:v>
                </c:pt>
                <c:pt idx="5">
                  <c:v>-1416.1865479306305</c:v>
                </c:pt>
                <c:pt idx="6">
                  <c:v>784.90321418907797</c:v>
                </c:pt>
                <c:pt idx="7">
                  <c:v>2209.8756050779475</c:v>
                </c:pt>
                <c:pt idx="8">
                  <c:v>1032.3347302687444</c:v>
                </c:pt>
                <c:pt idx="9">
                  <c:v>1304.5548562499725</c:v>
                </c:pt>
                <c:pt idx="10">
                  <c:v>559.929775930598</c:v>
                </c:pt>
                <c:pt idx="11">
                  <c:v>68.417576583255368</c:v>
                </c:pt>
                <c:pt idx="12">
                  <c:v>515.42105547904112</c:v>
                </c:pt>
                <c:pt idx="13">
                  <c:v>738.84403737629009</c:v>
                </c:pt>
                <c:pt idx="14">
                  <c:v>316.26564909210697</c:v>
                </c:pt>
                <c:pt idx="15">
                  <c:v>-114.76619087361019</c:v>
                </c:pt>
                <c:pt idx="16">
                  <c:v>172.41522305795843</c:v>
                </c:pt>
                <c:pt idx="17">
                  <c:v>0</c:v>
                </c:pt>
                <c:pt idx="18">
                  <c:v>190.16104839971695</c:v>
                </c:pt>
                <c:pt idx="19">
                  <c:v>155.79318620704998</c:v>
                </c:pt>
                <c:pt idx="20">
                  <c:v>1223.478572367299</c:v>
                </c:pt>
                <c:pt idx="21">
                  <c:v>2466.3957002541729</c:v>
                </c:pt>
                <c:pt idx="22">
                  <c:v>1764.08244450285</c:v>
                </c:pt>
                <c:pt idx="23">
                  <c:v>1579.388094912847</c:v>
                </c:pt>
                <c:pt idx="24">
                  <c:v>560.20225752962006</c:v>
                </c:pt>
                <c:pt idx="25">
                  <c:v>-1128.596702684938</c:v>
                </c:pt>
                <c:pt idx="26">
                  <c:v>-1739.1691648143551</c:v>
                </c:pt>
                <c:pt idx="27">
                  <c:v>-479.16920461740949</c:v>
                </c:pt>
                <c:pt idx="28">
                  <c:v>-2087.2561776604107</c:v>
                </c:pt>
                <c:pt idx="29">
                  <c:v>-2868.9403250968899</c:v>
                </c:pt>
                <c:pt idx="30">
                  <c:v>-2172.7230149309571</c:v>
                </c:pt>
                <c:pt idx="31">
                  <c:v>-2221.8991567815383</c:v>
                </c:pt>
                <c:pt idx="32">
                  <c:v>-871.95818281360289</c:v>
                </c:pt>
                <c:pt idx="33">
                  <c:v>1717.1528721699017</c:v>
                </c:pt>
                <c:pt idx="34">
                  <c:v>53.388173840671698</c:v>
                </c:pt>
                <c:pt idx="35">
                  <c:v>-1747.9178670844499</c:v>
                </c:pt>
                <c:pt idx="36">
                  <c:v>221.89446887887607</c:v>
                </c:pt>
                <c:pt idx="37">
                  <c:v>-1235.968635421503</c:v>
                </c:pt>
                <c:pt idx="38">
                  <c:v>2043.9649753748172</c:v>
                </c:pt>
                <c:pt idx="39">
                  <c:v>917.29526730153157</c:v>
                </c:pt>
                <c:pt idx="40">
                  <c:v>-3573.9199756014614</c:v>
                </c:pt>
                <c:pt idx="41">
                  <c:v>-6113.9903633372105</c:v>
                </c:pt>
                <c:pt idx="42">
                  <c:v>-5521.4487757592397</c:v>
                </c:pt>
                <c:pt idx="43">
                  <c:v>-584.02505562937722</c:v>
                </c:pt>
                <c:pt idx="44">
                  <c:v>8289.7342950793936</c:v>
                </c:pt>
                <c:pt idx="45">
                  <c:v>23913.284608663311</c:v>
                </c:pt>
                <c:pt idx="46">
                  <c:v>25485.535504967236</c:v>
                </c:pt>
                <c:pt idx="47">
                  <c:v>26043.692531824941</c:v>
                </c:pt>
                <c:pt idx="48">
                  <c:v>16820.639366808089</c:v>
                </c:pt>
                <c:pt idx="49">
                  <c:v>-7783.1117581061599</c:v>
                </c:pt>
                <c:pt idx="50">
                  <c:v>-17836.625860857137</c:v>
                </c:pt>
                <c:pt idx="51">
                  <c:v>-24503.670409900729</c:v>
                </c:pt>
                <c:pt idx="52">
                  <c:v>-20564.407926455438</c:v>
                </c:pt>
                <c:pt idx="53">
                  <c:v>-5356.1403797483399</c:v>
                </c:pt>
                <c:pt idx="54">
                  <c:v>5091.247856341889</c:v>
                </c:pt>
                <c:pt idx="55">
                  <c:v>11672.287575513801</c:v>
                </c:pt>
                <c:pt idx="56">
                  <c:v>10814.086298144201</c:v>
                </c:pt>
                <c:pt idx="57">
                  <c:v>10647.866943474599</c:v>
                </c:pt>
                <c:pt idx="58">
                  <c:v>10828.273157127751</c:v>
                </c:pt>
                <c:pt idx="59">
                  <c:v>5168.4843608075098</c:v>
                </c:pt>
                <c:pt idx="60">
                  <c:v>6418.8900845303087</c:v>
                </c:pt>
                <c:pt idx="61">
                  <c:v>-923.60598428778758</c:v>
                </c:pt>
                <c:pt idx="62">
                  <c:v>-6944.8412747938291</c:v>
                </c:pt>
                <c:pt idx="63">
                  <c:v>-5271.5671356120492</c:v>
                </c:pt>
                <c:pt idx="64">
                  <c:v>-7258.4718996213687</c:v>
                </c:pt>
                <c:pt idx="65">
                  <c:v>-3908.301412680461</c:v>
                </c:pt>
                <c:pt idx="66">
                  <c:v>-2495.7298206966016</c:v>
                </c:pt>
                <c:pt idx="67">
                  <c:v>-2046.631157827961</c:v>
                </c:pt>
                <c:pt idx="68">
                  <c:v>-1862.4598270423903</c:v>
                </c:pt>
                <c:pt idx="69">
                  <c:v>-5214.5579737224898</c:v>
                </c:pt>
                <c:pt idx="70">
                  <c:v>-2762.4612853969002</c:v>
                </c:pt>
                <c:pt idx="71">
                  <c:v>-4897.33731856126</c:v>
                </c:pt>
                <c:pt idx="72">
                  <c:v>-6804.0043997671582</c:v>
                </c:pt>
                <c:pt idx="73">
                  <c:v>-1902.8288045307977</c:v>
                </c:pt>
              </c:numCache>
            </c:numRef>
          </c:val>
        </c:ser>
        <c:ser>
          <c:idx val="1"/>
          <c:order val="1"/>
          <c:tx>
            <c:strRef>
              <c:f>'Chile Outflows'!$N$280</c:f>
              <c:strCache>
                <c:ptCount val="1"/>
                <c:pt idx="0">
                  <c:v>1+ Std Dev Band</c:v>
                </c:pt>
              </c:strCache>
            </c:strRef>
          </c:tx>
          <c:marker>
            <c:symbol val="none"/>
          </c:marker>
          <c:cat>
            <c:strRef>
              <c:f>'Chile Outflows'!$O$278:$CJ$278</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Outflows'!$O$280:$CJ$280</c:f>
              <c:numCache>
                <c:formatCode>General</c:formatCode>
                <c:ptCount val="74"/>
                <c:pt idx="0">
                  <c:v>617.81962106360288</c:v>
                </c:pt>
                <c:pt idx="1">
                  <c:v>617.81177400736681</c:v>
                </c:pt>
                <c:pt idx="2">
                  <c:v>637.2173301595559</c:v>
                </c:pt>
                <c:pt idx="3">
                  <c:v>644.3186576017099</c:v>
                </c:pt>
                <c:pt idx="4">
                  <c:v>592.37973015103876</c:v>
                </c:pt>
                <c:pt idx="5">
                  <c:v>419.36466525515982</c:v>
                </c:pt>
                <c:pt idx="6">
                  <c:v>325.66857334181759</c:v>
                </c:pt>
                <c:pt idx="7">
                  <c:v>573.22695265453706</c:v>
                </c:pt>
                <c:pt idx="8">
                  <c:v>702.82806231077234</c:v>
                </c:pt>
                <c:pt idx="9">
                  <c:v>875.28035661213323</c:v>
                </c:pt>
                <c:pt idx="10">
                  <c:v>971.59994631259963</c:v>
                </c:pt>
                <c:pt idx="11">
                  <c:v>1016.3989260278778</c:v>
                </c:pt>
                <c:pt idx="12">
                  <c:v>1069.3008797299422</c:v>
                </c:pt>
                <c:pt idx="13">
                  <c:v>1132.3526570762263</c:v>
                </c:pt>
                <c:pt idx="14">
                  <c:v>1123.4082208110819</c:v>
                </c:pt>
                <c:pt idx="15">
                  <c:v>1088.1954576062519</c:v>
                </c:pt>
                <c:pt idx="16">
                  <c:v>1065.7343296518509</c:v>
                </c:pt>
                <c:pt idx="17">
                  <c:v>1074.1271636279287</c:v>
                </c:pt>
                <c:pt idx="18">
                  <c:v>1101.1217279876444</c:v>
                </c:pt>
                <c:pt idx="19">
                  <c:v>1121.5833119075096</c:v>
                </c:pt>
                <c:pt idx="20">
                  <c:v>1198.8634806808118</c:v>
                </c:pt>
                <c:pt idx="21">
                  <c:v>1449.8540943850549</c:v>
                </c:pt>
                <c:pt idx="22">
                  <c:v>1501.0011603986975</c:v>
                </c:pt>
                <c:pt idx="23">
                  <c:v>1589.8890091961975</c:v>
                </c:pt>
                <c:pt idx="24">
                  <c:v>1598.5140184590596</c:v>
                </c:pt>
                <c:pt idx="25">
                  <c:v>1578.5837281330641</c:v>
                </c:pt>
                <c:pt idx="26">
                  <c:v>1612.8363409935894</c:v>
                </c:pt>
                <c:pt idx="27">
                  <c:v>1430.1886392930915</c:v>
                </c:pt>
                <c:pt idx="28">
                  <c:v>1417.3422696127509</c:v>
                </c:pt>
                <c:pt idx="29">
                  <c:v>1387.7386743953309</c:v>
                </c:pt>
                <c:pt idx="30">
                  <c:v>1340.6267908440668</c:v>
                </c:pt>
                <c:pt idx="31">
                  <c:v>1308.8575671222491</c:v>
                </c:pt>
                <c:pt idx="32">
                  <c:v>1238.8446735967045</c:v>
                </c:pt>
                <c:pt idx="33">
                  <c:v>1337.1754321544929</c:v>
                </c:pt>
                <c:pt idx="34">
                  <c:v>1320.6618901564491</c:v>
                </c:pt>
                <c:pt idx="35">
                  <c:v>1278.3423365544197</c:v>
                </c:pt>
                <c:pt idx="36">
                  <c:v>1281.6017966778886</c:v>
                </c:pt>
                <c:pt idx="37">
                  <c:v>1233.0765113821453</c:v>
                </c:pt>
                <c:pt idx="38">
                  <c:v>1410.8914538595684</c:v>
                </c:pt>
                <c:pt idx="39">
                  <c:v>1467.2344111333236</c:v>
                </c:pt>
                <c:pt idx="40">
                  <c:v>1352.1515457512958</c:v>
                </c:pt>
                <c:pt idx="41">
                  <c:v>1196.8059076262484</c:v>
                </c:pt>
                <c:pt idx="42">
                  <c:v>980.76419196812003</c:v>
                </c:pt>
                <c:pt idx="43">
                  <c:v>778.8037842000715</c:v>
                </c:pt>
                <c:pt idx="44">
                  <c:v>2049.9916478461728</c:v>
                </c:pt>
                <c:pt idx="45">
                  <c:v>6615.832708962329</c:v>
                </c:pt>
                <c:pt idx="46">
                  <c:v>10093.375477999425</c:v>
                </c:pt>
                <c:pt idx="47">
                  <c:v>13002.227010139548</c:v>
                </c:pt>
                <c:pt idx="48">
                  <c:v>14328.750077548873</c:v>
                </c:pt>
                <c:pt idx="49">
                  <c:v>14307.761723881951</c:v>
                </c:pt>
                <c:pt idx="50">
                  <c:v>14510.666547868608</c:v>
                </c:pt>
                <c:pt idx="51">
                  <c:v>14887.391761508332</c:v>
                </c:pt>
                <c:pt idx="52">
                  <c:v>14820.952191253726</c:v>
                </c:pt>
                <c:pt idx="53">
                  <c:v>14532.059139166289</c:v>
                </c:pt>
                <c:pt idx="54">
                  <c:v>14821.517310712614</c:v>
                </c:pt>
                <c:pt idx="55">
                  <c:v>15687.573334258808</c:v>
                </c:pt>
                <c:pt idx="56">
                  <c:v>16367.55563691964</c:v>
                </c:pt>
                <c:pt idx="57">
                  <c:v>17069.774474964895</c:v>
                </c:pt>
                <c:pt idx="58">
                  <c:v>17626.564422670494</c:v>
                </c:pt>
                <c:pt idx="59">
                  <c:v>17839.158598344638</c:v>
                </c:pt>
                <c:pt idx="60">
                  <c:v>18267.957226196952</c:v>
                </c:pt>
                <c:pt idx="61">
                  <c:v>18390.538068716847</c:v>
                </c:pt>
                <c:pt idx="62">
                  <c:v>18371.531513948146</c:v>
                </c:pt>
                <c:pt idx="63">
                  <c:v>18249.505930855092</c:v>
                </c:pt>
                <c:pt idx="64">
                  <c:v>17621.943188740439</c:v>
                </c:pt>
                <c:pt idx="65">
                  <c:v>15429.996278014953</c:v>
                </c:pt>
                <c:pt idx="66">
                  <c:v>12848.718883863876</c:v>
                </c:pt>
                <c:pt idx="67">
                  <c:v>9888.393913907621</c:v>
                </c:pt>
                <c:pt idx="68">
                  <c:v>8108.7906174130831</c:v>
                </c:pt>
                <c:pt idx="69">
                  <c:v>8181.8080652405333</c:v>
                </c:pt>
                <c:pt idx="70">
                  <c:v>8262.7451467089686</c:v>
                </c:pt>
                <c:pt idx="71">
                  <c:v>7644.5102557241471</c:v>
                </c:pt>
                <c:pt idx="72">
                  <c:v>7007.5074236551309</c:v>
                </c:pt>
                <c:pt idx="73">
                  <c:v>7072.8791459315507</c:v>
                </c:pt>
              </c:numCache>
            </c:numRef>
          </c:val>
        </c:ser>
        <c:ser>
          <c:idx val="2"/>
          <c:order val="2"/>
          <c:tx>
            <c:strRef>
              <c:f>'Chile Outflows'!$N$281</c:f>
              <c:strCache>
                <c:ptCount val="1"/>
                <c:pt idx="0">
                  <c:v>2+ Std Dev Band</c:v>
                </c:pt>
              </c:strCache>
            </c:strRef>
          </c:tx>
          <c:marker>
            <c:symbol val="none"/>
          </c:marker>
          <c:cat>
            <c:strRef>
              <c:f>'Chile Outflows'!$O$278:$CJ$278</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Outflows'!$O$281:$CJ$281</c:f>
              <c:numCache>
                <c:formatCode>General</c:formatCode>
                <c:ptCount val="74"/>
                <c:pt idx="0">
                  <c:v>1718.8215910603785</c:v>
                </c:pt>
                <c:pt idx="1">
                  <c:v>1719.0347686600858</c:v>
                </c:pt>
                <c:pt idx="2">
                  <c:v>1799.5698451028852</c:v>
                </c:pt>
                <c:pt idx="3">
                  <c:v>1796.1798676243395</c:v>
                </c:pt>
                <c:pt idx="4">
                  <c:v>1735.21915357795</c:v>
                </c:pt>
                <c:pt idx="5">
                  <c:v>1512.4583511827236</c:v>
                </c:pt>
                <c:pt idx="6">
                  <c:v>1358.6110066465851</c:v>
                </c:pt>
                <c:pt idx="7">
                  <c:v>1768.7389850181266</c:v>
                </c:pt>
                <c:pt idx="8">
                  <c:v>1954.1944678171601</c:v>
                </c:pt>
                <c:pt idx="9">
                  <c:v>2189.9663136073832</c:v>
                </c:pt>
                <c:pt idx="10">
                  <c:v>2276.3540042117861</c:v>
                </c:pt>
                <c:pt idx="11">
                  <c:v>2316.3960848131796</c:v>
                </c:pt>
                <c:pt idx="12">
                  <c:v>2381.4889394433567</c:v>
                </c:pt>
                <c:pt idx="13">
                  <c:v>2462.7902922671101</c:v>
                </c:pt>
                <c:pt idx="14">
                  <c:v>2451.0345289432166</c:v>
                </c:pt>
                <c:pt idx="15">
                  <c:v>2407.7432345427878</c:v>
                </c:pt>
                <c:pt idx="16">
                  <c:v>2378.2816145605811</c:v>
                </c:pt>
                <c:pt idx="17">
                  <c:v>2387.6769759274257</c:v>
                </c:pt>
                <c:pt idx="18">
                  <c:v>2418.1071317309938</c:v>
                </c:pt>
                <c:pt idx="19">
                  <c:v>2327.2321748798795</c:v>
                </c:pt>
                <c:pt idx="20">
                  <c:v>2296.5322161305826</c:v>
                </c:pt>
                <c:pt idx="21">
                  <c:v>2600.4047868141806</c:v>
                </c:pt>
                <c:pt idx="22">
                  <c:v>2489.6558324779021</c:v>
                </c:pt>
                <c:pt idx="23">
                  <c:v>2538.6647576901137</c:v>
                </c:pt>
                <c:pt idx="24">
                  <c:v>2491.4525224844037</c:v>
                </c:pt>
                <c:pt idx="25">
                  <c:v>2437.2124495701287</c:v>
                </c:pt>
                <c:pt idx="26">
                  <c:v>2631.9212942413506</c:v>
                </c:pt>
                <c:pt idx="27">
                  <c:v>2401.0781313251223</c:v>
                </c:pt>
                <c:pt idx="28">
                  <c:v>2531.3649373608987</c:v>
                </c:pt>
                <c:pt idx="29">
                  <c:v>2680.8325059934018</c:v>
                </c:pt>
                <c:pt idx="30">
                  <c:v>2723.2413784339515</c:v>
                </c:pt>
                <c:pt idx="31">
                  <c:v>2774.2187676585559</c:v>
                </c:pt>
                <c:pt idx="32">
                  <c:v>2703.5619425220989</c:v>
                </c:pt>
                <c:pt idx="33">
                  <c:v>2851.3080178979953</c:v>
                </c:pt>
                <c:pt idx="34">
                  <c:v>2831.424807664479</c:v>
                </c:pt>
                <c:pt idx="35">
                  <c:v>2828.4432842709625</c:v>
                </c:pt>
                <c:pt idx="36">
                  <c:v>2832.4882422268547</c:v>
                </c:pt>
                <c:pt idx="37">
                  <c:v>2797.2361034064429</c:v>
                </c:pt>
                <c:pt idx="38">
                  <c:v>3060.1757920125342</c:v>
                </c:pt>
                <c:pt idx="39">
                  <c:v>3134.7866025053208</c:v>
                </c:pt>
                <c:pt idx="40">
                  <c:v>3144.4907991397031</c:v>
                </c:pt>
                <c:pt idx="41">
                  <c:v>3262.8188260691772</c:v>
                </c:pt>
                <c:pt idx="42">
                  <c:v>3195.011955766025</c:v>
                </c:pt>
                <c:pt idx="43">
                  <c:v>2899.2617977570389</c:v>
                </c:pt>
                <c:pt idx="44">
                  <c:v>5055.160923171753</c:v>
                </c:pt>
                <c:pt idx="45">
                  <c:v>12934.748979836653</c:v>
                </c:pt>
                <c:pt idx="46">
                  <c:v>18528.599284421765</c:v>
                </c:pt>
                <c:pt idx="47">
                  <c:v>23020.159261879893</c:v>
                </c:pt>
                <c:pt idx="48">
                  <c:v>24727.81061947512</c:v>
                </c:pt>
                <c:pt idx="49">
                  <c:v>24931.542483791738</c:v>
                </c:pt>
                <c:pt idx="50">
                  <c:v>26120.547274061359</c:v>
                </c:pt>
                <c:pt idx="51">
                  <c:v>27988.086263996771</c:v>
                </c:pt>
                <c:pt idx="52">
                  <c:v>28839.829610669651</c:v>
                </c:pt>
                <c:pt idx="53">
                  <c:v>28615.708169090689</c:v>
                </c:pt>
                <c:pt idx="54">
                  <c:v>28942.731528058273</c:v>
                </c:pt>
                <c:pt idx="55">
                  <c:v>30003.833303020754</c:v>
                </c:pt>
                <c:pt idx="56">
                  <c:v>30834.18831687915</c:v>
                </c:pt>
                <c:pt idx="57">
                  <c:v>31644.434214024855</c:v>
                </c:pt>
                <c:pt idx="58">
                  <c:v>32318.798700348405</c:v>
                </c:pt>
                <c:pt idx="59">
                  <c:v>32531.427597021397</c:v>
                </c:pt>
                <c:pt idx="60">
                  <c:v>32889.384349719432</c:v>
                </c:pt>
                <c:pt idx="61">
                  <c:v>32875.026815806748</c:v>
                </c:pt>
                <c:pt idx="62">
                  <c:v>32908.18333122108</c:v>
                </c:pt>
                <c:pt idx="63">
                  <c:v>32898.509269034112</c:v>
                </c:pt>
                <c:pt idx="64">
                  <c:v>32420.79409453984</c:v>
                </c:pt>
                <c:pt idx="65">
                  <c:v>29427.979574156056</c:v>
                </c:pt>
                <c:pt idx="66">
                  <c:v>25664.488052137091</c:v>
                </c:pt>
                <c:pt idx="67">
                  <c:v>21148.354296707228</c:v>
                </c:pt>
                <c:pt idx="68">
                  <c:v>18523.302663410675</c:v>
                </c:pt>
                <c:pt idx="69">
                  <c:v>18540.909869846393</c:v>
                </c:pt>
                <c:pt idx="70">
                  <c:v>17949.075804010252</c:v>
                </c:pt>
                <c:pt idx="71">
                  <c:v>15732.289367473635</c:v>
                </c:pt>
                <c:pt idx="72">
                  <c:v>13770.263527001189</c:v>
                </c:pt>
                <c:pt idx="73">
                  <c:v>13728.341392793151</c:v>
                </c:pt>
              </c:numCache>
            </c:numRef>
          </c:val>
        </c:ser>
        <c:ser>
          <c:idx val="3"/>
          <c:order val="3"/>
          <c:tx>
            <c:strRef>
              <c:f>'Chile Outflows'!$N$282</c:f>
              <c:strCache>
                <c:ptCount val="1"/>
                <c:pt idx="0">
                  <c:v>1- Std Dev Band</c:v>
                </c:pt>
              </c:strCache>
            </c:strRef>
          </c:tx>
          <c:marker>
            <c:symbol val="none"/>
          </c:marker>
          <c:cat>
            <c:strRef>
              <c:f>'Chile Outflows'!$O$278:$CJ$278</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Outflows'!$O$282:$CJ$282</c:f>
              <c:numCache>
                <c:formatCode>General</c:formatCode>
                <c:ptCount val="74"/>
                <c:pt idx="0">
                  <c:v>-1584.1843189299484</c:v>
                </c:pt>
                <c:pt idx="1">
                  <c:v>-1584.6342152980715</c:v>
                </c:pt>
                <c:pt idx="2">
                  <c:v>-1687.4876997271026</c:v>
                </c:pt>
                <c:pt idx="3">
                  <c:v>-1659.4037624435493</c:v>
                </c:pt>
                <c:pt idx="4">
                  <c:v>-1693.2991167027837</c:v>
                </c:pt>
                <c:pt idx="5">
                  <c:v>-1766.8227065999677</c:v>
                </c:pt>
                <c:pt idx="6">
                  <c:v>-1740.2162932677174</c:v>
                </c:pt>
                <c:pt idx="7">
                  <c:v>-1817.7971120726424</c:v>
                </c:pt>
                <c:pt idx="8">
                  <c:v>-1799.9047487020032</c:v>
                </c:pt>
                <c:pt idx="9">
                  <c:v>-1754.0915573783668</c:v>
                </c:pt>
                <c:pt idx="10">
                  <c:v>-1637.9081694857737</c:v>
                </c:pt>
                <c:pt idx="11">
                  <c:v>-1583.5953915427262</c:v>
                </c:pt>
                <c:pt idx="12">
                  <c:v>-1555.0752396968865</c:v>
                </c:pt>
                <c:pt idx="13">
                  <c:v>-1528.5226133055414</c:v>
                </c:pt>
                <c:pt idx="14">
                  <c:v>-1531.8443954531874</c:v>
                </c:pt>
                <c:pt idx="15">
                  <c:v>-1550.9000962668194</c:v>
                </c:pt>
                <c:pt idx="16">
                  <c:v>-1559.3602401656092</c:v>
                </c:pt>
                <c:pt idx="17">
                  <c:v>-1552.9724609710654</c:v>
                </c:pt>
                <c:pt idx="18">
                  <c:v>-1532.8490794990546</c:v>
                </c:pt>
                <c:pt idx="19">
                  <c:v>-1289.7144140372297</c:v>
                </c:pt>
                <c:pt idx="20">
                  <c:v>-996.47399021872923</c:v>
                </c:pt>
                <c:pt idx="21">
                  <c:v>-851.24729047319613</c:v>
                </c:pt>
                <c:pt idx="22">
                  <c:v>-476.30818375971148</c:v>
                </c:pt>
                <c:pt idx="23">
                  <c:v>-307.66248779163413</c:v>
                </c:pt>
                <c:pt idx="24">
                  <c:v>-187.36298959162866</c:v>
                </c:pt>
                <c:pt idx="25">
                  <c:v>-138.67371474106437</c:v>
                </c:pt>
                <c:pt idx="26">
                  <c:v>-425.33356550193275</c:v>
                </c:pt>
                <c:pt idx="27">
                  <c:v>-511.59034477097032</c:v>
                </c:pt>
                <c:pt idx="28">
                  <c:v>-810.70306588354526</c:v>
                </c:pt>
                <c:pt idx="29">
                  <c:v>-1198.4489888008113</c:v>
                </c:pt>
                <c:pt idx="30">
                  <c:v>-1424.6023843357029</c:v>
                </c:pt>
                <c:pt idx="31">
                  <c:v>-1621.8648339503645</c:v>
                </c:pt>
                <c:pt idx="32">
                  <c:v>-1690.5898642540842</c:v>
                </c:pt>
                <c:pt idx="33">
                  <c:v>-1691.089739332512</c:v>
                </c:pt>
                <c:pt idx="34">
                  <c:v>-1700.8639448596111</c:v>
                </c:pt>
                <c:pt idx="35">
                  <c:v>-1821.8595588786659</c:v>
                </c:pt>
                <c:pt idx="36">
                  <c:v>-1820.1710944200431</c:v>
                </c:pt>
                <c:pt idx="37">
                  <c:v>-1895.2426726664498</c:v>
                </c:pt>
                <c:pt idx="38">
                  <c:v>-1887.6772224463632</c:v>
                </c:pt>
                <c:pt idx="39">
                  <c:v>-1867.8699716106703</c:v>
                </c:pt>
                <c:pt idx="40">
                  <c:v>-2232.5269610255182</c:v>
                </c:pt>
                <c:pt idx="41">
                  <c:v>-2935.2199292596092</c:v>
                </c:pt>
                <c:pt idx="42">
                  <c:v>-3447.73133562769</c:v>
                </c:pt>
                <c:pt idx="43">
                  <c:v>-3462.1122429138641</c:v>
                </c:pt>
                <c:pt idx="44">
                  <c:v>-3960.3469028049876</c:v>
                </c:pt>
                <c:pt idx="45">
                  <c:v>-6021.9998327863195</c:v>
                </c:pt>
                <c:pt idx="46">
                  <c:v>-6777.0721348452562</c:v>
                </c:pt>
                <c:pt idx="47">
                  <c:v>-7033.6374933411435</c:v>
                </c:pt>
                <c:pt idx="48">
                  <c:v>-6469.3710063036197</c:v>
                </c:pt>
                <c:pt idx="49">
                  <c:v>-6939.7997959376235</c:v>
                </c:pt>
                <c:pt idx="50">
                  <c:v>-8709.0949045168963</c:v>
                </c:pt>
                <c:pt idx="51">
                  <c:v>-11313.997243468542</c:v>
                </c:pt>
                <c:pt idx="52">
                  <c:v>-13216.802647578121</c:v>
                </c:pt>
                <c:pt idx="53">
                  <c:v>-13635.23892068251</c:v>
                </c:pt>
                <c:pt idx="54">
                  <c:v>-13420.911123978709</c:v>
                </c:pt>
                <c:pt idx="55">
                  <c:v>-12944.94660326508</c:v>
                </c:pt>
                <c:pt idx="56">
                  <c:v>-12565.70972299938</c:v>
                </c:pt>
                <c:pt idx="57">
                  <c:v>-12079.545003155024</c:v>
                </c:pt>
                <c:pt idx="58">
                  <c:v>-11757.904132685329</c:v>
                </c:pt>
                <c:pt idx="59">
                  <c:v>-11545.379399008878</c:v>
                </c:pt>
                <c:pt idx="60">
                  <c:v>-10974.897020848011</c:v>
                </c:pt>
                <c:pt idx="61">
                  <c:v>-10578.439425462964</c:v>
                </c:pt>
                <c:pt idx="62">
                  <c:v>-10701.772120597721</c:v>
                </c:pt>
                <c:pt idx="63">
                  <c:v>-11048.500745502935</c:v>
                </c:pt>
                <c:pt idx="64">
                  <c:v>-11975.75862285836</c:v>
                </c:pt>
                <c:pt idx="65">
                  <c:v>-12565.970314267253</c:v>
                </c:pt>
                <c:pt idx="66">
                  <c:v>-12782.819452682557</c:v>
                </c:pt>
                <c:pt idx="67">
                  <c:v>-12631.526851691593</c:v>
                </c:pt>
                <c:pt idx="68">
                  <c:v>-12720.233474582103</c:v>
                </c:pt>
                <c:pt idx="69">
                  <c:v>-12536.395543971186</c:v>
                </c:pt>
                <c:pt idx="70">
                  <c:v>-11109.916167893598</c:v>
                </c:pt>
                <c:pt idx="71">
                  <c:v>-8531.0479677748299</c:v>
                </c:pt>
                <c:pt idx="72">
                  <c:v>-6518.0047830369849</c:v>
                </c:pt>
                <c:pt idx="73">
                  <c:v>-6238.0453477916508</c:v>
                </c:pt>
              </c:numCache>
            </c:numRef>
          </c:val>
        </c:ser>
        <c:ser>
          <c:idx val="4"/>
          <c:order val="4"/>
          <c:tx>
            <c:strRef>
              <c:f>'Chile Outflows'!$N$283</c:f>
              <c:strCache>
                <c:ptCount val="1"/>
                <c:pt idx="0">
                  <c:v>2- Std Dev Band</c:v>
                </c:pt>
              </c:strCache>
            </c:strRef>
          </c:tx>
          <c:marker>
            <c:symbol val="none"/>
          </c:marker>
          <c:cat>
            <c:strRef>
              <c:f>'Chile Outflows'!$O$278:$CJ$278</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Outflows'!$O$283:$CJ$283</c:f>
              <c:numCache>
                <c:formatCode>General</c:formatCode>
                <c:ptCount val="74"/>
                <c:pt idx="0">
                  <c:v>-2685.186288926724</c:v>
                </c:pt>
                <c:pt idx="1">
                  <c:v>-2685.8572099507905</c:v>
                </c:pt>
                <c:pt idx="2">
                  <c:v>-2849.8402146704316</c:v>
                </c:pt>
                <c:pt idx="3">
                  <c:v>-2811.2649724661792</c:v>
                </c:pt>
                <c:pt idx="4">
                  <c:v>-2836.1385401296948</c:v>
                </c:pt>
                <c:pt idx="5">
                  <c:v>-2859.9163925275311</c:v>
                </c:pt>
                <c:pt idx="6">
                  <c:v>-2773.1587265724847</c:v>
                </c:pt>
                <c:pt idx="7">
                  <c:v>-3013.3091444362321</c:v>
                </c:pt>
                <c:pt idx="8">
                  <c:v>-3051.2711542083907</c:v>
                </c:pt>
                <c:pt idx="9">
                  <c:v>-3068.7775143736171</c:v>
                </c:pt>
                <c:pt idx="10">
                  <c:v>-2942.6622273849603</c:v>
                </c:pt>
                <c:pt idx="11">
                  <c:v>-2883.5925503280282</c:v>
                </c:pt>
                <c:pt idx="12">
                  <c:v>-2867.2632994103005</c:v>
                </c:pt>
                <c:pt idx="13">
                  <c:v>-2858.9602484964253</c:v>
                </c:pt>
                <c:pt idx="14">
                  <c:v>-2859.4707035853221</c:v>
                </c:pt>
                <c:pt idx="15">
                  <c:v>-2870.4478732033549</c:v>
                </c:pt>
                <c:pt idx="16">
                  <c:v>-2871.907525074339</c:v>
                </c:pt>
                <c:pt idx="17">
                  <c:v>-2866.5222732705624</c:v>
                </c:pt>
                <c:pt idx="18">
                  <c:v>-2849.8344832424041</c:v>
                </c:pt>
                <c:pt idx="19">
                  <c:v>-2495.3632770095992</c:v>
                </c:pt>
                <c:pt idx="20">
                  <c:v>-2094.1427256684997</c:v>
                </c:pt>
                <c:pt idx="21">
                  <c:v>-2001.7979829023216</c:v>
                </c:pt>
                <c:pt idx="22">
                  <c:v>-1464.9628558389159</c:v>
                </c:pt>
                <c:pt idx="23">
                  <c:v>-1256.4382362855499</c:v>
                </c:pt>
                <c:pt idx="24">
                  <c:v>-1080.3014936169727</c:v>
                </c:pt>
                <c:pt idx="25">
                  <c:v>-997.30243617812869</c:v>
                </c:pt>
                <c:pt idx="26">
                  <c:v>-1444.4185187496937</c:v>
                </c:pt>
                <c:pt idx="27">
                  <c:v>-1482.479836803001</c:v>
                </c:pt>
                <c:pt idx="28">
                  <c:v>-1924.7257336316934</c:v>
                </c:pt>
                <c:pt idx="29">
                  <c:v>-2491.5428203988827</c:v>
                </c:pt>
                <c:pt idx="30">
                  <c:v>-2807.216971925588</c:v>
                </c:pt>
                <c:pt idx="31">
                  <c:v>-3087.2260344866713</c:v>
                </c:pt>
                <c:pt idx="32">
                  <c:v>-3155.3071331794786</c:v>
                </c:pt>
                <c:pt idx="33">
                  <c:v>-3205.2223250760144</c:v>
                </c:pt>
                <c:pt idx="34">
                  <c:v>-3211.6268623676415</c:v>
                </c:pt>
                <c:pt idx="35">
                  <c:v>-3371.9605065952087</c:v>
                </c:pt>
                <c:pt idx="36">
                  <c:v>-3371.0575399690088</c:v>
                </c:pt>
                <c:pt idx="37">
                  <c:v>-3459.4022646907474</c:v>
                </c:pt>
                <c:pt idx="38">
                  <c:v>-3536.961560599329</c:v>
                </c:pt>
                <c:pt idx="39">
                  <c:v>-3535.422162982667</c:v>
                </c:pt>
                <c:pt idx="40">
                  <c:v>-4024.8662144139253</c:v>
                </c:pt>
                <c:pt idx="41">
                  <c:v>-5001.2328477025385</c:v>
                </c:pt>
                <c:pt idx="42">
                  <c:v>-5661.9790994255945</c:v>
                </c:pt>
                <c:pt idx="43">
                  <c:v>-5582.5702564708317</c:v>
                </c:pt>
                <c:pt idx="44">
                  <c:v>-6965.5161781305678</c:v>
                </c:pt>
                <c:pt idx="45">
                  <c:v>-12340.916103660644</c:v>
                </c:pt>
                <c:pt idx="46">
                  <c:v>-15212.295941267595</c:v>
                </c:pt>
                <c:pt idx="47">
                  <c:v>-17051.569745081488</c:v>
                </c:pt>
                <c:pt idx="48">
                  <c:v>-16868.431548229866</c:v>
                </c:pt>
                <c:pt idx="49">
                  <c:v>-17563.580555847409</c:v>
                </c:pt>
                <c:pt idx="50">
                  <c:v>-20318.97563070965</c:v>
                </c:pt>
                <c:pt idx="51">
                  <c:v>-24414.691745956978</c:v>
                </c:pt>
                <c:pt idx="52">
                  <c:v>-27235.680066994042</c:v>
                </c:pt>
                <c:pt idx="53">
                  <c:v>-27718.88795060691</c:v>
                </c:pt>
                <c:pt idx="54">
                  <c:v>-27542.125341324372</c:v>
                </c:pt>
                <c:pt idx="55">
                  <c:v>-27261.206572027022</c:v>
                </c:pt>
                <c:pt idx="56">
                  <c:v>-27032.34240295889</c:v>
                </c:pt>
                <c:pt idx="57">
                  <c:v>-26654.204742214984</c:v>
                </c:pt>
                <c:pt idx="58">
                  <c:v>-26450.138410363241</c:v>
                </c:pt>
                <c:pt idx="59">
                  <c:v>-26237.648397685636</c:v>
                </c:pt>
                <c:pt idx="60">
                  <c:v>-25596.324144370494</c:v>
                </c:pt>
                <c:pt idx="61">
                  <c:v>-25062.928172552867</c:v>
                </c:pt>
                <c:pt idx="62">
                  <c:v>-25238.423937870655</c:v>
                </c:pt>
                <c:pt idx="63">
                  <c:v>-25697.50408368195</c:v>
                </c:pt>
                <c:pt idx="64">
                  <c:v>-26774.609528657758</c:v>
                </c:pt>
                <c:pt idx="65">
                  <c:v>-26563.953610408356</c:v>
                </c:pt>
                <c:pt idx="66">
                  <c:v>-25598.588620955776</c:v>
                </c:pt>
                <c:pt idx="67">
                  <c:v>-23891.4872344912</c:v>
                </c:pt>
                <c:pt idx="68">
                  <c:v>-23134.745520579698</c:v>
                </c:pt>
                <c:pt idx="69">
                  <c:v>-22895.497348577046</c:v>
                </c:pt>
                <c:pt idx="70">
                  <c:v>-20796.246825194881</c:v>
                </c:pt>
                <c:pt idx="71">
                  <c:v>-16618.827079524319</c:v>
                </c:pt>
                <c:pt idx="72">
                  <c:v>-13280.760886383043</c:v>
                </c:pt>
                <c:pt idx="73">
                  <c:v>-12893.507594653252</c:v>
                </c:pt>
              </c:numCache>
            </c:numRef>
          </c:val>
        </c:ser>
        <c:marker val="1"/>
        <c:axId val="107299584"/>
        <c:axId val="107301120"/>
      </c:lineChart>
      <c:catAx>
        <c:axId val="107299584"/>
        <c:scaling>
          <c:orientation val="minMax"/>
        </c:scaling>
        <c:axPos val="b"/>
        <c:majorTickMark val="none"/>
        <c:tickLblPos val="nextTo"/>
        <c:crossAx val="107301120"/>
        <c:crosses val="autoZero"/>
        <c:auto val="1"/>
        <c:lblAlgn val="ctr"/>
        <c:lblOffset val="100"/>
      </c:catAx>
      <c:valAx>
        <c:axId val="107301120"/>
        <c:scaling>
          <c:orientation val="minMax"/>
        </c:scaling>
        <c:axPos val="l"/>
        <c:majorGridlines/>
        <c:numFmt formatCode="General" sourceLinked="1"/>
        <c:majorTickMark val="none"/>
        <c:tickLblPos val="nextTo"/>
        <c:spPr>
          <a:ln w="9525">
            <a:noFill/>
          </a:ln>
        </c:spPr>
        <c:crossAx val="107299584"/>
        <c:crosses val="autoZero"/>
        <c:crossBetween val="between"/>
      </c:valAx>
    </c:plotArea>
    <c:legend>
      <c:legendPos val="b"/>
    </c:legend>
    <c:plotVisOnly val="1"/>
  </c:chart>
  <c:printSettings>
    <c:headerFooter/>
    <c:pageMargins b="0.75000000000000244" l="0.70000000000000062" r="0.70000000000000062" t="0.75000000000000244"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'Chile Outflows'!$N$187</c:f>
              <c:strCache>
                <c:ptCount val="1"/>
                <c:pt idx="0">
                  <c:v>DeltaC</c:v>
                </c:pt>
              </c:strCache>
            </c:strRef>
          </c:tx>
          <c:marker>
            <c:symbol val="none"/>
          </c:marker>
          <c:cat>
            <c:strRef>
              <c:f>'Chile Outflows'!$O$186:$CJ$186</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Outflows'!$O$187:$CJ$187</c:f>
              <c:numCache>
                <c:formatCode>General</c:formatCode>
                <c:ptCount val="74"/>
                <c:pt idx="0">
                  <c:v>-2795.7343877775284</c:v>
                </c:pt>
                <c:pt idx="1">
                  <c:v>-2321.5341252544154</c:v>
                </c:pt>
                <c:pt idx="2">
                  <c:v>-3157.2645644750169</c:v>
                </c:pt>
                <c:pt idx="3">
                  <c:v>-4725.2331013540124</c:v>
                </c:pt>
                <c:pt idx="4">
                  <c:v>-3067.5056066881752</c:v>
                </c:pt>
                <c:pt idx="5">
                  <c:v>-2484.4411226977832</c:v>
                </c:pt>
                <c:pt idx="6">
                  <c:v>1011.9338589966019</c:v>
                </c:pt>
                <c:pt idx="7">
                  <c:v>7294.133970648053</c:v>
                </c:pt>
                <c:pt idx="8">
                  <c:v>7759.3332241713833</c:v>
                </c:pt>
                <c:pt idx="9">
                  <c:v>6561.1383200422142</c:v>
                </c:pt>
                <c:pt idx="10">
                  <c:v>1911.0578118509029</c:v>
                </c:pt>
                <c:pt idx="11">
                  <c:v>-1446.262535701632</c:v>
                </c:pt>
                <c:pt idx="12">
                  <c:v>-2972.4603815398764</c:v>
                </c:pt>
                <c:pt idx="13">
                  <c:v>-2152.0672130237122</c:v>
                </c:pt>
                <c:pt idx="14">
                  <c:v>284.32558692994871</c:v>
                </c:pt>
                <c:pt idx="15">
                  <c:v>-206.03955374200905</c:v>
                </c:pt>
                <c:pt idx="16">
                  <c:v>261.6588879858482</c:v>
                </c:pt>
                <c:pt idx="17">
                  <c:v>9.3223206931725144E-12</c:v>
                </c:pt>
                <c:pt idx="18">
                  <c:v>988.85258938132972</c:v>
                </c:pt>
                <c:pt idx="19">
                  <c:v>-533.3891298263884</c:v>
                </c:pt>
                <c:pt idx="20">
                  <c:v>-1052.1670103340791</c:v>
                </c:pt>
                <c:pt idx="21">
                  <c:v>-1929.8007095383932</c:v>
                </c:pt>
                <c:pt idx="22">
                  <c:v>-2359.1161658342426</c:v>
                </c:pt>
                <c:pt idx="23">
                  <c:v>-1207.1670027042624</c:v>
                </c:pt>
                <c:pt idx="24">
                  <c:v>-1417.3418917061226</c:v>
                </c:pt>
                <c:pt idx="25">
                  <c:v>-1383.1746164022275</c:v>
                </c:pt>
                <c:pt idx="26">
                  <c:v>-2785.898998844129</c:v>
                </c:pt>
                <c:pt idx="27">
                  <c:v>-2359.6109729638797</c:v>
                </c:pt>
                <c:pt idx="28">
                  <c:v>-1040.3264767482169</c:v>
                </c:pt>
                <c:pt idx="29">
                  <c:v>268.74032215623265</c:v>
                </c:pt>
                <c:pt idx="30">
                  <c:v>2469.1010903358851</c:v>
                </c:pt>
                <c:pt idx="31">
                  <c:v>2609.8523773044058</c:v>
                </c:pt>
                <c:pt idx="32">
                  <c:v>1249.6900644851003</c:v>
                </c:pt>
                <c:pt idx="33">
                  <c:v>203.0515267794799</c:v>
                </c:pt>
                <c:pt idx="34">
                  <c:v>-3550.4869397462148</c:v>
                </c:pt>
                <c:pt idx="35">
                  <c:v>-4838.7509055612554</c:v>
                </c:pt>
                <c:pt idx="36">
                  <c:v>-6897.3225211084646</c:v>
                </c:pt>
                <c:pt idx="37">
                  <c:v>-5857.4894186749225</c:v>
                </c:pt>
                <c:pt idx="38">
                  <c:v>-6196.1907809388413</c:v>
                </c:pt>
                <c:pt idx="39">
                  <c:v>-5851.278999327631</c:v>
                </c:pt>
                <c:pt idx="40">
                  <c:v>-3546.1689042924081</c:v>
                </c:pt>
                <c:pt idx="41">
                  <c:v>-5868.5265239262917</c:v>
                </c:pt>
                <c:pt idx="42">
                  <c:v>-2274.5990212482793</c:v>
                </c:pt>
                <c:pt idx="43">
                  <c:v>-2816.0658564636597</c:v>
                </c:pt>
                <c:pt idx="44">
                  <c:v>2039.7730371853795</c:v>
                </c:pt>
                <c:pt idx="45">
                  <c:v>5700.8179606450321</c:v>
                </c:pt>
                <c:pt idx="46">
                  <c:v>8720.4526645798269</c:v>
                </c:pt>
                <c:pt idx="47">
                  <c:v>9666.6710014637265</c:v>
                </c:pt>
                <c:pt idx="48">
                  <c:v>1488.0926637735392</c:v>
                </c:pt>
                <c:pt idx="49">
                  <c:v>-4016.2181279218912</c:v>
                </c:pt>
                <c:pt idx="50">
                  <c:v>-11518.370250082115</c:v>
                </c:pt>
                <c:pt idx="51">
                  <c:v>-7755.3728423821321</c:v>
                </c:pt>
                <c:pt idx="52">
                  <c:v>-7421.1647006873864</c:v>
                </c:pt>
                <c:pt idx="53">
                  <c:v>-1440.9961253253241</c:v>
                </c:pt>
                <c:pt idx="54">
                  <c:v>5108.2551462372721</c:v>
                </c:pt>
                <c:pt idx="55">
                  <c:v>897.626800638227</c:v>
                </c:pt>
                <c:pt idx="56">
                  <c:v>18100.751333517666</c:v>
                </c:pt>
                <c:pt idx="57">
                  <c:v>16508.044825025365</c:v>
                </c:pt>
                <c:pt idx="58">
                  <c:v>8717.0419036585263</c:v>
                </c:pt>
                <c:pt idx="59">
                  <c:v>11664.39408777986</c:v>
                </c:pt>
                <c:pt idx="60">
                  <c:v>-10969.592652335432</c:v>
                </c:pt>
                <c:pt idx="61">
                  <c:v>-16171.50833540496</c:v>
                </c:pt>
                <c:pt idx="62">
                  <c:v>-10074.913174421512</c:v>
                </c:pt>
                <c:pt idx="63">
                  <c:v>-9519.5993427616195</c:v>
                </c:pt>
                <c:pt idx="64">
                  <c:v>1464.0706123944619</c:v>
                </c:pt>
                <c:pt idx="65">
                  <c:v>4705.3233563797985</c:v>
                </c:pt>
                <c:pt idx="66">
                  <c:v>8509.2334337910015</c:v>
                </c:pt>
                <c:pt idx="67">
                  <c:v>-1068.5726295048607</c:v>
                </c:pt>
                <c:pt idx="68">
                  <c:v>-5824.225476351201</c:v>
                </c:pt>
                <c:pt idx="69">
                  <c:v>1957.450411225931</c:v>
                </c:pt>
                <c:pt idx="70">
                  <c:v>-6068.6966779018603</c:v>
                </c:pt>
                <c:pt idx="71">
                  <c:v>1491.7992838457485</c:v>
                </c:pt>
                <c:pt idx="72">
                  <c:v>11901.49521708899</c:v>
                </c:pt>
                <c:pt idx="73">
                  <c:v>8273.7507068799496</c:v>
                </c:pt>
              </c:numCache>
            </c:numRef>
          </c:val>
        </c:ser>
        <c:ser>
          <c:idx val="1"/>
          <c:order val="1"/>
          <c:tx>
            <c:strRef>
              <c:f>'Chile Outflows'!$N$188</c:f>
              <c:strCache>
                <c:ptCount val="1"/>
                <c:pt idx="0">
                  <c:v>1+ Std Dev Band</c:v>
                </c:pt>
              </c:strCache>
            </c:strRef>
          </c:tx>
          <c:marker>
            <c:symbol val="none"/>
          </c:marker>
          <c:cat>
            <c:strRef>
              <c:f>'Chile Outflows'!$O$186:$CJ$186</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Outflows'!$O$188:$CJ$188</c:f>
              <c:numCache>
                <c:formatCode>General</c:formatCode>
                <c:ptCount val="74"/>
                <c:pt idx="0">
                  <c:v>387.69624177913698</c:v>
                </c:pt>
                <c:pt idx="1">
                  <c:v>372.78512505414176</c:v>
                </c:pt>
                <c:pt idx="2">
                  <c:v>381.43811709638476</c:v>
                </c:pt>
                <c:pt idx="3">
                  <c:v>465.02533014325741</c:v>
                </c:pt>
                <c:pt idx="4">
                  <c:v>375.35718822210379</c:v>
                </c:pt>
                <c:pt idx="5">
                  <c:v>269.58284858974253</c:v>
                </c:pt>
                <c:pt idx="6">
                  <c:v>392.96276367095584</c:v>
                </c:pt>
                <c:pt idx="7">
                  <c:v>1669.0004374319037</c:v>
                </c:pt>
                <c:pt idx="8">
                  <c:v>2734.0645800790148</c:v>
                </c:pt>
                <c:pt idx="9">
                  <c:v>3441.0922936544694</c:v>
                </c:pt>
                <c:pt idx="10">
                  <c:v>3567.8854511189397</c:v>
                </c:pt>
                <c:pt idx="11">
                  <c:v>3506.7699099408537</c:v>
                </c:pt>
                <c:pt idx="12">
                  <c:v>3405.113459425274</c:v>
                </c:pt>
                <c:pt idx="13">
                  <c:v>3306.3392041251764</c:v>
                </c:pt>
                <c:pt idx="14">
                  <c:v>3313.8757721377528</c:v>
                </c:pt>
                <c:pt idx="15">
                  <c:v>3314.2148476209813</c:v>
                </c:pt>
                <c:pt idx="16">
                  <c:v>3354.4214385792425</c:v>
                </c:pt>
                <c:pt idx="17">
                  <c:v>3399.0682421676875</c:v>
                </c:pt>
                <c:pt idx="18">
                  <c:v>3513.5560780407159</c:v>
                </c:pt>
                <c:pt idx="19">
                  <c:v>3558.9171543165139</c:v>
                </c:pt>
                <c:pt idx="20">
                  <c:v>3594.5656559772474</c:v>
                </c:pt>
                <c:pt idx="21">
                  <c:v>3600.9606768762842</c:v>
                </c:pt>
                <c:pt idx="22">
                  <c:v>3605.7767894258664</c:v>
                </c:pt>
                <c:pt idx="23">
                  <c:v>3604.7156039987835</c:v>
                </c:pt>
                <c:pt idx="24">
                  <c:v>3617.0032397043424</c:v>
                </c:pt>
                <c:pt idx="25">
                  <c:v>3628.7385938748316</c:v>
                </c:pt>
                <c:pt idx="26">
                  <c:v>3517.7821003103145</c:v>
                </c:pt>
                <c:pt idx="27">
                  <c:v>2628.4754987294623</c:v>
                </c:pt>
                <c:pt idx="28">
                  <c:v>1481.4159368027169</c:v>
                </c:pt>
                <c:pt idx="29">
                  <c:v>353.89464301751582</c:v>
                </c:pt>
                <c:pt idx="30">
                  <c:v>450.22352918166632</c:v>
                </c:pt>
                <c:pt idx="31">
                  <c:v>856.20984281540927</c:v>
                </c:pt>
                <c:pt idx="32">
                  <c:v>1033.075225191576</c:v>
                </c:pt>
                <c:pt idx="33">
                  <c:v>1108.7186381248225</c:v>
                </c:pt>
                <c:pt idx="34">
                  <c:v>1062.7720558242868</c:v>
                </c:pt>
                <c:pt idx="35">
                  <c:v>1080.6841403813085</c:v>
                </c:pt>
                <c:pt idx="36">
                  <c:v>1137.1190760644231</c:v>
                </c:pt>
                <c:pt idx="37">
                  <c:v>1048.7855733940703</c:v>
                </c:pt>
                <c:pt idx="38">
                  <c:v>828.69172974687581</c:v>
                </c:pt>
                <c:pt idx="39">
                  <c:v>689.15639706177308</c:v>
                </c:pt>
                <c:pt idx="40">
                  <c:v>571.0710574292907</c:v>
                </c:pt>
                <c:pt idx="41">
                  <c:v>489.05817369164879</c:v>
                </c:pt>
                <c:pt idx="42">
                  <c:v>493.4354410664987</c:v>
                </c:pt>
                <c:pt idx="43">
                  <c:v>400.0784823045924</c:v>
                </c:pt>
                <c:pt idx="44">
                  <c:v>739.0975840548017</c:v>
                </c:pt>
                <c:pt idx="45">
                  <c:v>1578.9860702396959</c:v>
                </c:pt>
                <c:pt idx="46">
                  <c:v>2874.692852710185</c:v>
                </c:pt>
                <c:pt idx="47">
                  <c:v>4129.8149030448649</c:v>
                </c:pt>
                <c:pt idx="48">
                  <c:v>4281.893319767878</c:v>
                </c:pt>
                <c:pt idx="49">
                  <c:v>4117.6679817402228</c:v>
                </c:pt>
                <c:pt idx="50">
                  <c:v>3882.5109337606336</c:v>
                </c:pt>
                <c:pt idx="51">
                  <c:v>3437.294248544561</c:v>
                </c:pt>
                <c:pt idx="52">
                  <c:v>3067.1470591742122</c:v>
                </c:pt>
                <c:pt idx="53">
                  <c:v>2954.6895188362159</c:v>
                </c:pt>
                <c:pt idx="54">
                  <c:v>3641.6935001244201</c:v>
                </c:pt>
                <c:pt idx="55">
                  <c:v>3931.8701651566557</c:v>
                </c:pt>
                <c:pt idx="56">
                  <c:v>6568.4359653959336</c:v>
                </c:pt>
                <c:pt idx="57">
                  <c:v>8521.3117994398272</c:v>
                </c:pt>
                <c:pt idx="58">
                  <c:v>9307.0037399008415</c:v>
                </c:pt>
                <c:pt idx="59">
                  <c:v>10323.713879619709</c:v>
                </c:pt>
                <c:pt idx="60">
                  <c:v>10377.129591247953</c:v>
                </c:pt>
                <c:pt idx="61">
                  <c:v>10612.312927678866</c:v>
                </c:pt>
                <c:pt idx="62">
                  <c:v>10531.261494303986</c:v>
                </c:pt>
                <c:pt idx="63">
                  <c:v>10440.869734512838</c:v>
                </c:pt>
                <c:pt idx="64">
                  <c:v>10408.187449545725</c:v>
                </c:pt>
                <c:pt idx="65">
                  <c:v>10333.26230869836</c:v>
                </c:pt>
                <c:pt idx="66">
                  <c:v>10313.499014977109</c:v>
                </c:pt>
                <c:pt idx="67">
                  <c:v>9536.2037634863627</c:v>
                </c:pt>
                <c:pt idx="68">
                  <c:v>9243.7197753231594</c:v>
                </c:pt>
                <c:pt idx="69">
                  <c:v>9520.6607816448322</c:v>
                </c:pt>
                <c:pt idx="70">
                  <c:v>9532.4332549340888</c:v>
                </c:pt>
                <c:pt idx="71">
                  <c:v>9816.8359833018021</c:v>
                </c:pt>
                <c:pt idx="72">
                  <c:v>10916.553048932959</c:v>
                </c:pt>
                <c:pt idx="73">
                  <c:v>11492.973870436299</c:v>
                </c:pt>
              </c:numCache>
            </c:numRef>
          </c:val>
        </c:ser>
        <c:ser>
          <c:idx val="2"/>
          <c:order val="2"/>
          <c:tx>
            <c:strRef>
              <c:f>'Chile Outflows'!$N$189</c:f>
              <c:strCache>
                <c:ptCount val="1"/>
                <c:pt idx="0">
                  <c:v>2+ Std Dev Band</c:v>
                </c:pt>
              </c:strCache>
            </c:strRef>
          </c:tx>
          <c:marker>
            <c:symbol val="none"/>
          </c:marker>
          <c:cat>
            <c:strRef>
              <c:f>'Chile Outflows'!$O$186:$CJ$186</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Outflows'!$O$189:$CJ$189</c:f>
              <c:numCache>
                <c:formatCode>General</c:formatCode>
                <c:ptCount val="74"/>
                <c:pt idx="0">
                  <c:v>1180.1321935936262</c:v>
                </c:pt>
                <c:pt idx="1">
                  <c:v>1266.3866664063564</c:v>
                </c:pt>
                <c:pt idx="2">
                  <c:v>1441.5558787145933</c:v>
                </c:pt>
                <c:pt idx="3">
                  <c:v>1844.6419598760392</c:v>
                </c:pt>
                <c:pt idx="4">
                  <c:v>1817.7659563681409</c:v>
                </c:pt>
                <c:pt idx="5">
                  <c:v>1725.9343332383075</c:v>
                </c:pt>
                <c:pt idx="6">
                  <c:v>1914.577470450904</c:v>
                </c:pt>
                <c:pt idx="7">
                  <c:v>4089.4811194403969</c:v>
                </c:pt>
                <c:pt idx="8">
                  <c:v>5814.5677435260504</c:v>
                </c:pt>
                <c:pt idx="9">
                  <c:v>6887.5312546748482</c:v>
                </c:pt>
                <c:pt idx="10">
                  <c:v>7040.6596790112435</c:v>
                </c:pt>
                <c:pt idx="11">
                  <c:v>6996.5767234401528</c:v>
                </c:pt>
                <c:pt idx="12">
                  <c:v>6957.0868414859879</c:v>
                </c:pt>
                <c:pt idx="13">
                  <c:v>6883.9816915369784</c:v>
                </c:pt>
                <c:pt idx="14">
                  <c:v>6892.4616877507506</c:v>
                </c:pt>
                <c:pt idx="15">
                  <c:v>6892.8061776385439</c:v>
                </c:pt>
                <c:pt idx="16">
                  <c:v>6934.3615690412071</c:v>
                </c:pt>
                <c:pt idx="17">
                  <c:v>6974.9001239577974</c:v>
                </c:pt>
                <c:pt idx="18">
                  <c:v>7087.4321327275638</c:v>
                </c:pt>
                <c:pt idx="19">
                  <c:v>7107.3091822367405</c:v>
                </c:pt>
                <c:pt idx="20">
                  <c:v>7091.4278166860358</c:v>
                </c:pt>
                <c:pt idx="21">
                  <c:v>7084.6311876983073</c:v>
                </c:pt>
                <c:pt idx="22">
                  <c:v>7054.355992865434</c:v>
                </c:pt>
                <c:pt idx="23">
                  <c:v>6876.3303170787804</c:v>
                </c:pt>
                <c:pt idx="24">
                  <c:v>6818.3974027407949</c:v>
                </c:pt>
                <c:pt idx="25">
                  <c:v>6786.8047857669953</c:v>
                </c:pt>
                <c:pt idx="26">
                  <c:v>6754.7834415299985</c:v>
                </c:pt>
                <c:pt idx="27">
                  <c:v>5458.8574855488905</c:v>
                </c:pt>
                <c:pt idx="28">
                  <c:v>3604.7213467413794</c:v>
                </c:pt>
                <c:pt idx="29">
                  <c:v>1664.2986590652768</c:v>
                </c:pt>
                <c:pt idx="30">
                  <c:v>1829.0542674693288</c:v>
                </c:pt>
                <c:pt idx="31">
                  <c:v>2438.2211490865129</c:v>
                </c:pt>
                <c:pt idx="32">
                  <c:v>2580.8443915375974</c:v>
                </c:pt>
                <c:pt idx="33">
                  <c:v>2614.3752804139303</c:v>
                </c:pt>
                <c:pt idx="34">
                  <c:v>2714.2227421466673</c:v>
                </c:pt>
                <c:pt idx="35">
                  <c:v>2981.6824788516733</c:v>
                </c:pt>
                <c:pt idx="36">
                  <c:v>3452.5014206726178</c:v>
                </c:pt>
                <c:pt idx="37">
                  <c:v>3568.7088862656592</c:v>
                </c:pt>
                <c:pt idx="38">
                  <c:v>3487.7733674872784</c:v>
                </c:pt>
                <c:pt idx="39">
                  <c:v>3474.597195592135</c:v>
                </c:pt>
                <c:pt idx="40">
                  <c:v>3363.1266110250867</c:v>
                </c:pt>
                <c:pt idx="41">
                  <c:v>3396.0371342691978</c:v>
                </c:pt>
                <c:pt idx="42">
                  <c:v>3400.5658117895996</c:v>
                </c:pt>
                <c:pt idx="43">
                  <c:v>3294.2968369537571</c:v>
                </c:pt>
                <c:pt idx="44">
                  <c:v>3799.4792940096004</c:v>
                </c:pt>
                <c:pt idx="45">
                  <c:v>5125.0566375270264</c:v>
                </c:pt>
                <c:pt idx="46">
                  <c:v>7141.1526192968067</c:v>
                </c:pt>
                <c:pt idx="47">
                  <c:v>9050.0826212447864</c:v>
                </c:pt>
                <c:pt idx="48">
                  <c:v>9227.8184976647244</c:v>
                </c:pt>
                <c:pt idx="49">
                  <c:v>9113.61574411332</c:v>
                </c:pt>
                <c:pt idx="50">
                  <c:v>9342.6752151750406</c:v>
                </c:pt>
                <c:pt idx="51">
                  <c:v>8970.5031057272245</c:v>
                </c:pt>
                <c:pt idx="52">
                  <c:v>8663.75146524515</c:v>
                </c:pt>
                <c:pt idx="53">
                  <c:v>8521.0387671743993</c:v>
                </c:pt>
                <c:pt idx="54">
                  <c:v>9462.1096254516324</c:v>
                </c:pt>
                <c:pt idx="55">
                  <c:v>9755.6440702061282</c:v>
                </c:pt>
                <c:pt idx="56">
                  <c:v>13778.871977953379</c:v>
                </c:pt>
                <c:pt idx="57">
                  <c:v>16566.346933856148</c:v>
                </c:pt>
                <c:pt idx="58">
                  <c:v>17392.069180548311</c:v>
                </c:pt>
                <c:pt idx="59">
                  <c:v>18549.705805630671</c:v>
                </c:pt>
                <c:pt idx="60">
                  <c:v>19027.708416289312</c:v>
                </c:pt>
                <c:pt idx="61">
                  <c:v>20013.224179725072</c:v>
                </c:pt>
                <c:pt idx="62">
                  <c:v>20241.137020633974</c:v>
                </c:pt>
                <c:pt idx="63">
                  <c:v>20395.530175366577</c:v>
                </c:pt>
                <c:pt idx="64">
                  <c:v>20358.950726671894</c:v>
                </c:pt>
                <c:pt idx="65">
                  <c:v>20258.875175190424</c:v>
                </c:pt>
                <c:pt idx="66">
                  <c:v>20229.909549287368</c:v>
                </c:pt>
                <c:pt idx="67">
                  <c:v>19212.081227854302</c:v>
                </c:pt>
                <c:pt idx="68">
                  <c:v>18992.729158534134</c:v>
                </c:pt>
                <c:pt idx="69">
                  <c:v>19247.927744220084</c:v>
                </c:pt>
                <c:pt idx="70">
                  <c:v>18998.989012189584</c:v>
                </c:pt>
                <c:pt idx="71">
                  <c:v>19105.43586261362</c:v>
                </c:pt>
                <c:pt idx="72">
                  <c:v>20338.736997987115</c:v>
                </c:pt>
                <c:pt idx="73">
                  <c:v>21005.84129938353</c:v>
                </c:pt>
              </c:numCache>
            </c:numRef>
          </c:val>
        </c:ser>
        <c:ser>
          <c:idx val="3"/>
          <c:order val="3"/>
          <c:tx>
            <c:strRef>
              <c:f>'Chile Outflows'!$N$190</c:f>
              <c:strCache>
                <c:ptCount val="1"/>
                <c:pt idx="0">
                  <c:v>1- Std Dev Band</c:v>
                </c:pt>
              </c:strCache>
            </c:strRef>
          </c:tx>
          <c:marker>
            <c:symbol val="none"/>
          </c:marker>
          <c:cat>
            <c:strRef>
              <c:f>'Chile Outflows'!$O$186:$CJ$186</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Outflows'!$O$190:$CJ$190</c:f>
              <c:numCache>
                <c:formatCode>General</c:formatCode>
                <c:ptCount val="74"/>
                <c:pt idx="0">
                  <c:v>-1197.1756618498414</c:v>
                </c:pt>
                <c:pt idx="1">
                  <c:v>-1414.4179576502875</c:v>
                </c:pt>
                <c:pt idx="2">
                  <c:v>-1738.7974061400323</c:v>
                </c:pt>
                <c:pt idx="3">
                  <c:v>-2294.207929322306</c:v>
                </c:pt>
                <c:pt idx="4">
                  <c:v>-2509.4603480699707</c:v>
                </c:pt>
                <c:pt idx="5">
                  <c:v>-2643.1201207073873</c:v>
                </c:pt>
                <c:pt idx="6">
                  <c:v>-2650.2666498889403</c:v>
                </c:pt>
                <c:pt idx="7">
                  <c:v>-3171.9609265850827</c:v>
                </c:pt>
                <c:pt idx="8">
                  <c:v>-3426.9417468150555</c:v>
                </c:pt>
                <c:pt idx="9">
                  <c:v>-3451.7856283862884</c:v>
                </c:pt>
                <c:pt idx="10">
                  <c:v>-3377.6630046656687</c:v>
                </c:pt>
                <c:pt idx="11">
                  <c:v>-3472.8437170577454</c:v>
                </c:pt>
                <c:pt idx="12">
                  <c:v>-3698.8333046961538</c:v>
                </c:pt>
                <c:pt idx="13">
                  <c:v>-3848.9457706984276</c:v>
                </c:pt>
                <c:pt idx="14">
                  <c:v>-3843.2960590882435</c:v>
                </c:pt>
                <c:pt idx="15">
                  <c:v>-3842.9678124141437</c:v>
                </c:pt>
                <c:pt idx="16">
                  <c:v>-3805.4588223446867</c:v>
                </c:pt>
                <c:pt idx="17">
                  <c:v>-3752.5955214125315</c:v>
                </c:pt>
                <c:pt idx="18">
                  <c:v>-3634.1960313329801</c:v>
                </c:pt>
                <c:pt idx="19">
                  <c:v>-3537.8669015239393</c:v>
                </c:pt>
                <c:pt idx="20">
                  <c:v>-3399.1586654403286</c:v>
                </c:pt>
                <c:pt idx="21">
                  <c:v>-3366.3803447677628</c:v>
                </c:pt>
                <c:pt idx="22">
                  <c:v>-3291.3816174532681</c:v>
                </c:pt>
                <c:pt idx="23">
                  <c:v>-2938.5138221612101</c:v>
                </c:pt>
                <c:pt idx="24">
                  <c:v>-2785.7850863685626</c:v>
                </c:pt>
                <c:pt idx="25">
                  <c:v>-2687.3937899094958</c:v>
                </c:pt>
                <c:pt idx="26">
                  <c:v>-2956.2205821290527</c:v>
                </c:pt>
                <c:pt idx="27">
                  <c:v>-3032.2884749093942</c:v>
                </c:pt>
                <c:pt idx="28">
                  <c:v>-2765.1948830746087</c:v>
                </c:pt>
                <c:pt idx="29">
                  <c:v>-2266.9133890780058</c:v>
                </c:pt>
                <c:pt idx="30">
                  <c:v>-2307.4379473936588</c:v>
                </c:pt>
                <c:pt idx="31">
                  <c:v>-2307.8127697267973</c:v>
                </c:pt>
                <c:pt idx="32">
                  <c:v>-2062.4631075004663</c:v>
                </c:pt>
                <c:pt idx="33">
                  <c:v>-1902.5946464533931</c:v>
                </c:pt>
                <c:pt idx="34">
                  <c:v>-2240.1293168204743</c:v>
                </c:pt>
                <c:pt idx="35">
                  <c:v>-2721.3125365594206</c:v>
                </c:pt>
                <c:pt idx="36">
                  <c:v>-3493.6456131519662</c:v>
                </c:pt>
                <c:pt idx="37">
                  <c:v>-3991.0610523491068</c:v>
                </c:pt>
                <c:pt idx="38">
                  <c:v>-4489.4715457339298</c:v>
                </c:pt>
                <c:pt idx="39">
                  <c:v>-4881.7251999989512</c:v>
                </c:pt>
                <c:pt idx="40">
                  <c:v>-5013.0400497623014</c:v>
                </c:pt>
                <c:pt idx="41">
                  <c:v>-5324.8997474634489</c:v>
                </c:pt>
                <c:pt idx="42">
                  <c:v>-5320.8253003797035</c:v>
                </c:pt>
                <c:pt idx="43">
                  <c:v>-5388.3582269937369</c:v>
                </c:pt>
                <c:pt idx="44">
                  <c:v>-5381.6658358547957</c:v>
                </c:pt>
                <c:pt idx="45">
                  <c:v>-5513.1550643349638</c:v>
                </c:pt>
                <c:pt idx="46">
                  <c:v>-5658.2266804630581</c:v>
                </c:pt>
                <c:pt idx="47">
                  <c:v>-5710.7205333549782</c:v>
                </c:pt>
                <c:pt idx="48">
                  <c:v>-5609.9570360258149</c:v>
                </c:pt>
                <c:pt idx="49">
                  <c:v>-5874.2275430059717</c:v>
                </c:pt>
                <c:pt idx="50">
                  <c:v>-7037.8176290681822</c:v>
                </c:pt>
                <c:pt idx="51">
                  <c:v>-7629.1234658207641</c:v>
                </c:pt>
                <c:pt idx="52">
                  <c:v>-8126.0617529676638</c:v>
                </c:pt>
                <c:pt idx="53">
                  <c:v>-8178.0089778401489</c:v>
                </c:pt>
                <c:pt idx="54">
                  <c:v>-7999.1387505300045</c:v>
                </c:pt>
                <c:pt idx="55">
                  <c:v>-7715.6776449422905</c:v>
                </c:pt>
                <c:pt idx="56">
                  <c:v>-7852.4360597189561</c:v>
                </c:pt>
                <c:pt idx="57">
                  <c:v>-7568.7584693928193</c:v>
                </c:pt>
                <c:pt idx="58">
                  <c:v>-6863.1271413940976</c:v>
                </c:pt>
                <c:pt idx="59">
                  <c:v>-6128.269972402215</c:v>
                </c:pt>
                <c:pt idx="60">
                  <c:v>-6924.0280588347614</c:v>
                </c:pt>
                <c:pt idx="61">
                  <c:v>-8189.5095764135422</c:v>
                </c:pt>
                <c:pt idx="62">
                  <c:v>-8888.4895583559864</c:v>
                </c:pt>
                <c:pt idx="63">
                  <c:v>-9468.4511471946353</c:v>
                </c:pt>
                <c:pt idx="64">
                  <c:v>-9493.3391047066125</c:v>
                </c:pt>
                <c:pt idx="65">
                  <c:v>-9517.9634242857701</c:v>
                </c:pt>
                <c:pt idx="66">
                  <c:v>-9519.3220536434037</c:v>
                </c:pt>
                <c:pt idx="67">
                  <c:v>-9815.5511652495152</c:v>
                </c:pt>
                <c:pt idx="68">
                  <c:v>-10254.298991098785</c:v>
                </c:pt>
                <c:pt idx="69">
                  <c:v>-9933.8731435056743</c:v>
                </c:pt>
                <c:pt idx="70">
                  <c:v>-9400.6782595769055</c:v>
                </c:pt>
                <c:pt idx="71">
                  <c:v>-8760.3637753218336</c:v>
                </c:pt>
                <c:pt idx="72">
                  <c:v>-7927.8148491753509</c:v>
                </c:pt>
                <c:pt idx="73">
                  <c:v>-7532.760987458164</c:v>
                </c:pt>
              </c:numCache>
            </c:numRef>
          </c:val>
        </c:ser>
        <c:ser>
          <c:idx val="4"/>
          <c:order val="4"/>
          <c:tx>
            <c:strRef>
              <c:f>'Chile Outflows'!$N$191</c:f>
              <c:strCache>
                <c:ptCount val="1"/>
                <c:pt idx="0">
                  <c:v>2- Std Dev Band</c:v>
                </c:pt>
              </c:strCache>
            </c:strRef>
          </c:tx>
          <c:marker>
            <c:symbol val="none"/>
          </c:marker>
          <c:cat>
            <c:strRef>
              <c:f>'Chile Outflows'!$O$186:$CJ$186</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Outflows'!$O$191:$CJ$191</c:f>
              <c:numCache>
                <c:formatCode>General</c:formatCode>
                <c:ptCount val="74"/>
                <c:pt idx="0">
                  <c:v>-1989.6116136643304</c:v>
                </c:pt>
                <c:pt idx="1">
                  <c:v>-2308.019499002502</c:v>
                </c:pt>
                <c:pt idx="2">
                  <c:v>-2798.9151677582408</c:v>
                </c:pt>
                <c:pt idx="3">
                  <c:v>-3673.8245590550878</c:v>
                </c:pt>
                <c:pt idx="4">
                  <c:v>-3951.8691162160076</c:v>
                </c:pt>
                <c:pt idx="5">
                  <c:v>-4099.4716053559523</c:v>
                </c:pt>
                <c:pt idx="6">
                  <c:v>-4171.8813566688887</c:v>
                </c:pt>
                <c:pt idx="7">
                  <c:v>-5592.4416085935754</c:v>
                </c:pt>
                <c:pt idx="8">
                  <c:v>-6507.4449102620902</c:v>
                </c:pt>
                <c:pt idx="9">
                  <c:v>-6898.2245894066673</c:v>
                </c:pt>
                <c:pt idx="10">
                  <c:v>-6850.4372325579734</c:v>
                </c:pt>
                <c:pt idx="11">
                  <c:v>-6962.6505305570454</c:v>
                </c:pt>
                <c:pt idx="12">
                  <c:v>-7250.8066867568677</c:v>
                </c:pt>
                <c:pt idx="13">
                  <c:v>-7426.5882581102296</c:v>
                </c:pt>
                <c:pt idx="14">
                  <c:v>-7421.8819747012421</c:v>
                </c:pt>
                <c:pt idx="15">
                  <c:v>-7421.5591424317063</c:v>
                </c:pt>
                <c:pt idx="16">
                  <c:v>-7385.3989528066513</c:v>
                </c:pt>
                <c:pt idx="17">
                  <c:v>-7328.4274032026406</c:v>
                </c:pt>
                <c:pt idx="18">
                  <c:v>-7208.072086019828</c:v>
                </c:pt>
                <c:pt idx="19">
                  <c:v>-7086.2589294441659</c:v>
                </c:pt>
                <c:pt idx="20">
                  <c:v>-6896.0208261491161</c:v>
                </c:pt>
                <c:pt idx="21">
                  <c:v>-6850.0508555897868</c:v>
                </c:pt>
                <c:pt idx="22">
                  <c:v>-6739.9608208928348</c:v>
                </c:pt>
                <c:pt idx="23">
                  <c:v>-6210.1285352412069</c:v>
                </c:pt>
                <c:pt idx="24">
                  <c:v>-5987.1792494050151</c:v>
                </c:pt>
                <c:pt idx="25">
                  <c:v>-5845.4599818016595</c:v>
                </c:pt>
                <c:pt idx="26">
                  <c:v>-6193.2219233487358</c:v>
                </c:pt>
                <c:pt idx="27">
                  <c:v>-5862.6704617288224</c:v>
                </c:pt>
                <c:pt idx="28">
                  <c:v>-4888.5002930132714</c:v>
                </c:pt>
                <c:pt idx="29">
                  <c:v>-3577.317405125767</c:v>
                </c:pt>
                <c:pt idx="30">
                  <c:v>-3686.2686856813216</c:v>
                </c:pt>
                <c:pt idx="31">
                  <c:v>-3889.8240759979008</c:v>
                </c:pt>
                <c:pt idx="32">
                  <c:v>-3610.2322738464873</c:v>
                </c:pt>
                <c:pt idx="33">
                  <c:v>-3408.2512887425009</c:v>
                </c:pt>
                <c:pt idx="34">
                  <c:v>-3891.5800031428548</c:v>
                </c:pt>
                <c:pt idx="35">
                  <c:v>-4622.3108750297852</c:v>
                </c:pt>
                <c:pt idx="36">
                  <c:v>-5809.0279577601614</c:v>
                </c:pt>
                <c:pt idx="37">
                  <c:v>-6510.9843652206955</c:v>
                </c:pt>
                <c:pt idx="38">
                  <c:v>-7148.5531834743324</c:v>
                </c:pt>
                <c:pt idx="39">
                  <c:v>-7667.1659985293127</c:v>
                </c:pt>
                <c:pt idx="40">
                  <c:v>-7805.0956033580969</c:v>
                </c:pt>
                <c:pt idx="41">
                  <c:v>-8231.8787080409984</c:v>
                </c:pt>
                <c:pt idx="42">
                  <c:v>-8227.9556711028035</c:v>
                </c:pt>
                <c:pt idx="43">
                  <c:v>-8282.5765816429011</c:v>
                </c:pt>
                <c:pt idx="44">
                  <c:v>-8442.0475458095934</c:v>
                </c:pt>
                <c:pt idx="45">
                  <c:v>-9059.2256316222938</c:v>
                </c:pt>
                <c:pt idx="46">
                  <c:v>-9924.6864470496785</c:v>
                </c:pt>
                <c:pt idx="47">
                  <c:v>-10630.9882515549</c:v>
                </c:pt>
                <c:pt idx="48">
                  <c:v>-10555.882213922661</c:v>
                </c:pt>
                <c:pt idx="49">
                  <c:v>-10870.175305379069</c:v>
                </c:pt>
                <c:pt idx="50">
                  <c:v>-12497.981910482591</c:v>
                </c:pt>
                <c:pt idx="51">
                  <c:v>-13162.332323003426</c:v>
                </c:pt>
                <c:pt idx="52">
                  <c:v>-13722.666159038603</c:v>
                </c:pt>
                <c:pt idx="53">
                  <c:v>-13744.35822617833</c:v>
                </c:pt>
                <c:pt idx="54">
                  <c:v>-13819.554875857217</c:v>
                </c:pt>
                <c:pt idx="55">
                  <c:v>-13539.451549991763</c:v>
                </c:pt>
                <c:pt idx="56">
                  <c:v>-15062.872072276401</c:v>
                </c:pt>
                <c:pt idx="57">
                  <c:v>-15613.793603809143</c:v>
                </c:pt>
                <c:pt idx="58">
                  <c:v>-14948.192582041567</c:v>
                </c:pt>
                <c:pt idx="59">
                  <c:v>-14354.261898413177</c:v>
                </c:pt>
                <c:pt idx="60">
                  <c:v>-15574.606883876118</c:v>
                </c:pt>
                <c:pt idx="61">
                  <c:v>-17590.420828459744</c:v>
                </c:pt>
                <c:pt idx="62">
                  <c:v>-18598.365084685971</c:v>
                </c:pt>
                <c:pt idx="63">
                  <c:v>-19423.11158804837</c:v>
                </c:pt>
                <c:pt idx="64">
                  <c:v>-19444.102381832781</c:v>
                </c:pt>
                <c:pt idx="65">
                  <c:v>-19443.576290777837</c:v>
                </c:pt>
                <c:pt idx="66">
                  <c:v>-19435.732587953658</c:v>
                </c:pt>
                <c:pt idx="67">
                  <c:v>-19491.428629617454</c:v>
                </c:pt>
                <c:pt idx="68">
                  <c:v>-20003.308374309756</c:v>
                </c:pt>
                <c:pt idx="69">
                  <c:v>-19661.140106080929</c:v>
                </c:pt>
                <c:pt idx="70">
                  <c:v>-18867.234016832404</c:v>
                </c:pt>
                <c:pt idx="71">
                  <c:v>-18048.963654633651</c:v>
                </c:pt>
                <c:pt idx="72">
                  <c:v>-17349.998798229506</c:v>
                </c:pt>
                <c:pt idx="73">
                  <c:v>-17045.628416405394</c:v>
                </c:pt>
              </c:numCache>
            </c:numRef>
          </c:val>
        </c:ser>
        <c:marker val="1"/>
        <c:axId val="107340928"/>
        <c:axId val="107342464"/>
      </c:lineChart>
      <c:catAx>
        <c:axId val="107340928"/>
        <c:scaling>
          <c:orientation val="minMax"/>
        </c:scaling>
        <c:axPos val="b"/>
        <c:majorTickMark val="none"/>
        <c:tickLblPos val="nextTo"/>
        <c:crossAx val="107342464"/>
        <c:crosses val="autoZero"/>
        <c:auto val="1"/>
        <c:lblAlgn val="ctr"/>
        <c:lblOffset val="100"/>
      </c:catAx>
      <c:valAx>
        <c:axId val="107342464"/>
        <c:scaling>
          <c:orientation val="minMax"/>
        </c:scaling>
        <c:axPos val="l"/>
        <c:majorGridlines/>
        <c:numFmt formatCode="General" sourceLinked="1"/>
        <c:majorTickMark val="none"/>
        <c:tickLblPos val="nextTo"/>
        <c:spPr>
          <a:ln w="9525">
            <a:noFill/>
          </a:ln>
        </c:spPr>
        <c:crossAx val="107340928"/>
        <c:crosses val="autoZero"/>
        <c:crossBetween val="between"/>
      </c:valAx>
    </c:plotArea>
    <c:legend>
      <c:legendPos val="b"/>
    </c:legend>
    <c:plotVisOnly val="1"/>
  </c:chart>
  <c:printSettings>
    <c:headerFooter/>
    <c:pageMargins b="0.75000000000000244" l="0.70000000000000062" r="0.70000000000000062" t="0.75000000000000244"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Flight and Retrenchment episodes Chile</a:t>
            </a:r>
            <a:endParaRPr lang="en-US"/>
          </a:p>
        </c:rich>
      </c:tx>
      <c:layout/>
    </c:title>
    <c:plotArea>
      <c:layout/>
      <c:lineChart>
        <c:grouping val="standard"/>
        <c:ser>
          <c:idx val="0"/>
          <c:order val="0"/>
          <c:tx>
            <c:strRef>
              <c:f>'Chile Outflows'!$N$28</c:f>
              <c:strCache>
                <c:ptCount val="1"/>
                <c:pt idx="0">
                  <c:v>DeltaC</c:v>
                </c:pt>
              </c:strCache>
            </c:strRef>
          </c:tx>
          <c:marker>
            <c:symbol val="none"/>
          </c:marker>
          <c:cat>
            <c:strRef>
              <c:f>'Chile Outflows'!$O$27:$CJ$27</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Outflows'!$O$28:$CJ$28</c:f>
              <c:numCache>
                <c:formatCode>General</c:formatCode>
                <c:ptCount val="74"/>
                <c:pt idx="0">
                  <c:v>-5341.9993064310593</c:v>
                </c:pt>
                <c:pt idx="1">
                  <c:v>-3838.0999999999922</c:v>
                </c:pt>
                <c:pt idx="2">
                  <c:v>-5609.8051363002978</c:v>
                </c:pt>
                <c:pt idx="3">
                  <c:v>-6116.2984542766044</c:v>
                </c:pt>
                <c:pt idx="4">
                  <c:v>-4894.6491440691898</c:v>
                </c:pt>
                <c:pt idx="5">
                  <c:v>-4975.0703944012585</c:v>
                </c:pt>
                <c:pt idx="6">
                  <c:v>-187.5067526581588</c:v>
                </c:pt>
                <c:pt idx="7">
                  <c:v>8840.170103030845</c:v>
                </c:pt>
                <c:pt idx="8">
                  <c:v>8211.9261223399753</c:v>
                </c:pt>
                <c:pt idx="9">
                  <c:v>6436.9720143326895</c:v>
                </c:pt>
                <c:pt idx="10">
                  <c:v>2272.0050691110791</c:v>
                </c:pt>
                <c:pt idx="11">
                  <c:v>-1917.9636084539857</c:v>
                </c:pt>
                <c:pt idx="12">
                  <c:v>-1849.4912727685009</c:v>
                </c:pt>
                <c:pt idx="13">
                  <c:v>963.68993745224452</c:v>
                </c:pt>
                <c:pt idx="14">
                  <c:v>2645.403169748166</c:v>
                </c:pt>
                <c:pt idx="15">
                  <c:v>1416.4974421636052</c:v>
                </c:pt>
                <c:pt idx="16">
                  <c:v>1241.9422828119341</c:v>
                </c:pt>
                <c:pt idx="17">
                  <c:v>2.5225230010619271E-2</c:v>
                </c:pt>
                <c:pt idx="18">
                  <c:v>2293.2135182259221</c:v>
                </c:pt>
                <c:pt idx="19">
                  <c:v>1284.9147001440988</c:v>
                </c:pt>
                <c:pt idx="20">
                  <c:v>1376.0731203045925</c:v>
                </c:pt>
                <c:pt idx="21">
                  <c:v>1803.1483122734071</c:v>
                </c:pt>
                <c:pt idx="22">
                  <c:v>-1261.2670374130944</c:v>
                </c:pt>
                <c:pt idx="23">
                  <c:v>-1488.2540574585591</c:v>
                </c:pt>
                <c:pt idx="24">
                  <c:v>-2477.632022968538</c:v>
                </c:pt>
                <c:pt idx="25">
                  <c:v>-3877.7388865204293</c:v>
                </c:pt>
                <c:pt idx="26">
                  <c:v>-5019.8572781488847</c:v>
                </c:pt>
                <c:pt idx="27">
                  <c:v>-2714.2919467542106</c:v>
                </c:pt>
                <c:pt idx="28">
                  <c:v>-2608.0624059334978</c:v>
                </c:pt>
                <c:pt idx="29">
                  <c:v>-3035.6743838288876</c:v>
                </c:pt>
                <c:pt idx="30">
                  <c:v>147.9439667201641</c:v>
                </c:pt>
                <c:pt idx="31">
                  <c:v>1.1131167042158268</c:v>
                </c:pt>
                <c:pt idx="32">
                  <c:v>-246.99654137337438</c:v>
                </c:pt>
                <c:pt idx="33">
                  <c:v>1929.6526015959926</c:v>
                </c:pt>
                <c:pt idx="34">
                  <c:v>-4396.5188458474222</c:v>
                </c:pt>
                <c:pt idx="35">
                  <c:v>-7311.4838300107631</c:v>
                </c:pt>
                <c:pt idx="36">
                  <c:v>-7202.4350762323811</c:v>
                </c:pt>
                <c:pt idx="37">
                  <c:v>-7170.1992600314943</c:v>
                </c:pt>
                <c:pt idx="38">
                  <c:v>-3543.9485817564291</c:v>
                </c:pt>
                <c:pt idx="39">
                  <c:v>-6981.5214399417437</c:v>
                </c:pt>
                <c:pt idx="40">
                  <c:v>-10042.564823476729</c:v>
                </c:pt>
                <c:pt idx="41">
                  <c:v>-14622.184816524368</c:v>
                </c:pt>
                <c:pt idx="42">
                  <c:v>-15633.741479817854</c:v>
                </c:pt>
                <c:pt idx="43">
                  <c:v>-4586.139320588718</c:v>
                </c:pt>
                <c:pt idx="44">
                  <c:v>8106.148506285539</c:v>
                </c:pt>
                <c:pt idx="45">
                  <c:v>25314.312288860361</c:v>
                </c:pt>
                <c:pt idx="46">
                  <c:v>38421.809903695415</c:v>
                </c:pt>
                <c:pt idx="47">
                  <c:v>34696.509718409347</c:v>
                </c:pt>
                <c:pt idx="48">
                  <c:v>20752.925750671646</c:v>
                </c:pt>
                <c:pt idx="49">
                  <c:v>-9880.8216361500708</c:v>
                </c:pt>
                <c:pt idx="50">
                  <c:v>-31520.43019448391</c:v>
                </c:pt>
                <c:pt idx="51">
                  <c:v>-34137.310095474844</c:v>
                </c:pt>
                <c:pt idx="52">
                  <c:v>-32887.023993872004</c:v>
                </c:pt>
                <c:pt idx="53">
                  <c:v>-9025.0085038885791</c:v>
                </c:pt>
                <c:pt idx="54">
                  <c:v>8335.4754473725807</c:v>
                </c:pt>
                <c:pt idx="55">
                  <c:v>10983.711381992136</c:v>
                </c:pt>
                <c:pt idx="56">
                  <c:v>27600.520295806687</c:v>
                </c:pt>
                <c:pt idx="57">
                  <c:v>16364.673901285048</c:v>
                </c:pt>
                <c:pt idx="58">
                  <c:v>9209.769473332115</c:v>
                </c:pt>
                <c:pt idx="59">
                  <c:v>2463.5052800107405</c:v>
                </c:pt>
                <c:pt idx="60">
                  <c:v>-19384.956966901482</c:v>
                </c:pt>
                <c:pt idx="61">
                  <c:v>-17398.52696371184</c:v>
                </c:pt>
                <c:pt idx="62">
                  <c:v>-20518.916358056071</c:v>
                </c:pt>
                <c:pt idx="63">
                  <c:v>-4999.6518711001518</c:v>
                </c:pt>
                <c:pt idx="64">
                  <c:v>7972.71773323665</c:v>
                </c:pt>
                <c:pt idx="65">
                  <c:v>11480.57613128053</c:v>
                </c:pt>
                <c:pt idx="66">
                  <c:v>22436.010496566763</c:v>
                </c:pt>
                <c:pt idx="67">
                  <c:v>1861.0027192151319</c:v>
                </c:pt>
                <c:pt idx="68">
                  <c:v>-7120.6192465603399</c:v>
                </c:pt>
                <c:pt idx="69">
                  <c:v>-6299.8433906994323</c:v>
                </c:pt>
                <c:pt idx="70">
                  <c:v>-15084.908254829781</c:v>
                </c:pt>
                <c:pt idx="71">
                  <c:v>-7028.5059342477689</c:v>
                </c:pt>
                <c:pt idx="72">
                  <c:v>-1710.4943353420276</c:v>
                </c:pt>
                <c:pt idx="73">
                  <c:v>3491.5526775680009</c:v>
                </c:pt>
              </c:numCache>
            </c:numRef>
          </c:val>
        </c:ser>
        <c:ser>
          <c:idx val="1"/>
          <c:order val="1"/>
          <c:tx>
            <c:strRef>
              <c:f>'Chile Outflows'!$N$29</c:f>
              <c:strCache>
                <c:ptCount val="1"/>
                <c:pt idx="0">
                  <c:v>1+ Std Dev Band</c:v>
                </c:pt>
              </c:strCache>
            </c:strRef>
          </c:tx>
          <c:marker>
            <c:symbol val="none"/>
          </c:marker>
          <c:cat>
            <c:strRef>
              <c:f>'Chile Outflows'!$O$27:$CJ$27</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Outflows'!$O$29:$CJ$29</c:f>
              <c:numCache>
                <c:formatCode>General</c:formatCode>
                <c:ptCount val="74"/>
                <c:pt idx="0">
                  <c:v>632.85814978661188</c:v>
                </c:pt>
                <c:pt idx="1">
                  <c:v>625.70629706149566</c:v>
                </c:pt>
                <c:pt idx="2">
                  <c:v>671.35322126758683</c:v>
                </c:pt>
                <c:pt idx="3">
                  <c:v>680.41434458678373</c:v>
                </c:pt>
                <c:pt idx="4">
                  <c:v>496.21751592337637</c:v>
                </c:pt>
                <c:pt idx="5">
                  <c:v>195.69343847894515</c:v>
                </c:pt>
                <c:pt idx="6">
                  <c:v>53.644329174518134</c:v>
                </c:pt>
                <c:pt idx="7">
                  <c:v>1541.7138447329992</c:v>
                </c:pt>
                <c:pt idx="8">
                  <c:v>2694.3860146711677</c:v>
                </c:pt>
                <c:pt idx="9">
                  <c:v>3454.5532685213434</c:v>
                </c:pt>
                <c:pt idx="10">
                  <c:v>3718.5659897618689</c:v>
                </c:pt>
                <c:pt idx="11">
                  <c:v>3689.0211734894019</c:v>
                </c:pt>
                <c:pt idx="12">
                  <c:v>3592.2717423268964</c:v>
                </c:pt>
                <c:pt idx="13">
                  <c:v>3634.7271925870605</c:v>
                </c:pt>
                <c:pt idx="14">
                  <c:v>3792.9421121764854</c:v>
                </c:pt>
                <c:pt idx="15">
                  <c:v>3875.0193036230517</c:v>
                </c:pt>
                <c:pt idx="16">
                  <c:v>3987.2287068083665</c:v>
                </c:pt>
                <c:pt idx="17">
                  <c:v>4071.3967817151415</c:v>
                </c:pt>
                <c:pt idx="18">
                  <c:v>4321.9130532453055</c:v>
                </c:pt>
                <c:pt idx="19">
                  <c:v>4507.2031246974475</c:v>
                </c:pt>
                <c:pt idx="20">
                  <c:v>4665.7212788155584</c:v>
                </c:pt>
                <c:pt idx="21">
                  <c:v>4839.8683439499564</c:v>
                </c:pt>
                <c:pt idx="22">
                  <c:v>4820.1673814399892</c:v>
                </c:pt>
                <c:pt idx="23">
                  <c:v>4742.9889454665408</c:v>
                </c:pt>
                <c:pt idx="24">
                  <c:v>4689.5546830979829</c:v>
                </c:pt>
                <c:pt idx="25">
                  <c:v>4648.1303134778491</c:v>
                </c:pt>
                <c:pt idx="26">
                  <c:v>4680.5000436423452</c:v>
                </c:pt>
                <c:pt idx="27">
                  <c:v>3693.8957422337353</c:v>
                </c:pt>
                <c:pt idx="28">
                  <c:v>2654.6275115692169</c:v>
                </c:pt>
                <c:pt idx="29">
                  <c:v>1784.6901056849429</c:v>
                </c:pt>
                <c:pt idx="30">
                  <c:v>1590.0180981415506</c:v>
                </c:pt>
                <c:pt idx="31">
                  <c:v>1670.046859549187</c:v>
                </c:pt>
                <c:pt idx="32">
                  <c:v>1730.0017909155736</c:v>
                </c:pt>
                <c:pt idx="33">
                  <c:v>1821.6342685171537</c:v>
                </c:pt>
                <c:pt idx="34">
                  <c:v>1513.5635725617219</c:v>
                </c:pt>
                <c:pt idx="35">
                  <c:v>1438.5417057186</c:v>
                </c:pt>
                <c:pt idx="36">
                  <c:v>1264.2619073914966</c:v>
                </c:pt>
                <c:pt idx="37">
                  <c:v>1126.7519606329806</c:v>
                </c:pt>
                <c:pt idx="38">
                  <c:v>681.80666786239408</c:v>
                </c:pt>
                <c:pt idx="39">
                  <c:v>319.43477425061201</c:v>
                </c:pt>
                <c:pt idx="40">
                  <c:v>4.7793342173354176</c:v>
                </c:pt>
                <c:pt idx="41">
                  <c:v>-163.45349227348606</c:v>
                </c:pt>
                <c:pt idx="42">
                  <c:v>-177.34031601069637</c:v>
                </c:pt>
                <c:pt idx="43">
                  <c:v>-397.91904675040132</c:v>
                </c:pt>
                <c:pt idx="44">
                  <c:v>970.44259930335193</c:v>
                </c:pt>
                <c:pt idx="45">
                  <c:v>5599.1151612646809</c:v>
                </c:pt>
                <c:pt idx="46">
                  <c:v>11786.900583726489</c:v>
                </c:pt>
                <c:pt idx="47">
                  <c:v>15932.057059227374</c:v>
                </c:pt>
                <c:pt idx="48">
                  <c:v>17701.984100472469</c:v>
                </c:pt>
                <c:pt idx="49">
                  <c:v>17556.790657244612</c:v>
                </c:pt>
                <c:pt idx="50">
                  <c:v>17666.984956664121</c:v>
                </c:pt>
                <c:pt idx="51">
                  <c:v>17592.722251035029</c:v>
                </c:pt>
                <c:pt idx="52">
                  <c:v>17216.807219803668</c:v>
                </c:pt>
                <c:pt idx="53">
                  <c:v>16675.879142357659</c:v>
                </c:pt>
                <c:pt idx="54">
                  <c:v>17484.864131213388</c:v>
                </c:pt>
                <c:pt idx="55">
                  <c:v>18602.437207816452</c:v>
                </c:pt>
                <c:pt idx="56">
                  <c:v>21327.561919780241</c:v>
                </c:pt>
                <c:pt idx="57">
                  <c:v>22749.285490671558</c:v>
                </c:pt>
                <c:pt idx="58">
                  <c:v>23436.905973421563</c:v>
                </c:pt>
                <c:pt idx="59">
                  <c:v>23817.80519054761</c:v>
                </c:pt>
                <c:pt idx="60">
                  <c:v>23718.822565293958</c:v>
                </c:pt>
                <c:pt idx="61">
                  <c:v>23694.746143893295</c:v>
                </c:pt>
                <c:pt idx="62">
                  <c:v>23672.366113425858</c:v>
                </c:pt>
                <c:pt idx="63">
                  <c:v>23657.417029898395</c:v>
                </c:pt>
                <c:pt idx="64">
                  <c:v>23648.589293467521</c:v>
                </c:pt>
                <c:pt idx="65">
                  <c:v>22379.943044694784</c:v>
                </c:pt>
                <c:pt idx="66">
                  <c:v>20382.827611832934</c:v>
                </c:pt>
                <c:pt idx="67">
                  <c:v>17050.894014968966</c:v>
                </c:pt>
                <c:pt idx="68">
                  <c:v>14909.434897001538</c:v>
                </c:pt>
                <c:pt idx="69">
                  <c:v>15039.322482114505</c:v>
                </c:pt>
                <c:pt idx="70">
                  <c:v>14863.937092440978</c:v>
                </c:pt>
                <c:pt idx="71">
                  <c:v>14584.553391745416</c:v>
                </c:pt>
                <c:pt idx="72">
                  <c:v>14240.956636138291</c:v>
                </c:pt>
                <c:pt idx="73">
                  <c:v>14693.666352404982</c:v>
                </c:pt>
              </c:numCache>
            </c:numRef>
          </c:val>
        </c:ser>
        <c:ser>
          <c:idx val="2"/>
          <c:order val="2"/>
          <c:tx>
            <c:strRef>
              <c:f>'Chile Outflows'!$N$30</c:f>
              <c:strCache>
                <c:ptCount val="1"/>
                <c:pt idx="0">
                  <c:v>2+ Std Dev Band</c:v>
                </c:pt>
              </c:strCache>
            </c:strRef>
          </c:tx>
          <c:marker>
            <c:symbol val="none"/>
          </c:marker>
          <c:cat>
            <c:strRef>
              <c:f>'Chile Outflows'!$O$27:$CJ$27</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Outflows'!$O$30:$CJ$30</c:f>
              <c:numCache>
                <c:formatCode>General</c:formatCode>
                <c:ptCount val="74"/>
                <c:pt idx="0">
                  <c:v>2404.7877957381133</c:v>
                </c:pt>
                <c:pt idx="1">
                  <c:v>2494.2040902878807</c:v>
                </c:pt>
                <c:pt idx="2">
                  <c:v>2779.1181955150778</c:v>
                </c:pt>
                <c:pt idx="3">
                  <c:v>3033.4053648673016</c:v>
                </c:pt>
                <c:pt idx="4">
                  <c:v>2915.0391647439465</c:v>
                </c:pt>
                <c:pt idx="5">
                  <c:v>2608.879529575147</c:v>
                </c:pt>
                <c:pt idx="6">
                  <c:v>2389.336648599201</c:v>
                </c:pt>
                <c:pt idx="7">
                  <c:v>4928.1371745646202</c:v>
                </c:pt>
                <c:pt idx="8">
                  <c:v>6760.8902083239591</c:v>
                </c:pt>
                <c:pt idx="9">
                  <c:v>7878.6111153076754</c:v>
                </c:pt>
                <c:pt idx="10">
                  <c:v>8193.1163043331744</c:v>
                </c:pt>
                <c:pt idx="11">
                  <c:v>8170.2248522109385</c:v>
                </c:pt>
                <c:pt idx="12">
                  <c:v>8074.2405535243515</c:v>
                </c:pt>
                <c:pt idx="13">
                  <c:v>8127.8819571720687</c:v>
                </c:pt>
                <c:pt idx="14">
                  <c:v>8343.4869584485223</c:v>
                </c:pt>
                <c:pt idx="15">
                  <c:v>8447.0652319922483</c:v>
                </c:pt>
                <c:pt idx="16">
                  <c:v>8579.8363292588092</c:v>
                </c:pt>
                <c:pt idx="17">
                  <c:v>8656.4912178108589</c:v>
                </c:pt>
                <c:pt idx="18">
                  <c:v>8927.7675247490224</c:v>
                </c:pt>
                <c:pt idx="19">
                  <c:v>8970.6124736333186</c:v>
                </c:pt>
                <c:pt idx="20">
                  <c:v>8951.7451605327569</c:v>
                </c:pt>
                <c:pt idx="21">
                  <c:v>9017.9768751878837</c:v>
                </c:pt>
                <c:pt idx="22">
                  <c:v>8761.1480452235901</c:v>
                </c:pt>
                <c:pt idx="23">
                  <c:v>8375.3889534357895</c:v>
                </c:pt>
                <c:pt idx="24">
                  <c:v>8147.6695726436419</c:v>
                </c:pt>
                <c:pt idx="25">
                  <c:v>8009.954258009333</c:v>
                </c:pt>
                <c:pt idx="26">
                  <c:v>8316.3112446128616</c:v>
                </c:pt>
                <c:pt idx="27">
                  <c:v>6920.8257442848944</c:v>
                </c:pt>
                <c:pt idx="28">
                  <c:v>5383.2887093695317</c:v>
                </c:pt>
                <c:pt idx="29">
                  <c:v>4117.0462175090615</c:v>
                </c:pt>
                <c:pt idx="30">
                  <c:v>3833.9052575418232</c:v>
                </c:pt>
                <c:pt idx="31">
                  <c:v>3898.008944099186</c:v>
                </c:pt>
                <c:pt idx="32">
                  <c:v>3937.7940702622027</c:v>
                </c:pt>
                <c:pt idx="33">
                  <c:v>4072.7608922581758</c:v>
                </c:pt>
                <c:pt idx="34">
                  <c:v>3808.7156011270918</c:v>
                </c:pt>
                <c:pt idx="35">
                  <c:v>4095.0709310495663</c:v>
                </c:pt>
                <c:pt idx="36">
                  <c:v>4168.730202347575</c:v>
                </c:pt>
                <c:pt idx="37">
                  <c:v>4252.2215330936178</c:v>
                </c:pt>
                <c:pt idx="38">
                  <c:v>3654.1890525515623</c:v>
                </c:pt>
                <c:pt idx="39">
                  <c:v>3342.7670723322904</c:v>
                </c:pt>
                <c:pt idx="40">
                  <c:v>3284.3880894548029</c:v>
                </c:pt>
                <c:pt idx="41">
                  <c:v>3769.1890929130486</c:v>
                </c:pt>
                <c:pt idx="42">
                  <c:v>4460.0391675588662</c:v>
                </c:pt>
                <c:pt idx="43">
                  <c:v>4173.7759692359641</c:v>
                </c:pt>
                <c:pt idx="44">
                  <c:v>6381.310234880767</c:v>
                </c:pt>
                <c:pt idx="45">
                  <c:v>14179.052800034386</c:v>
                </c:pt>
                <c:pt idx="46">
                  <c:v>24382.540285865787</c:v>
                </c:pt>
                <c:pt idx="47">
                  <c:v>30802.313153609382</c:v>
                </c:pt>
                <c:pt idx="48">
                  <c:v>33174.117828269314</c:v>
                </c:pt>
                <c:pt idx="49">
                  <c:v>33225.988304429658</c:v>
                </c:pt>
                <c:pt idx="50">
                  <c:v>35029.795611328882</c:v>
                </c:pt>
                <c:pt idx="51">
                  <c:v>36588.191360679644</c:v>
                </c:pt>
                <c:pt idx="52">
                  <c:v>37468.362670841852</c:v>
                </c:pt>
                <c:pt idx="53">
                  <c:v>36934.239571224069</c:v>
                </c:pt>
                <c:pt idx="54">
                  <c:v>37915.609834274524</c:v>
                </c:pt>
                <c:pt idx="55">
                  <c:v>39235.99622688051</c:v>
                </c:pt>
                <c:pt idx="56">
                  <c:v>42946.097882206137</c:v>
                </c:pt>
                <c:pt idx="57">
                  <c:v>44612.80136592294</c:v>
                </c:pt>
                <c:pt idx="58">
                  <c:v>45350.356428668521</c:v>
                </c:pt>
                <c:pt idx="59">
                  <c:v>45639.903526922993</c:v>
                </c:pt>
                <c:pt idx="60">
                  <c:v>45909.057883586931</c:v>
                </c:pt>
                <c:pt idx="61">
                  <c:v>45999.722148144974</c:v>
                </c:pt>
                <c:pt idx="62">
                  <c:v>46199.220831122017</c:v>
                </c:pt>
                <c:pt idx="63">
                  <c:v>46189.998291592659</c:v>
                </c:pt>
                <c:pt idx="64">
                  <c:v>46179.014357383356</c:v>
                </c:pt>
                <c:pt idx="65">
                  <c:v>44333.408667716867</c:v>
                </c:pt>
                <c:pt idx="66">
                  <c:v>41138.467772349606</c:v>
                </c:pt>
                <c:pt idx="67">
                  <c:v>36116.375928581379</c:v>
                </c:pt>
                <c:pt idx="68">
                  <c:v>33227.134942508121</c:v>
                </c:pt>
                <c:pt idx="69">
                  <c:v>33307.861200461528</c:v>
                </c:pt>
                <c:pt idx="70">
                  <c:v>32135.314324131763</c:v>
                </c:pt>
                <c:pt idx="71">
                  <c:v>30221.106714679285</c:v>
                </c:pt>
                <c:pt idx="72">
                  <c:v>27975.086720538537</c:v>
                </c:pt>
                <c:pt idx="73">
                  <c:v>28254.678093999089</c:v>
                </c:pt>
              </c:numCache>
            </c:numRef>
          </c:val>
        </c:ser>
        <c:ser>
          <c:idx val="3"/>
          <c:order val="3"/>
          <c:tx>
            <c:strRef>
              <c:f>'Chile Outflows'!$N$31</c:f>
              <c:strCache>
                <c:ptCount val="1"/>
                <c:pt idx="0">
                  <c:v>1- Std Dev Band</c:v>
                </c:pt>
              </c:strCache>
            </c:strRef>
          </c:tx>
          <c:marker>
            <c:symbol val="none"/>
          </c:marker>
          <c:cat>
            <c:strRef>
              <c:f>'Chile Outflows'!$O$27:$CJ$27</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Outflows'!$O$31:$CJ$31</c:f>
              <c:numCache>
                <c:formatCode>General</c:formatCode>
                <c:ptCount val="74"/>
                <c:pt idx="0">
                  <c:v>-2911.0011421163917</c:v>
                </c:pt>
                <c:pt idx="1">
                  <c:v>-3111.2892893912745</c:v>
                </c:pt>
                <c:pt idx="2">
                  <c:v>-3544.1767272273951</c:v>
                </c:pt>
                <c:pt idx="3">
                  <c:v>-4025.5676959742523</c:v>
                </c:pt>
                <c:pt idx="4">
                  <c:v>-4341.425781717764</c:v>
                </c:pt>
                <c:pt idx="5">
                  <c:v>-4630.678743713459</c:v>
                </c:pt>
                <c:pt idx="6">
                  <c:v>-4617.7403096748476</c:v>
                </c:pt>
                <c:pt idx="7">
                  <c:v>-5231.1328149302435</c:v>
                </c:pt>
                <c:pt idx="8">
                  <c:v>-5438.6223726344151</c:v>
                </c:pt>
                <c:pt idx="9">
                  <c:v>-5393.562425051322</c:v>
                </c:pt>
                <c:pt idx="10">
                  <c:v>-5230.5346393807404</c:v>
                </c:pt>
                <c:pt idx="11">
                  <c:v>-5273.3861839536712</c:v>
                </c:pt>
                <c:pt idx="12">
                  <c:v>-5371.6658800680152</c:v>
                </c:pt>
                <c:pt idx="13">
                  <c:v>-5351.5823365829547</c:v>
                </c:pt>
                <c:pt idx="14">
                  <c:v>-5308.1475803675885</c:v>
                </c:pt>
                <c:pt idx="15">
                  <c:v>-5269.0725531153421</c:v>
                </c:pt>
                <c:pt idx="16">
                  <c:v>-5197.9865380925175</c:v>
                </c:pt>
                <c:pt idx="17">
                  <c:v>-5098.7920904762914</c:v>
                </c:pt>
                <c:pt idx="18">
                  <c:v>-4889.7958897621284</c:v>
                </c:pt>
                <c:pt idx="19">
                  <c:v>-4419.6155731742947</c:v>
                </c:pt>
                <c:pt idx="20">
                  <c:v>-3906.3264846188404</c:v>
                </c:pt>
                <c:pt idx="21">
                  <c:v>-3516.3487185258982</c:v>
                </c:pt>
                <c:pt idx="22">
                  <c:v>-3061.7939461272117</c:v>
                </c:pt>
                <c:pt idx="23">
                  <c:v>-2521.8110704719579</c:v>
                </c:pt>
                <c:pt idx="24">
                  <c:v>-2226.6750959933352</c:v>
                </c:pt>
                <c:pt idx="25">
                  <c:v>-2075.5175755851187</c:v>
                </c:pt>
                <c:pt idx="26">
                  <c:v>-2591.1223582986886</c:v>
                </c:pt>
                <c:pt idx="27">
                  <c:v>-2759.964261868583</c:v>
                </c:pt>
                <c:pt idx="28">
                  <c:v>-2802.6948840314117</c:v>
                </c:pt>
                <c:pt idx="29">
                  <c:v>-2880.0221179632954</c:v>
                </c:pt>
                <c:pt idx="30">
                  <c:v>-2897.7562206589946</c:v>
                </c:pt>
                <c:pt idx="31">
                  <c:v>-2785.8773095508109</c:v>
                </c:pt>
                <c:pt idx="32">
                  <c:v>-2685.5827677776847</c:v>
                </c:pt>
                <c:pt idx="33">
                  <c:v>-2680.6189789648897</c:v>
                </c:pt>
                <c:pt idx="34">
                  <c:v>-3076.7404845690171</c:v>
                </c:pt>
                <c:pt idx="35">
                  <c:v>-3874.5167449433325</c:v>
                </c:pt>
                <c:pt idx="36">
                  <c:v>-4544.674682520661</c:v>
                </c:pt>
                <c:pt idx="37">
                  <c:v>-5124.1871842882947</c:v>
                </c:pt>
                <c:pt idx="38">
                  <c:v>-5262.958101515942</c:v>
                </c:pt>
                <c:pt idx="39">
                  <c:v>-5727.2298219127442</c:v>
                </c:pt>
                <c:pt idx="40">
                  <c:v>-6554.4381762575995</c:v>
                </c:pt>
                <c:pt idx="41">
                  <c:v>-8028.7386626465559</c:v>
                </c:pt>
                <c:pt idx="42">
                  <c:v>-9452.0992831498224</c:v>
                </c:pt>
                <c:pt idx="43">
                  <c:v>-9541.3090787231322</c:v>
                </c:pt>
                <c:pt idx="44">
                  <c:v>-9851.2926718514791</c:v>
                </c:pt>
                <c:pt idx="45">
                  <c:v>-11560.760116274729</c:v>
                </c:pt>
                <c:pt idx="46">
                  <c:v>-13404.378820552109</c:v>
                </c:pt>
                <c:pt idx="47">
                  <c:v>-13808.455129536638</c:v>
                </c:pt>
                <c:pt idx="48">
                  <c:v>-13242.283355121217</c:v>
                </c:pt>
                <c:pt idx="49">
                  <c:v>-13781.604637125478</c:v>
                </c:pt>
                <c:pt idx="50">
                  <c:v>-17058.636352665395</c:v>
                </c:pt>
                <c:pt idx="51">
                  <c:v>-20398.215968254208</c:v>
                </c:pt>
                <c:pt idx="52">
                  <c:v>-23286.303682272708</c:v>
                </c:pt>
                <c:pt idx="53">
                  <c:v>-23840.841715375162</c:v>
                </c:pt>
                <c:pt idx="54">
                  <c:v>-23376.627274908886</c:v>
                </c:pt>
                <c:pt idx="55">
                  <c:v>-22664.680830311663</c:v>
                </c:pt>
                <c:pt idx="56">
                  <c:v>-21909.510005071545</c:v>
                </c:pt>
                <c:pt idx="57">
                  <c:v>-20977.746259831205</c:v>
                </c:pt>
                <c:pt idx="58">
                  <c:v>-20389.994937072355</c:v>
                </c:pt>
                <c:pt idx="59">
                  <c:v>-19826.391482203158</c:v>
                </c:pt>
                <c:pt idx="60">
                  <c:v>-20661.64807129198</c:v>
                </c:pt>
                <c:pt idx="61">
                  <c:v>-20915.205864610063</c:v>
                </c:pt>
                <c:pt idx="62">
                  <c:v>-21381.343321966451</c:v>
                </c:pt>
                <c:pt idx="63">
                  <c:v>-21407.745493490133</c:v>
                </c:pt>
                <c:pt idx="64">
                  <c:v>-21412.260834364148</c:v>
                </c:pt>
                <c:pt idx="65">
                  <c:v>-21526.988201349388</c:v>
                </c:pt>
                <c:pt idx="66">
                  <c:v>-21128.45270920041</c:v>
                </c:pt>
                <c:pt idx="67">
                  <c:v>-21080.069812255861</c:v>
                </c:pt>
                <c:pt idx="68">
                  <c:v>-21725.965194011627</c:v>
                </c:pt>
                <c:pt idx="69">
                  <c:v>-21497.754954579534</c:v>
                </c:pt>
                <c:pt idx="70">
                  <c:v>-19678.817370940593</c:v>
                </c:pt>
                <c:pt idx="71">
                  <c:v>-16688.553254122322</c:v>
                </c:pt>
                <c:pt idx="72">
                  <c:v>-13227.303532662199</c:v>
                </c:pt>
                <c:pt idx="73">
                  <c:v>-12428.357130783234</c:v>
                </c:pt>
              </c:numCache>
            </c:numRef>
          </c:val>
        </c:ser>
        <c:ser>
          <c:idx val="4"/>
          <c:order val="4"/>
          <c:tx>
            <c:strRef>
              <c:f>'Chile Outflows'!$N$32</c:f>
              <c:strCache>
                <c:ptCount val="1"/>
                <c:pt idx="0">
                  <c:v>2- Std Dev Band</c:v>
                </c:pt>
              </c:strCache>
            </c:strRef>
          </c:tx>
          <c:marker>
            <c:symbol val="none"/>
          </c:marker>
          <c:cat>
            <c:strRef>
              <c:f>'Chile Outflows'!$O$27:$CJ$27</c:f>
              <c:strCache>
                <c:ptCount val="74"/>
                <c:pt idx="0">
                  <c:v>1997Q3</c:v>
                </c:pt>
                <c:pt idx="1">
                  <c:v>1997Q4</c:v>
                </c:pt>
                <c:pt idx="2">
                  <c:v>1998Q1</c:v>
                </c:pt>
                <c:pt idx="3">
                  <c:v>1998Q2</c:v>
                </c:pt>
                <c:pt idx="4">
                  <c:v>1998Q3</c:v>
                </c:pt>
                <c:pt idx="5">
                  <c:v>1998Q4</c:v>
                </c:pt>
                <c:pt idx="6">
                  <c:v>1999Q1</c:v>
                </c:pt>
                <c:pt idx="7">
                  <c:v>1999Q2</c:v>
                </c:pt>
                <c:pt idx="8">
                  <c:v>1999Q3</c:v>
                </c:pt>
                <c:pt idx="9">
                  <c:v>1999Q4</c:v>
                </c:pt>
                <c:pt idx="10">
                  <c:v>2000Q1</c:v>
                </c:pt>
                <c:pt idx="11">
                  <c:v>2000Q2</c:v>
                </c:pt>
                <c:pt idx="12">
                  <c:v>2000Q3</c:v>
                </c:pt>
                <c:pt idx="13">
                  <c:v>2000Q4</c:v>
                </c:pt>
                <c:pt idx="14">
                  <c:v>2001Q1</c:v>
                </c:pt>
                <c:pt idx="15">
                  <c:v>2001Q2</c:v>
                </c:pt>
                <c:pt idx="16">
                  <c:v>2001Q3</c:v>
                </c:pt>
                <c:pt idx="17">
                  <c:v>2001Q4</c:v>
                </c:pt>
                <c:pt idx="18">
                  <c:v>2002Q1</c:v>
                </c:pt>
                <c:pt idx="19">
                  <c:v>2002Q2</c:v>
                </c:pt>
                <c:pt idx="20">
                  <c:v>2002Q3</c:v>
                </c:pt>
                <c:pt idx="21">
                  <c:v>2002Q4</c:v>
                </c:pt>
                <c:pt idx="22">
                  <c:v>2003Q1</c:v>
                </c:pt>
                <c:pt idx="23">
                  <c:v>2003Q2</c:v>
                </c:pt>
                <c:pt idx="24">
                  <c:v>2003Q3</c:v>
                </c:pt>
                <c:pt idx="25">
                  <c:v>2003Q4</c:v>
                </c:pt>
                <c:pt idx="26">
                  <c:v>2004Q1</c:v>
                </c:pt>
                <c:pt idx="27">
                  <c:v>2004Q2</c:v>
                </c:pt>
                <c:pt idx="28">
                  <c:v>2004Q3</c:v>
                </c:pt>
                <c:pt idx="29">
                  <c:v>2004Q4</c:v>
                </c:pt>
                <c:pt idx="30">
                  <c:v>2005Q1</c:v>
                </c:pt>
                <c:pt idx="31">
                  <c:v>2005Q2</c:v>
                </c:pt>
                <c:pt idx="32">
                  <c:v>2005Q3</c:v>
                </c:pt>
                <c:pt idx="33">
                  <c:v>2005Q4</c:v>
                </c:pt>
                <c:pt idx="34">
                  <c:v>2006Q1</c:v>
                </c:pt>
                <c:pt idx="35">
                  <c:v>2006Q2</c:v>
                </c:pt>
                <c:pt idx="36">
                  <c:v>2006Q3</c:v>
                </c:pt>
                <c:pt idx="37">
                  <c:v>2006Q4</c:v>
                </c:pt>
                <c:pt idx="38">
                  <c:v>2007Q1</c:v>
                </c:pt>
                <c:pt idx="39">
                  <c:v>2007Q2</c:v>
                </c:pt>
                <c:pt idx="40">
                  <c:v>2007Q3</c:v>
                </c:pt>
                <c:pt idx="41">
                  <c:v>2007Q4</c:v>
                </c:pt>
                <c:pt idx="42">
                  <c:v>2008Q1</c:v>
                </c:pt>
                <c:pt idx="43">
                  <c:v>2008Q2</c:v>
                </c:pt>
                <c:pt idx="44">
                  <c:v>2008Q3</c:v>
                </c:pt>
                <c:pt idx="45">
                  <c:v>2008Q4</c:v>
                </c:pt>
                <c:pt idx="46">
                  <c:v>2009Q1</c:v>
                </c:pt>
                <c:pt idx="47">
                  <c:v>2009Q2</c:v>
                </c:pt>
                <c:pt idx="48">
                  <c:v>2009Q3</c:v>
                </c:pt>
                <c:pt idx="49">
                  <c:v>2009Q4</c:v>
                </c:pt>
                <c:pt idx="50">
                  <c:v>2010Q1</c:v>
                </c:pt>
                <c:pt idx="51">
                  <c:v>2010Q2</c:v>
                </c:pt>
                <c:pt idx="52">
                  <c:v>2010Q3</c:v>
                </c:pt>
                <c:pt idx="53">
                  <c:v>2010Q4</c:v>
                </c:pt>
                <c:pt idx="54">
                  <c:v>2011Q1</c:v>
                </c:pt>
                <c:pt idx="55">
                  <c:v>2011Q2</c:v>
                </c:pt>
                <c:pt idx="56">
                  <c:v>2011Q3</c:v>
                </c:pt>
                <c:pt idx="57">
                  <c:v>2011Q4</c:v>
                </c:pt>
                <c:pt idx="58">
                  <c:v>2012Q1</c:v>
                </c:pt>
                <c:pt idx="59">
                  <c:v>2012Q2</c:v>
                </c:pt>
                <c:pt idx="60">
                  <c:v>2012Q3</c:v>
                </c:pt>
                <c:pt idx="61">
                  <c:v>2012Q4</c:v>
                </c:pt>
                <c:pt idx="62">
                  <c:v>2013Q1</c:v>
                </c:pt>
                <c:pt idx="63">
                  <c:v>2013Q2</c:v>
                </c:pt>
                <c:pt idx="64">
                  <c:v>2013Q3</c:v>
                </c:pt>
                <c:pt idx="65">
                  <c:v>2013Q4</c:v>
                </c:pt>
                <c:pt idx="66">
                  <c:v>2014Q1</c:v>
                </c:pt>
                <c:pt idx="67">
                  <c:v>2014Q2</c:v>
                </c:pt>
                <c:pt idx="68">
                  <c:v>2014Q3</c:v>
                </c:pt>
                <c:pt idx="69">
                  <c:v>2014Q4</c:v>
                </c:pt>
                <c:pt idx="70">
                  <c:v>2015Q1</c:v>
                </c:pt>
                <c:pt idx="71">
                  <c:v>2015Q2</c:v>
                </c:pt>
                <c:pt idx="72">
                  <c:v>2015Q3</c:v>
                </c:pt>
                <c:pt idx="73">
                  <c:v>2015Q4</c:v>
                </c:pt>
              </c:strCache>
            </c:strRef>
          </c:cat>
          <c:val>
            <c:numRef>
              <c:f>'Chile Outflows'!$O$32:$CJ$32</c:f>
              <c:numCache>
                <c:formatCode>General</c:formatCode>
                <c:ptCount val="74"/>
                <c:pt idx="0">
                  <c:v>-4682.9307880678934</c:v>
                </c:pt>
                <c:pt idx="1">
                  <c:v>-4979.7870826176595</c:v>
                </c:pt>
                <c:pt idx="2">
                  <c:v>-5651.941701474886</c:v>
                </c:pt>
                <c:pt idx="3">
                  <c:v>-6378.5587162547708</c:v>
                </c:pt>
                <c:pt idx="4">
                  <c:v>-6760.2474305383348</c:v>
                </c:pt>
                <c:pt idx="5">
                  <c:v>-7043.8648348096604</c:v>
                </c:pt>
                <c:pt idx="6">
                  <c:v>-6953.4326290995305</c:v>
                </c:pt>
                <c:pt idx="7">
                  <c:v>-8617.5561447618638</c:v>
                </c:pt>
                <c:pt idx="8">
                  <c:v>-9505.1265662872065</c:v>
                </c:pt>
                <c:pt idx="9">
                  <c:v>-9817.6202718376535</c:v>
                </c:pt>
                <c:pt idx="10">
                  <c:v>-9705.0849539520441</c:v>
                </c:pt>
                <c:pt idx="11">
                  <c:v>-9754.5898626752078</c:v>
                </c:pt>
                <c:pt idx="12">
                  <c:v>-9853.6346912654699</c:v>
                </c:pt>
                <c:pt idx="13">
                  <c:v>-9844.7371011679625</c:v>
                </c:pt>
                <c:pt idx="14">
                  <c:v>-9858.6924266396254</c:v>
                </c:pt>
                <c:pt idx="15">
                  <c:v>-9841.1184814845401</c:v>
                </c:pt>
                <c:pt idx="16">
                  <c:v>-9790.5941605429598</c:v>
                </c:pt>
                <c:pt idx="17">
                  <c:v>-9683.8865265720069</c:v>
                </c:pt>
                <c:pt idx="18">
                  <c:v>-9495.6503612658453</c:v>
                </c:pt>
                <c:pt idx="19">
                  <c:v>-8883.0249221101658</c:v>
                </c:pt>
                <c:pt idx="20">
                  <c:v>-8192.3503663360407</c:v>
                </c:pt>
                <c:pt idx="21">
                  <c:v>-7694.4572497638255</c:v>
                </c:pt>
                <c:pt idx="22">
                  <c:v>-7002.7746099108117</c:v>
                </c:pt>
                <c:pt idx="23">
                  <c:v>-6154.2110784412071</c:v>
                </c:pt>
                <c:pt idx="24">
                  <c:v>-5684.7899855389942</c:v>
                </c:pt>
                <c:pt idx="25">
                  <c:v>-5437.3415201166026</c:v>
                </c:pt>
                <c:pt idx="26">
                  <c:v>-6226.933559269205</c:v>
                </c:pt>
                <c:pt idx="27">
                  <c:v>-5986.8942639197421</c:v>
                </c:pt>
                <c:pt idx="28">
                  <c:v>-5531.3560818317255</c:v>
                </c:pt>
                <c:pt idx="29">
                  <c:v>-5212.378229787415</c:v>
                </c:pt>
                <c:pt idx="30">
                  <c:v>-5141.6433800592677</c:v>
                </c:pt>
                <c:pt idx="31">
                  <c:v>-5013.8393941008098</c:v>
                </c:pt>
                <c:pt idx="32">
                  <c:v>-4893.3750471243138</c:v>
                </c:pt>
                <c:pt idx="33">
                  <c:v>-4931.7456027059116</c:v>
                </c:pt>
                <c:pt idx="34">
                  <c:v>-5371.8925131343867</c:v>
                </c:pt>
                <c:pt idx="35">
                  <c:v>-6531.0459702742992</c:v>
                </c:pt>
                <c:pt idx="36">
                  <c:v>-7449.1429774767403</c:v>
                </c:pt>
                <c:pt idx="37">
                  <c:v>-8249.6567567489328</c:v>
                </c:pt>
                <c:pt idx="38">
                  <c:v>-8235.3404862051102</c:v>
                </c:pt>
                <c:pt idx="39">
                  <c:v>-8750.5621199944235</c:v>
                </c:pt>
                <c:pt idx="40">
                  <c:v>-9834.0469314950678</c:v>
                </c:pt>
                <c:pt idx="41">
                  <c:v>-11961.381247833091</c:v>
                </c:pt>
                <c:pt idx="42">
                  <c:v>-14089.478766719385</c:v>
                </c:pt>
                <c:pt idx="43">
                  <c:v>-14113.004094709497</c:v>
                </c:pt>
                <c:pt idx="44">
                  <c:v>-15262.160307428894</c:v>
                </c:pt>
                <c:pt idx="45">
                  <c:v>-20140.697755044435</c:v>
                </c:pt>
                <c:pt idx="46">
                  <c:v>-26000.018522691407</c:v>
                </c:pt>
                <c:pt idx="47">
                  <c:v>-28678.711223918643</c:v>
                </c:pt>
                <c:pt idx="48">
                  <c:v>-28714.417082918062</c:v>
                </c:pt>
                <c:pt idx="49">
                  <c:v>-29450.802284310525</c:v>
                </c:pt>
                <c:pt idx="50">
                  <c:v>-34421.447007330149</c:v>
                </c:pt>
                <c:pt idx="51">
                  <c:v>-39393.68507789883</c:v>
                </c:pt>
                <c:pt idx="52">
                  <c:v>-43537.8591333109</c:v>
                </c:pt>
                <c:pt idx="53">
                  <c:v>-44099.202144241572</c:v>
                </c:pt>
                <c:pt idx="54">
                  <c:v>-43807.372977970022</c:v>
                </c:pt>
                <c:pt idx="55">
                  <c:v>-43298.239849375721</c:v>
                </c:pt>
                <c:pt idx="56">
                  <c:v>-43528.045967497434</c:v>
                </c:pt>
                <c:pt idx="57">
                  <c:v>-42841.262135082587</c:v>
                </c:pt>
                <c:pt idx="58">
                  <c:v>-42303.445392319314</c:v>
                </c:pt>
                <c:pt idx="59">
                  <c:v>-41648.489818578542</c:v>
                </c:pt>
                <c:pt idx="60">
                  <c:v>-42851.883389584946</c:v>
                </c:pt>
                <c:pt idx="61">
                  <c:v>-43220.181868861742</c:v>
                </c:pt>
                <c:pt idx="62">
                  <c:v>-43908.198039662602</c:v>
                </c:pt>
                <c:pt idx="63">
                  <c:v>-43940.326755184396</c:v>
                </c:pt>
                <c:pt idx="64">
                  <c:v>-43942.685898279982</c:v>
                </c:pt>
                <c:pt idx="65">
                  <c:v>-43480.453824371478</c:v>
                </c:pt>
                <c:pt idx="66">
                  <c:v>-41884.092869717082</c:v>
                </c:pt>
                <c:pt idx="67">
                  <c:v>-40145.551725868274</c:v>
                </c:pt>
                <c:pt idx="68">
                  <c:v>-40043.66523951821</c:v>
                </c:pt>
                <c:pt idx="69">
                  <c:v>-39766.293672926549</c:v>
                </c:pt>
                <c:pt idx="70">
                  <c:v>-36950.194602631374</c:v>
                </c:pt>
                <c:pt idx="71">
                  <c:v>-32325.106577056191</c:v>
                </c:pt>
                <c:pt idx="72">
                  <c:v>-26961.433617062445</c:v>
                </c:pt>
                <c:pt idx="73">
                  <c:v>-25989.368872377341</c:v>
                </c:pt>
              </c:numCache>
            </c:numRef>
          </c:val>
        </c:ser>
        <c:marker val="1"/>
        <c:axId val="107484672"/>
        <c:axId val="107486208"/>
      </c:lineChart>
      <c:catAx>
        <c:axId val="107484672"/>
        <c:scaling>
          <c:orientation val="minMax"/>
        </c:scaling>
        <c:axPos val="b"/>
        <c:majorTickMark val="none"/>
        <c:tickLblPos val="nextTo"/>
        <c:crossAx val="107486208"/>
        <c:crosses val="autoZero"/>
        <c:auto val="1"/>
        <c:lblAlgn val="ctr"/>
        <c:lblOffset val="100"/>
      </c:catAx>
      <c:valAx>
        <c:axId val="107486208"/>
        <c:scaling>
          <c:orientation val="minMax"/>
        </c:scaling>
        <c:axPos val="l"/>
        <c:majorGridlines/>
        <c:numFmt formatCode="General" sourceLinked="1"/>
        <c:majorTickMark val="none"/>
        <c:tickLblPos val="nextTo"/>
        <c:spPr>
          <a:ln w="9525">
            <a:noFill/>
          </a:ln>
        </c:spPr>
        <c:crossAx val="107484672"/>
        <c:crosses val="autoZero"/>
        <c:crossBetween val="between"/>
      </c:valAx>
    </c:plotArea>
    <c:legend>
      <c:legendPos val="b"/>
      <c:layout/>
    </c:legend>
    <c:plotVisOnly val="1"/>
  </c:chart>
  <c:printSettings>
    <c:headerFooter/>
    <c:pageMargins b="0.75000000000000189" l="0.70000000000000062" r="0.70000000000000062" t="0.75000000000000189"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'Colombia Inflows'!$N$97</c:f>
              <c:strCache>
                <c:ptCount val="1"/>
                <c:pt idx="0">
                  <c:v>DeltaC</c:v>
                </c:pt>
              </c:strCache>
            </c:strRef>
          </c:tx>
          <c:marker>
            <c:symbol val="none"/>
          </c:marker>
          <c:cat>
            <c:strRef>
              <c:f>'Colombia Inflows'!$O$96:$CB$96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Inflows'!$O$97:$CB$97</c:f>
              <c:numCache>
                <c:formatCode>General</c:formatCode>
                <c:ptCount val="66"/>
                <c:pt idx="0">
                  <c:v>12820.05</c:v>
                </c:pt>
                <c:pt idx="1">
                  <c:v>19915.039999999997</c:v>
                </c:pt>
                <c:pt idx="2">
                  <c:v>16708.009895002935</c:v>
                </c:pt>
                <c:pt idx="3">
                  <c:v>-629.49333078063864</c:v>
                </c:pt>
                <c:pt idx="4">
                  <c:v>-10649.774391989124</c:v>
                </c:pt>
                <c:pt idx="5">
                  <c:v>-26311.170076571438</c:v>
                </c:pt>
                <c:pt idx="6">
                  <c:v>-23516.69450245587</c:v>
                </c:pt>
                <c:pt idx="7">
                  <c:v>-13437.270585880364</c:v>
                </c:pt>
                <c:pt idx="8">
                  <c:v>-8285.8869333466791</c:v>
                </c:pt>
                <c:pt idx="9">
                  <c:v>105.48268877883265</c:v>
                </c:pt>
                <c:pt idx="10">
                  <c:v>293.45644543102162</c:v>
                </c:pt>
                <c:pt idx="11">
                  <c:v>-586.99617806306014</c:v>
                </c:pt>
                <c:pt idx="12">
                  <c:v>-84.773178569534593</c:v>
                </c:pt>
                <c:pt idx="13">
                  <c:v>-408.24448805792963</c:v>
                </c:pt>
                <c:pt idx="14">
                  <c:v>-1352.674446973811</c:v>
                </c:pt>
                <c:pt idx="15">
                  <c:v>-994.32234457881395</c:v>
                </c:pt>
                <c:pt idx="16">
                  <c:v>-613.66433851944566</c:v>
                </c:pt>
                <c:pt idx="17">
                  <c:v>-413.20466865133221</c:v>
                </c:pt>
                <c:pt idx="18">
                  <c:v>539.07419188233825</c:v>
                </c:pt>
                <c:pt idx="19">
                  <c:v>848.36354474430391</c:v>
                </c:pt>
                <c:pt idx="20">
                  <c:v>849.07445235369687</c:v>
                </c:pt>
                <c:pt idx="21">
                  <c:v>1295.1424180224481</c:v>
                </c:pt>
                <c:pt idx="22">
                  <c:v>1141.1113132184719</c:v>
                </c:pt>
                <c:pt idx="23">
                  <c:v>1778.3436147481566</c:v>
                </c:pt>
                <c:pt idx="24">
                  <c:v>1524.8418197399069</c:v>
                </c:pt>
                <c:pt idx="25">
                  <c:v>7236.331441616976</c:v>
                </c:pt>
                <c:pt idx="26">
                  <c:v>7336.7710665361101</c:v>
                </c:pt>
                <c:pt idx="27">
                  <c:v>6645.37429071112</c:v>
                </c:pt>
                <c:pt idx="28">
                  <c:v>7243.4782726720605</c:v>
                </c:pt>
                <c:pt idx="29">
                  <c:v>-3595.9720039787753</c:v>
                </c:pt>
                <c:pt idx="30">
                  <c:v>-3044.9926004931949</c:v>
                </c:pt>
                <c:pt idx="31">
                  <c:v>-2778.1933936464247</c:v>
                </c:pt>
                <c:pt idx="32">
                  <c:v>-2768.7827361291093</c:v>
                </c:pt>
                <c:pt idx="33">
                  <c:v>2392.7524197374805</c:v>
                </c:pt>
                <c:pt idx="34">
                  <c:v>2333.7624545733615</c:v>
                </c:pt>
                <c:pt idx="35">
                  <c:v>2214.4944344382293</c:v>
                </c:pt>
                <c:pt idx="36">
                  <c:v>1757.1780869213599</c:v>
                </c:pt>
                <c:pt idx="37">
                  <c:v>1547.6110956911089</c:v>
                </c:pt>
                <c:pt idx="38">
                  <c:v>119.48314102509903</c:v>
                </c:pt>
                <c:pt idx="39">
                  <c:v>58.33834377596213</c:v>
                </c:pt>
                <c:pt idx="40">
                  <c:v>-1543.5850178867495</c:v>
                </c:pt>
                <c:pt idx="41">
                  <c:v>-3458.9167169935927</c:v>
                </c:pt>
                <c:pt idx="42">
                  <c:v>-3858.3407703496523</c:v>
                </c:pt>
                <c:pt idx="43">
                  <c:v>-4979.9062327689935</c:v>
                </c:pt>
                <c:pt idx="44">
                  <c:v>-2515.4144859433436</c:v>
                </c:pt>
                <c:pt idx="45">
                  <c:v>-707.50210959377728</c:v>
                </c:pt>
                <c:pt idx="46">
                  <c:v>2227.0838126031922</c:v>
                </c:pt>
                <c:pt idx="47">
                  <c:v>4248.0578373005228</c:v>
                </c:pt>
                <c:pt idx="48">
                  <c:v>4572.1184506969639</c:v>
                </c:pt>
                <c:pt idx="49">
                  <c:v>8217.82</c:v>
                </c:pt>
                <c:pt idx="50">
                  <c:v>6729.8150962</c:v>
                </c:pt>
                <c:pt idx="51">
                  <c:v>6699.4378021000011</c:v>
                </c:pt>
                <c:pt idx="52">
                  <c:v>4822.6622457999983</c:v>
                </c:pt>
                <c:pt idx="53">
                  <c:v>391.6122774000014</c:v>
                </c:pt>
                <c:pt idx="54">
                  <c:v>108.00722290000158</c:v>
                </c:pt>
                <c:pt idx="55">
                  <c:v>-1239.0612937000005</c:v>
                </c:pt>
                <c:pt idx="56">
                  <c:v>594.95664140000008</c:v>
                </c:pt>
                <c:pt idx="57">
                  <c:v>1169.2918497999981</c:v>
                </c:pt>
                <c:pt idx="58">
                  <c:v>1178.1104466999986</c:v>
                </c:pt>
                <c:pt idx="59">
                  <c:v>2381.6061842999989</c:v>
                </c:pt>
                <c:pt idx="60">
                  <c:v>7.6509953000004316</c:v>
                </c:pt>
                <c:pt idx="61">
                  <c:v>115.8375630999999</c:v>
                </c:pt>
                <c:pt idx="62">
                  <c:v>-672.71807230000195</c:v>
                </c:pt>
                <c:pt idx="63">
                  <c:v>-2743.6049767000004</c:v>
                </c:pt>
                <c:pt idx="64">
                  <c:v>-3299.8957958999999</c:v>
                </c:pt>
                <c:pt idx="65">
                  <c:v>-4216.9028242999993</c:v>
                </c:pt>
              </c:numCache>
            </c:numRef>
          </c:val>
        </c:ser>
        <c:ser>
          <c:idx val="1"/>
          <c:order val="1"/>
          <c:tx>
            <c:strRef>
              <c:f>'Colombia Inflows'!$N$98</c:f>
              <c:strCache>
                <c:ptCount val="1"/>
                <c:pt idx="0">
                  <c:v>1+ Std Dev Band</c:v>
                </c:pt>
              </c:strCache>
            </c:strRef>
          </c:tx>
          <c:marker>
            <c:symbol val="none"/>
          </c:marker>
          <c:cat>
            <c:strRef>
              <c:f>'Colombia Inflows'!$O$96:$CB$96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Inflows'!$O$98:$CB$98</c:f>
              <c:numCache>
                <c:formatCode>General</c:formatCode>
                <c:ptCount val="66"/>
                <c:pt idx="0">
                  <c:v>7270.8609002099984</c:v>
                </c:pt>
                <c:pt idx="1">
                  <c:v>9571.0421830869218</c:v>
                </c:pt>
                <c:pt idx="2">
                  <c:v>11016.953658546487</c:v>
                </c:pt>
                <c:pt idx="3">
                  <c:v>11019.325229047972</c:v>
                </c:pt>
                <c:pt idx="4">
                  <c:v>11229.528703507855</c:v>
                </c:pt>
                <c:pt idx="5">
                  <c:v>12491.316804574244</c:v>
                </c:pt>
                <c:pt idx="6">
                  <c:v>12865.623248946409</c:v>
                </c:pt>
                <c:pt idx="7">
                  <c:v>12606.076115617883</c:v>
                </c:pt>
                <c:pt idx="8">
                  <c:v>12244.442713854485</c:v>
                </c:pt>
                <c:pt idx="9">
                  <c:v>12118.961721906366</c:v>
                </c:pt>
                <c:pt idx="10">
                  <c:v>11880.825465680793</c:v>
                </c:pt>
                <c:pt idx="11">
                  <c:v>11254.401149456484</c:v>
                </c:pt>
                <c:pt idx="12">
                  <c:v>10593.291281514783</c:v>
                </c:pt>
                <c:pt idx="13">
                  <c:v>9888.9750718792748</c:v>
                </c:pt>
                <c:pt idx="14">
                  <c:v>9393.9155906303076</c:v>
                </c:pt>
                <c:pt idx="15">
                  <c:v>9435.0880988728768</c:v>
                </c:pt>
                <c:pt idx="16">
                  <c:v>9591.9621373588052</c:v>
                </c:pt>
                <c:pt idx="17">
                  <c:v>9770.2485483553755</c:v>
                </c:pt>
                <c:pt idx="18">
                  <c:v>9948.97419786512</c:v>
                </c:pt>
                <c:pt idx="19">
                  <c:v>9409.2361032954595</c:v>
                </c:pt>
                <c:pt idx="20">
                  <c:v>8296.7206244458685</c:v>
                </c:pt>
                <c:pt idx="21">
                  <c:v>6050.8217490520183</c:v>
                </c:pt>
                <c:pt idx="22">
                  <c:v>4094.286761381657</c:v>
                </c:pt>
                <c:pt idx="23">
                  <c:v>4285.8031130588715</c:v>
                </c:pt>
                <c:pt idx="24">
                  <c:v>4826.3828258286985</c:v>
                </c:pt>
                <c:pt idx="25">
                  <c:v>4828.0399243709799</c:v>
                </c:pt>
                <c:pt idx="26">
                  <c:v>4245.882233435821</c:v>
                </c:pt>
                <c:pt idx="27">
                  <c:v>4237.6239764231068</c:v>
                </c:pt>
                <c:pt idx="28">
                  <c:v>4562.1924310540253</c:v>
                </c:pt>
                <c:pt idx="29">
                  <c:v>4586.2671520612403</c:v>
                </c:pt>
                <c:pt idx="30">
                  <c:v>4567.8205231736065</c:v>
                </c:pt>
                <c:pt idx="31">
                  <c:v>4557.9074263208367</c:v>
                </c:pt>
                <c:pt idx="32">
                  <c:v>4526.7246607461611</c:v>
                </c:pt>
                <c:pt idx="33">
                  <c:v>4662.5149272127237</c:v>
                </c:pt>
                <c:pt idx="34">
                  <c:v>4804.1540159412671</c:v>
                </c:pt>
                <c:pt idx="35">
                  <c:v>4924.3971728957522</c:v>
                </c:pt>
                <c:pt idx="36">
                  <c:v>5006.3735554826935</c:v>
                </c:pt>
                <c:pt idx="37">
                  <c:v>5070.3917774192732</c:v>
                </c:pt>
                <c:pt idx="38">
                  <c:v>5058.5420390859081</c:v>
                </c:pt>
                <c:pt idx="39">
                  <c:v>5034.2602660008288</c:v>
                </c:pt>
                <c:pt idx="40">
                  <c:v>4986.7881595495382</c:v>
                </c:pt>
                <c:pt idx="41">
                  <c:v>4926.7882447930333</c:v>
                </c:pt>
                <c:pt idx="42">
                  <c:v>4857.0100223716563</c:v>
                </c:pt>
                <c:pt idx="43">
                  <c:v>4745.3279197803868</c:v>
                </c:pt>
                <c:pt idx="44">
                  <c:v>4601.6940660810169</c:v>
                </c:pt>
                <c:pt idx="45">
                  <c:v>3890.9232253560308</c:v>
                </c:pt>
                <c:pt idx="46">
                  <c:v>3276.802665491196</c:v>
                </c:pt>
                <c:pt idx="47">
                  <c:v>2941.5133674758877</c:v>
                </c:pt>
                <c:pt idx="48">
                  <c:v>2521.0887729449232</c:v>
                </c:pt>
                <c:pt idx="49">
                  <c:v>3586.7832094273263</c:v>
                </c:pt>
                <c:pt idx="50">
                  <c:v>4281.4778864702894</c:v>
                </c:pt>
                <c:pt idx="51">
                  <c:v>4896.1300772247596</c:v>
                </c:pt>
                <c:pt idx="52">
                  <c:v>5240.5132592203663</c:v>
                </c:pt>
                <c:pt idx="53">
                  <c:v>5143.3508885408837</c:v>
                </c:pt>
                <c:pt idx="54">
                  <c:v>5037.3556143027827</c:v>
                </c:pt>
                <c:pt idx="55">
                  <c:v>4901.7034667492826</c:v>
                </c:pt>
                <c:pt idx="56">
                  <c:v>4842.8518225692742</c:v>
                </c:pt>
                <c:pt idx="57">
                  <c:v>4822.518813388775</c:v>
                </c:pt>
                <c:pt idx="58">
                  <c:v>4868.5834875395294</c:v>
                </c:pt>
                <c:pt idx="59">
                  <c:v>4985.6037479053111</c:v>
                </c:pt>
                <c:pt idx="60">
                  <c:v>5017.8751501852812</c:v>
                </c:pt>
                <c:pt idx="61">
                  <c:v>5035.4538267251974</c:v>
                </c:pt>
                <c:pt idx="62">
                  <c:v>5006.5498010973433</c:v>
                </c:pt>
                <c:pt idx="63">
                  <c:v>4915.3192965222079</c:v>
                </c:pt>
                <c:pt idx="64">
                  <c:v>4936.9540603588312</c:v>
                </c:pt>
                <c:pt idx="65">
                  <c:v>4990.9707461695889</c:v>
                </c:pt>
              </c:numCache>
            </c:numRef>
          </c:val>
        </c:ser>
        <c:ser>
          <c:idx val="2"/>
          <c:order val="2"/>
          <c:tx>
            <c:strRef>
              <c:f>'Colombia Inflows'!$N$99</c:f>
              <c:strCache>
                <c:ptCount val="1"/>
                <c:pt idx="0">
                  <c:v>2+ Std Dev Band</c:v>
                </c:pt>
              </c:strCache>
            </c:strRef>
          </c:tx>
          <c:marker>
            <c:symbol val="none"/>
          </c:marker>
          <c:cat>
            <c:strRef>
              <c:f>'Colombia Inflows'!$O$96:$CB$96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Inflows'!$O$99:$CB$99</c:f>
              <c:numCache>
                <c:formatCode>General</c:formatCode>
                <c:ptCount val="66"/>
                <c:pt idx="0">
                  <c:v>12138.446200419996</c:v>
                </c:pt>
                <c:pt idx="1">
                  <c:v>15802.749866173843</c:v>
                </c:pt>
                <c:pt idx="2">
                  <c:v>17878.472322342826</c:v>
                </c:pt>
                <c:pt idx="3">
                  <c:v>17873.740129884831</c:v>
                </c:pt>
                <c:pt idx="4">
                  <c:v>18761.585798404052</c:v>
                </c:pt>
                <c:pt idx="5">
                  <c:v>22557.515504365401</c:v>
                </c:pt>
                <c:pt idx="6">
                  <c:v>24484.093118232526</c:v>
                </c:pt>
                <c:pt idx="7">
                  <c:v>24680.497380869492</c:v>
                </c:pt>
                <c:pt idx="8">
                  <c:v>24471.184924010027</c:v>
                </c:pt>
                <c:pt idx="9">
                  <c:v>24333.287205674849</c:v>
                </c:pt>
                <c:pt idx="10">
                  <c:v>24053.544270952152</c:v>
                </c:pt>
                <c:pt idx="11">
                  <c:v>23252.248847406685</c:v>
                </c:pt>
                <c:pt idx="12">
                  <c:v>22378.262670451764</c:v>
                </c:pt>
                <c:pt idx="13">
                  <c:v>21435.44107558364</c:v>
                </c:pt>
                <c:pt idx="14">
                  <c:v>20805.444435434398</c:v>
                </c:pt>
                <c:pt idx="15">
                  <c:v>20848.82416914848</c:v>
                </c:pt>
                <c:pt idx="16">
                  <c:v>21000.701063046305</c:v>
                </c:pt>
                <c:pt idx="17">
                  <c:v>21169.031618472014</c:v>
                </c:pt>
                <c:pt idx="18">
                  <c:v>21353.346707897388</c:v>
                </c:pt>
                <c:pt idx="19">
                  <c:v>20621.206841520852</c:v>
                </c:pt>
                <c:pt idx="20">
                  <c:v>18994.724661203985</c:v>
                </c:pt>
                <c:pt idx="21">
                  <c:v>15433.92178951516</c:v>
                </c:pt>
                <c:pt idx="22">
                  <c:v>12299.196743263659</c:v>
                </c:pt>
                <c:pt idx="23">
                  <c:v>12561.83759934165</c:v>
                </c:pt>
                <c:pt idx="24">
                  <c:v>13034.266214294854</c:v>
                </c:pt>
                <c:pt idx="25">
                  <c:v>11360.205335469995</c:v>
                </c:pt>
                <c:pt idx="26">
                  <c:v>8653.2166751500772</c:v>
                </c:pt>
                <c:pt idx="27">
                  <c:v>7632.567917295074</c:v>
                </c:pt>
                <c:pt idx="28">
                  <c:v>7505.236566255975</c:v>
                </c:pt>
                <c:pt idx="29">
                  <c:v>7738.4587429082858</c:v>
                </c:pt>
                <c:pt idx="30">
                  <c:v>7868.4879374292286</c:v>
                </c:pt>
                <c:pt idx="31">
                  <c:v>7958.2216045028572</c:v>
                </c:pt>
                <c:pt idx="32">
                  <c:v>8030.0565512314852</c:v>
                </c:pt>
                <c:pt idx="33">
                  <c:v>8161.5872387748404</c:v>
                </c:pt>
                <c:pt idx="34">
                  <c:v>8260.5435711545688</c:v>
                </c:pt>
                <c:pt idx="35">
                  <c:v>8340.5890461126855</c:v>
                </c:pt>
                <c:pt idx="36">
                  <c:v>8385.9996900145288</c:v>
                </c:pt>
                <c:pt idx="37">
                  <c:v>8415.9953456705643</c:v>
                </c:pt>
                <c:pt idx="38">
                  <c:v>8413.2754215466975</c:v>
                </c:pt>
                <c:pt idx="39">
                  <c:v>8404.2131354249559</c:v>
                </c:pt>
                <c:pt idx="40">
                  <c:v>8428.9018960343965</c:v>
                </c:pt>
                <c:pt idx="41">
                  <c:v>8546.6050232721882</c:v>
                </c:pt>
                <c:pt idx="42">
                  <c:v>8657.0211826078412</c:v>
                </c:pt>
                <c:pt idx="43">
                  <c:v>8771.5694698011594</c:v>
                </c:pt>
                <c:pt idx="44">
                  <c:v>8686.3145776865822</c:v>
                </c:pt>
                <c:pt idx="45">
                  <c:v>7661.9645737971478</c:v>
                </c:pt>
                <c:pt idx="46">
                  <c:v>6689.2078167641239</c:v>
                </c:pt>
                <c:pt idx="47">
                  <c:v>6138.4950434040366</c:v>
                </c:pt>
                <c:pt idx="48">
                  <c:v>5431.2138454408632</c:v>
                </c:pt>
                <c:pt idx="49">
                  <c:v>6971.9131182067304</c:v>
                </c:pt>
                <c:pt idx="50">
                  <c:v>7872.5620874579972</c:v>
                </c:pt>
                <c:pt idx="51">
                  <c:v>8627.9849091796168</c:v>
                </c:pt>
                <c:pt idx="52">
                  <c:v>8937.179024074374</c:v>
                </c:pt>
                <c:pt idx="53">
                  <c:v>8842.9112898322819</c:v>
                </c:pt>
                <c:pt idx="54">
                  <c:v>8742.2085029397495</c:v>
                </c:pt>
                <c:pt idx="55">
                  <c:v>8643.5819942396593</c:v>
                </c:pt>
                <c:pt idx="56">
                  <c:v>8583.989778155712</c:v>
                </c:pt>
                <c:pt idx="57">
                  <c:v>8562.2397220892672</c:v>
                </c:pt>
                <c:pt idx="58">
                  <c:v>8601.4377051070333</c:v>
                </c:pt>
                <c:pt idx="59">
                  <c:v>8719.3148338123938</c:v>
                </c:pt>
                <c:pt idx="60">
                  <c:v>8706.295837712998</c:v>
                </c:pt>
                <c:pt idx="61">
                  <c:v>8562.7154767881511</c:v>
                </c:pt>
                <c:pt idx="62">
                  <c:v>8345.626290629958</c:v>
                </c:pt>
                <c:pt idx="63">
                  <c:v>8051.3502186762398</c:v>
                </c:pt>
                <c:pt idx="64">
                  <c:v>8133.8438118473186</c:v>
                </c:pt>
                <c:pt idx="65">
                  <c:v>8417.3472192041445</c:v>
                </c:pt>
              </c:numCache>
            </c:numRef>
          </c:val>
        </c:ser>
        <c:ser>
          <c:idx val="3"/>
          <c:order val="3"/>
          <c:tx>
            <c:strRef>
              <c:f>'Colombia Inflows'!$N$100</c:f>
              <c:strCache>
                <c:ptCount val="1"/>
                <c:pt idx="0">
                  <c:v>1- Std Dev Band</c:v>
                </c:pt>
              </c:strCache>
            </c:strRef>
          </c:tx>
          <c:marker>
            <c:symbol val="none"/>
          </c:marker>
          <c:cat>
            <c:strRef>
              <c:f>'Colombia Inflows'!$O$96:$CB$96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Inflows'!$O$100:$CB$100</c:f>
              <c:numCache>
                <c:formatCode>General</c:formatCode>
                <c:ptCount val="66"/>
                <c:pt idx="0">
                  <c:v>-2464.3097002099985</c:v>
                </c:pt>
                <c:pt idx="1">
                  <c:v>-2892.3731830869224</c:v>
                </c:pt>
                <c:pt idx="2">
                  <c:v>-2706.0836690461947</c:v>
                </c:pt>
                <c:pt idx="3">
                  <c:v>-2689.5045726257431</c:v>
                </c:pt>
                <c:pt idx="4">
                  <c:v>-3834.5854862845385</c:v>
                </c:pt>
                <c:pt idx="5">
                  <c:v>-7641.0805950080703</c:v>
                </c:pt>
                <c:pt idx="6">
                  <c:v>-10371.316489625824</c:v>
                </c:pt>
                <c:pt idx="7">
                  <c:v>-11542.766414885335</c:v>
                </c:pt>
                <c:pt idx="8">
                  <c:v>-12209.041706456603</c:v>
                </c:pt>
                <c:pt idx="9">
                  <c:v>-12309.689245630601</c:v>
                </c:pt>
                <c:pt idx="10">
                  <c:v>-12464.612144861925</c:v>
                </c:pt>
                <c:pt idx="11">
                  <c:v>-12741.294246443922</c:v>
                </c:pt>
                <c:pt idx="12">
                  <c:v>-12976.651496359176</c:v>
                </c:pt>
                <c:pt idx="13">
                  <c:v>-13203.956935529459</c:v>
                </c:pt>
                <c:pt idx="14">
                  <c:v>-13429.142098977873</c:v>
                </c:pt>
                <c:pt idx="15">
                  <c:v>-13392.384041678326</c:v>
                </c:pt>
                <c:pt idx="16">
                  <c:v>-13225.515714016197</c:v>
                </c:pt>
                <c:pt idx="17">
                  <c:v>-13027.317591877902</c:v>
                </c:pt>
                <c:pt idx="18">
                  <c:v>-12859.770822199413</c:v>
                </c:pt>
                <c:pt idx="19">
                  <c:v>-13014.705373155322</c:v>
                </c:pt>
                <c:pt idx="20">
                  <c:v>-13099.287449070362</c:v>
                </c:pt>
                <c:pt idx="21">
                  <c:v>-12715.378331874264</c:v>
                </c:pt>
                <c:pt idx="22">
                  <c:v>-12315.53320238235</c:v>
                </c:pt>
                <c:pt idx="23">
                  <c:v>-12266.265859506686</c:v>
                </c:pt>
                <c:pt idx="24">
                  <c:v>-11589.383951103609</c:v>
                </c:pt>
                <c:pt idx="25">
                  <c:v>-8236.2908978270498</c:v>
                </c:pt>
                <c:pt idx="26">
                  <c:v>-4568.7866499926913</c:v>
                </c:pt>
                <c:pt idx="27">
                  <c:v>-2552.2639053208291</c:v>
                </c:pt>
                <c:pt idx="28">
                  <c:v>-1323.8958393498733</c:v>
                </c:pt>
                <c:pt idx="29">
                  <c:v>-1718.1160296328503</c:v>
                </c:pt>
                <c:pt idx="30">
                  <c:v>-2033.5143053376369</c:v>
                </c:pt>
                <c:pt idx="31">
                  <c:v>-2242.7209300432041</c:v>
                </c:pt>
                <c:pt idx="32">
                  <c:v>-2479.9391202244865</c:v>
                </c:pt>
                <c:pt idx="33">
                  <c:v>-2335.6296959115084</c:v>
                </c:pt>
                <c:pt idx="34">
                  <c:v>-2108.6250944853346</c:v>
                </c:pt>
                <c:pt idx="35">
                  <c:v>-1907.9865735381145</c:v>
                </c:pt>
                <c:pt idx="36">
                  <c:v>-1752.878713580975</c:v>
                </c:pt>
                <c:pt idx="37">
                  <c:v>-1620.8153590833101</c:v>
                </c:pt>
                <c:pt idx="38">
                  <c:v>-1650.9247258356697</c:v>
                </c:pt>
                <c:pt idx="39">
                  <c:v>-1705.6454728474246</c:v>
                </c:pt>
                <c:pt idx="40">
                  <c:v>-1897.4393134201778</c:v>
                </c:pt>
                <c:pt idx="41">
                  <c:v>-2312.8453121652774</c:v>
                </c:pt>
                <c:pt idx="42">
                  <c:v>-2743.012298100713</c:v>
                </c:pt>
                <c:pt idx="43">
                  <c:v>-3307.1551802611593</c:v>
                </c:pt>
                <c:pt idx="44">
                  <c:v>-3567.5469571301146</c:v>
                </c:pt>
                <c:pt idx="45">
                  <c:v>-3651.1594715262031</c:v>
                </c:pt>
                <c:pt idx="46">
                  <c:v>-3548.0076370546599</c:v>
                </c:pt>
                <c:pt idx="47">
                  <c:v>-3452.449984380411</c:v>
                </c:pt>
                <c:pt idx="48">
                  <c:v>-3299.1613720469568</c:v>
                </c:pt>
                <c:pt idx="49">
                  <c:v>-3183.476608131482</c:v>
                </c:pt>
                <c:pt idx="50">
                  <c:v>-2900.6905155051263</c:v>
                </c:pt>
                <c:pt idx="51">
                  <c:v>-2567.5795866849539</c:v>
                </c:pt>
                <c:pt idx="52">
                  <c:v>-2152.8182704876499</c:v>
                </c:pt>
                <c:pt idx="53">
                  <c:v>-2255.7699140419136</c:v>
                </c:pt>
                <c:pt idx="54">
                  <c:v>-2372.35016297115</c:v>
                </c:pt>
                <c:pt idx="55">
                  <c:v>-2582.0535882314725</c:v>
                </c:pt>
                <c:pt idx="56">
                  <c:v>-2639.4240886036005</c:v>
                </c:pt>
                <c:pt idx="57">
                  <c:v>-2656.9230040122115</c:v>
                </c:pt>
                <c:pt idx="58">
                  <c:v>-2597.1249475954774</c:v>
                </c:pt>
                <c:pt idx="59">
                  <c:v>-2481.818423908855</c:v>
                </c:pt>
                <c:pt idx="60">
                  <c:v>-2358.9662248701507</c:v>
                </c:pt>
                <c:pt idx="61">
                  <c:v>-2019.069473400707</c:v>
                </c:pt>
                <c:pt idx="62">
                  <c:v>-1671.6031779678872</c:v>
                </c:pt>
                <c:pt idx="63">
                  <c:v>-1356.7425477858537</c:v>
                </c:pt>
                <c:pt idx="64">
                  <c:v>-1456.8254426181427</c:v>
                </c:pt>
                <c:pt idx="65">
                  <c:v>-1861.7821998995219</c:v>
                </c:pt>
              </c:numCache>
            </c:numRef>
          </c:val>
        </c:ser>
        <c:ser>
          <c:idx val="4"/>
          <c:order val="4"/>
          <c:tx>
            <c:strRef>
              <c:f>'Colombia Inflows'!$N$101</c:f>
              <c:strCache>
                <c:ptCount val="1"/>
                <c:pt idx="0">
                  <c:v>2- Std Dev Band</c:v>
                </c:pt>
              </c:strCache>
            </c:strRef>
          </c:tx>
          <c:marker>
            <c:symbol val="none"/>
          </c:marker>
          <c:cat>
            <c:strRef>
              <c:f>'Colombia Inflows'!$O$96:$CB$96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Inflows'!$O$101:$CB$101</c:f>
              <c:numCache>
                <c:formatCode>General</c:formatCode>
                <c:ptCount val="66"/>
                <c:pt idx="0">
                  <c:v>-7331.8950004199969</c:v>
                </c:pt>
                <c:pt idx="1">
                  <c:v>-9124.0808661738447</c:v>
                </c:pt>
                <c:pt idx="2">
                  <c:v>-9567.6023328425363</c:v>
                </c:pt>
                <c:pt idx="3">
                  <c:v>-9543.9194734625999</c:v>
                </c:pt>
                <c:pt idx="4">
                  <c:v>-11366.642581180735</c:v>
                </c:pt>
                <c:pt idx="5">
                  <c:v>-17707.279294799228</c:v>
                </c:pt>
                <c:pt idx="6">
                  <c:v>-21989.786358911941</c:v>
                </c:pt>
                <c:pt idx="7">
                  <c:v>-23617.187680136944</c:v>
                </c:pt>
                <c:pt idx="8">
                  <c:v>-24435.783916612148</c:v>
                </c:pt>
                <c:pt idx="9">
                  <c:v>-24524.014729399085</c:v>
                </c:pt>
                <c:pt idx="10">
                  <c:v>-24637.330950133284</c:v>
                </c:pt>
                <c:pt idx="11">
                  <c:v>-24739.141944394127</c:v>
                </c:pt>
                <c:pt idx="12">
                  <c:v>-24761.622885296154</c:v>
                </c:pt>
                <c:pt idx="13">
                  <c:v>-24750.422939233827</c:v>
                </c:pt>
                <c:pt idx="14">
                  <c:v>-24840.670943781963</c:v>
                </c:pt>
                <c:pt idx="15">
                  <c:v>-24806.120111953926</c:v>
                </c:pt>
                <c:pt idx="16">
                  <c:v>-24634.2546397037</c:v>
                </c:pt>
                <c:pt idx="17">
                  <c:v>-24426.10066199454</c:v>
                </c:pt>
                <c:pt idx="18">
                  <c:v>-24264.143332231677</c:v>
                </c:pt>
                <c:pt idx="19">
                  <c:v>-24226.676111380712</c:v>
                </c:pt>
                <c:pt idx="20">
                  <c:v>-23797.291485828475</c:v>
                </c:pt>
                <c:pt idx="21">
                  <c:v>-22098.478372337406</c:v>
                </c:pt>
                <c:pt idx="22">
                  <c:v>-20520.443184264353</c:v>
                </c:pt>
                <c:pt idx="23">
                  <c:v>-20542.300345789467</c:v>
                </c:pt>
                <c:pt idx="24">
                  <c:v>-19797.267339569764</c:v>
                </c:pt>
                <c:pt idx="25">
                  <c:v>-14768.456308926065</c:v>
                </c:pt>
                <c:pt idx="26">
                  <c:v>-8976.1210917069475</c:v>
                </c:pt>
                <c:pt idx="27">
                  <c:v>-5947.2078461927968</c:v>
                </c:pt>
                <c:pt idx="28">
                  <c:v>-4266.9399745518222</c:v>
                </c:pt>
                <c:pt idx="29">
                  <c:v>-4870.3076204798963</c:v>
                </c:pt>
                <c:pt idx="30">
                  <c:v>-5334.1817195932581</c:v>
                </c:pt>
                <c:pt idx="31">
                  <c:v>-5643.0351082252246</c:v>
                </c:pt>
                <c:pt idx="32">
                  <c:v>-5983.271010709811</c:v>
                </c:pt>
                <c:pt idx="33">
                  <c:v>-5834.7020074736247</c:v>
                </c:pt>
                <c:pt idx="34">
                  <c:v>-5565.0146496986354</c:v>
                </c:pt>
                <c:pt idx="35">
                  <c:v>-5324.1784467550478</c:v>
                </c:pt>
                <c:pt idx="36">
                  <c:v>-5132.5048481128097</c:v>
                </c:pt>
                <c:pt idx="37">
                  <c:v>-4966.4189273346019</c:v>
                </c:pt>
                <c:pt idx="38">
                  <c:v>-5005.6581082964585</c:v>
                </c:pt>
                <c:pt idx="39">
                  <c:v>-5075.5983422715508</c:v>
                </c:pt>
                <c:pt idx="40">
                  <c:v>-5339.5530499050356</c:v>
                </c:pt>
                <c:pt idx="41">
                  <c:v>-5932.6620906444332</c:v>
                </c:pt>
                <c:pt idx="42">
                  <c:v>-6543.0234583368974</c:v>
                </c:pt>
                <c:pt idx="43">
                  <c:v>-7333.3967302819319</c:v>
                </c:pt>
                <c:pt idx="44">
                  <c:v>-7652.1674687356799</c:v>
                </c:pt>
                <c:pt idx="45">
                  <c:v>-7422.2008199673201</c:v>
                </c:pt>
                <c:pt idx="46">
                  <c:v>-6960.4127883275878</c:v>
                </c:pt>
                <c:pt idx="47">
                  <c:v>-6649.4316603085608</c:v>
                </c:pt>
                <c:pt idx="48">
                  <c:v>-6209.2864445428968</c:v>
                </c:pt>
                <c:pt idx="49">
                  <c:v>-6568.6065169108861</c:v>
                </c:pt>
                <c:pt idx="50">
                  <c:v>-6491.7747164928342</c:v>
                </c:pt>
                <c:pt idx="51">
                  <c:v>-6299.4344186398102</c:v>
                </c:pt>
                <c:pt idx="52">
                  <c:v>-5849.4840353416575</c:v>
                </c:pt>
                <c:pt idx="53">
                  <c:v>-5955.3303153333127</c:v>
                </c:pt>
                <c:pt idx="54">
                  <c:v>-6077.2030516081159</c:v>
                </c:pt>
                <c:pt idx="55">
                  <c:v>-6323.9321157218501</c:v>
                </c:pt>
                <c:pt idx="56">
                  <c:v>-6380.5620441900373</c:v>
                </c:pt>
                <c:pt idx="57">
                  <c:v>-6396.6439127127051</c:v>
                </c:pt>
                <c:pt idx="58">
                  <c:v>-6329.9791651629803</c:v>
                </c:pt>
                <c:pt idx="59">
                  <c:v>-6215.5295098159386</c:v>
                </c:pt>
                <c:pt idx="60">
                  <c:v>-6047.3869123978666</c:v>
                </c:pt>
                <c:pt idx="61">
                  <c:v>-5546.3311234636594</c:v>
                </c:pt>
                <c:pt idx="62">
                  <c:v>-5010.6796675005025</c:v>
                </c:pt>
                <c:pt idx="63">
                  <c:v>-4492.7734699398843</c:v>
                </c:pt>
                <c:pt idx="64">
                  <c:v>-4653.7151941066295</c:v>
                </c:pt>
                <c:pt idx="65">
                  <c:v>-5288.1586729340779</c:v>
                </c:pt>
              </c:numCache>
            </c:numRef>
          </c:val>
        </c:ser>
        <c:marker val="1"/>
        <c:axId val="107653760"/>
        <c:axId val="107671936"/>
      </c:lineChart>
      <c:catAx>
        <c:axId val="107653760"/>
        <c:scaling>
          <c:orientation val="minMax"/>
        </c:scaling>
        <c:axPos val="b"/>
        <c:majorTickMark val="none"/>
        <c:tickLblPos val="nextTo"/>
        <c:crossAx val="107671936"/>
        <c:crosses val="autoZero"/>
        <c:auto val="1"/>
        <c:lblAlgn val="ctr"/>
        <c:lblOffset val="100"/>
      </c:catAx>
      <c:valAx>
        <c:axId val="107671936"/>
        <c:scaling>
          <c:orientation val="minMax"/>
        </c:scaling>
        <c:axPos val="l"/>
        <c:majorGridlines/>
        <c:numFmt formatCode="General" sourceLinked="1"/>
        <c:majorTickMark val="none"/>
        <c:tickLblPos val="nextTo"/>
        <c:spPr>
          <a:ln w="9525">
            <a:noFill/>
          </a:ln>
        </c:spPr>
        <c:crossAx val="107653760"/>
        <c:crosses val="autoZero"/>
        <c:crossBetween val="between"/>
      </c:valAx>
    </c:plotArea>
    <c:legend>
      <c:legendPos val="b"/>
    </c:legend>
    <c:plotVisOnly val="1"/>
  </c:chart>
  <c:printSettings>
    <c:headerFooter/>
    <c:pageMargins b="0.75000000000000244" l="0.70000000000000062" r="0.70000000000000062" t="0.75000000000000244"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'Colombia Inflows'!$O$191</c:f>
              <c:strCache>
                <c:ptCount val="1"/>
                <c:pt idx="0">
                  <c:v>DeltaC</c:v>
                </c:pt>
              </c:strCache>
            </c:strRef>
          </c:tx>
          <c:marker>
            <c:symbol val="none"/>
          </c:marker>
          <c:cat>
            <c:strRef>
              <c:f>'Colombia Inflows'!$P$190:$CC$190</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Inflows'!$P$191:$CC$191</c:f>
              <c:numCache>
                <c:formatCode>General</c:formatCode>
                <c:ptCount val="66"/>
                <c:pt idx="0">
                  <c:v>-2405.6384999999996</c:v>
                </c:pt>
                <c:pt idx="1">
                  <c:v>-225.64450000000033</c:v>
                </c:pt>
                <c:pt idx="2">
                  <c:v>-636.93899240982864</c:v>
                </c:pt>
                <c:pt idx="3">
                  <c:v>3066.1828066060261</c:v>
                </c:pt>
                <c:pt idx="4">
                  <c:v>414.91396481200854</c:v>
                </c:pt>
                <c:pt idx="5">
                  <c:v>-2524.9466036323256</c:v>
                </c:pt>
                <c:pt idx="6">
                  <c:v>-2001.4380243848661</c:v>
                </c:pt>
                <c:pt idx="7">
                  <c:v>-572.047126428296</c:v>
                </c:pt>
                <c:pt idx="8">
                  <c:v>274.67344309801774</c:v>
                </c:pt>
                <c:pt idx="9">
                  <c:v>1986.9869491449658</c:v>
                </c:pt>
                <c:pt idx="10">
                  <c:v>634.94506186838476</c:v>
                </c:pt>
                <c:pt idx="11">
                  <c:v>-3462.0485996923203</c:v>
                </c:pt>
                <c:pt idx="12">
                  <c:v>-3579.0439602128954</c:v>
                </c:pt>
                <c:pt idx="13">
                  <c:v>-4350.5176853637886</c:v>
                </c:pt>
                <c:pt idx="14">
                  <c:v>-2272.5772907136898</c:v>
                </c:pt>
                <c:pt idx="15">
                  <c:v>509.80880687459006</c:v>
                </c:pt>
                <c:pt idx="16">
                  <c:v>652.49085701286901</c:v>
                </c:pt>
                <c:pt idx="17">
                  <c:v>1098.9571447611481</c:v>
                </c:pt>
                <c:pt idx="18">
                  <c:v>553.42080189000012</c:v>
                </c:pt>
                <c:pt idx="19">
                  <c:v>544.82141967999996</c:v>
                </c:pt>
                <c:pt idx="20">
                  <c:v>993.11516597999992</c:v>
                </c:pt>
                <c:pt idx="21">
                  <c:v>1209.1118476500001</c:v>
                </c:pt>
                <c:pt idx="22">
                  <c:v>1331.7027230399999</c:v>
                </c:pt>
                <c:pt idx="23">
                  <c:v>386.57742806999988</c:v>
                </c:pt>
                <c:pt idx="24">
                  <c:v>-756.88151971000002</c:v>
                </c:pt>
                <c:pt idx="25">
                  <c:v>-1346.12263437</c:v>
                </c:pt>
                <c:pt idx="26">
                  <c:v>-2413.4250004400001</c:v>
                </c:pt>
                <c:pt idx="27">
                  <c:v>-2082.6868995099999</c:v>
                </c:pt>
                <c:pt idx="28">
                  <c:v>307.90504115000027</c:v>
                </c:pt>
                <c:pt idx="29">
                  <c:v>954.5036342100002</c:v>
                </c:pt>
                <c:pt idx="30">
                  <c:v>2205.62927932</c:v>
                </c:pt>
                <c:pt idx="31">
                  <c:v>4401.35100521</c:v>
                </c:pt>
                <c:pt idx="32">
                  <c:v>1824.8102565300003</c:v>
                </c:pt>
                <c:pt idx="33">
                  <c:v>981.8717558300001</c:v>
                </c:pt>
                <c:pt idx="34">
                  <c:v>267.02613875999987</c:v>
                </c:pt>
                <c:pt idx="35">
                  <c:v>-3011.4081868799999</c:v>
                </c:pt>
                <c:pt idx="36">
                  <c:v>-3168.9685847300007</c:v>
                </c:pt>
                <c:pt idx="37">
                  <c:v>-3079.0650816300003</c:v>
                </c:pt>
                <c:pt idx="38">
                  <c:v>-1656.0588915799999</c:v>
                </c:pt>
                <c:pt idx="39">
                  <c:v>676.74105009000004</c:v>
                </c:pt>
                <c:pt idx="40">
                  <c:v>3595.3902537200001</c:v>
                </c:pt>
                <c:pt idx="41">
                  <c:v>5863.3675828300002</c:v>
                </c:pt>
                <c:pt idx="42">
                  <c:v>3157.9179039299997</c:v>
                </c:pt>
                <c:pt idx="43">
                  <c:v>2834.2464391900003</c:v>
                </c:pt>
                <c:pt idx="44">
                  <c:v>585.63038753000001</c:v>
                </c:pt>
                <c:pt idx="45">
                  <c:v>-1405.6054094299998</c:v>
                </c:pt>
                <c:pt idx="46">
                  <c:v>3253.2632907200009</c:v>
                </c:pt>
                <c:pt idx="47">
                  <c:v>2579.0813567899995</c:v>
                </c:pt>
                <c:pt idx="48">
                  <c:v>3683.8721948199991</c:v>
                </c:pt>
                <c:pt idx="49">
                  <c:v>4939.2</c:v>
                </c:pt>
                <c:pt idx="50">
                  <c:v>564.5718524999993</c:v>
                </c:pt>
                <c:pt idx="51">
                  <c:v>986.72833940000055</c:v>
                </c:pt>
                <c:pt idx="52">
                  <c:v>1677.7910258000011</c:v>
                </c:pt>
                <c:pt idx="53">
                  <c:v>-846.05422192999958</c:v>
                </c:pt>
                <c:pt idx="54">
                  <c:v>2180.37644937</c:v>
                </c:pt>
                <c:pt idx="55">
                  <c:v>2308.4974551699997</c:v>
                </c:pt>
                <c:pt idx="56">
                  <c:v>2508.4618563700005</c:v>
                </c:pt>
                <c:pt idx="57">
                  <c:v>3717.402599349999</c:v>
                </c:pt>
                <c:pt idx="58">
                  <c:v>3140.1664810500006</c:v>
                </c:pt>
                <c:pt idx="59">
                  <c:v>6783.2665918500006</c:v>
                </c:pt>
                <c:pt idx="60">
                  <c:v>6052.578141349999</c:v>
                </c:pt>
                <c:pt idx="61">
                  <c:v>7587.7231401800018</c:v>
                </c:pt>
                <c:pt idx="62">
                  <c:v>6229.3311407799993</c:v>
                </c:pt>
                <c:pt idx="63">
                  <c:v>-1577.9419311200018</c:v>
                </c:pt>
                <c:pt idx="64">
                  <c:v>-4944.3029857199981</c:v>
                </c:pt>
                <c:pt idx="65">
                  <c:v>-8853.4821577000021</c:v>
                </c:pt>
              </c:numCache>
            </c:numRef>
          </c:val>
        </c:ser>
        <c:ser>
          <c:idx val="1"/>
          <c:order val="1"/>
          <c:tx>
            <c:strRef>
              <c:f>'Colombia Inflows'!$O$192</c:f>
              <c:strCache>
                <c:ptCount val="1"/>
                <c:pt idx="0">
                  <c:v>1+ Std Dev Band</c:v>
                </c:pt>
              </c:strCache>
            </c:strRef>
          </c:tx>
          <c:marker>
            <c:symbol val="none"/>
          </c:marker>
          <c:cat>
            <c:strRef>
              <c:f>'Colombia Inflows'!$P$190:$CC$190</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Inflows'!$P$192:$CC$192</c:f>
              <c:numCache>
                <c:formatCode>General</c:formatCode>
                <c:ptCount val="66"/>
                <c:pt idx="0">
                  <c:v>3198.8790908628907</c:v>
                </c:pt>
                <c:pt idx="1">
                  <c:v>3186.9581720742603</c:v>
                </c:pt>
                <c:pt idx="2">
                  <c:v>3161.7664324894222</c:v>
                </c:pt>
                <c:pt idx="3">
                  <c:v>3362.0126152702551</c:v>
                </c:pt>
                <c:pt idx="4">
                  <c:v>3371.451559822116</c:v>
                </c:pt>
                <c:pt idx="5">
                  <c:v>3325.2669415867508</c:v>
                </c:pt>
                <c:pt idx="6">
                  <c:v>3264.81441636313</c:v>
                </c:pt>
                <c:pt idx="7">
                  <c:v>3221.6876923453374</c:v>
                </c:pt>
                <c:pt idx="8">
                  <c:v>3102.1772632489692</c:v>
                </c:pt>
                <c:pt idx="9">
                  <c:v>3009.0831418099579</c:v>
                </c:pt>
                <c:pt idx="10">
                  <c:v>2555.9336191554944</c:v>
                </c:pt>
                <c:pt idx="11">
                  <c:v>1788.4008485039219</c:v>
                </c:pt>
                <c:pt idx="12">
                  <c:v>1309.3003374896184</c:v>
                </c:pt>
                <c:pt idx="13">
                  <c:v>971.29758320682163</c:v>
                </c:pt>
                <c:pt idx="14">
                  <c:v>896.8472123412746</c:v>
                </c:pt>
                <c:pt idx="15">
                  <c:v>946.26219641968009</c:v>
                </c:pt>
                <c:pt idx="16">
                  <c:v>1081.4260058715886</c:v>
                </c:pt>
                <c:pt idx="17">
                  <c:v>1265.1117995845852</c:v>
                </c:pt>
                <c:pt idx="18">
                  <c:v>1361.5117455510654</c:v>
                </c:pt>
                <c:pt idx="19">
                  <c:v>1369.1888682049178</c:v>
                </c:pt>
                <c:pt idx="20">
                  <c:v>1523.1431298089947</c:v>
                </c:pt>
                <c:pt idx="21">
                  <c:v>1629.1416659286956</c:v>
                </c:pt>
                <c:pt idx="22">
                  <c:v>1762.0112728380777</c:v>
                </c:pt>
                <c:pt idx="23">
                  <c:v>1479.4042907452542</c:v>
                </c:pt>
                <c:pt idx="24">
                  <c:v>1412.0766633597241</c:v>
                </c:pt>
                <c:pt idx="25">
                  <c:v>1420.8968945940383</c:v>
                </c:pt>
                <c:pt idx="26">
                  <c:v>1421.3833091143333</c:v>
                </c:pt>
                <c:pt idx="27">
                  <c:v>1382.4795277307524</c:v>
                </c:pt>
                <c:pt idx="28">
                  <c:v>1384.8777179569065</c:v>
                </c:pt>
                <c:pt idx="29">
                  <c:v>1274.7918013011076</c:v>
                </c:pt>
                <c:pt idx="30">
                  <c:v>1438.7976927749974</c:v>
                </c:pt>
                <c:pt idx="31">
                  <c:v>1987.5200800662515</c:v>
                </c:pt>
                <c:pt idx="32">
                  <c:v>2125.7883774028969</c:v>
                </c:pt>
                <c:pt idx="33">
                  <c:v>2076.2641944801157</c:v>
                </c:pt>
                <c:pt idx="34">
                  <c:v>2072.6965399665596</c:v>
                </c:pt>
                <c:pt idx="35">
                  <c:v>2099.533245847731</c:v>
                </c:pt>
                <c:pt idx="36">
                  <c:v>2085.3355494582393</c:v>
                </c:pt>
                <c:pt idx="37">
                  <c:v>2001.4802482942132</c:v>
                </c:pt>
                <c:pt idx="38">
                  <c:v>1919.9941642960539</c:v>
                </c:pt>
                <c:pt idx="39">
                  <c:v>1929.0322669961838</c:v>
                </c:pt>
                <c:pt idx="40">
                  <c:v>2210.7172152323897</c:v>
                </c:pt>
                <c:pt idx="41">
                  <c:v>2795.8147686177731</c:v>
                </c:pt>
                <c:pt idx="42">
                  <c:v>2959.5537683243651</c:v>
                </c:pt>
                <c:pt idx="43">
                  <c:v>3140.338714089195</c:v>
                </c:pt>
                <c:pt idx="44">
                  <c:v>3191.5737645540221</c:v>
                </c:pt>
                <c:pt idx="45">
                  <c:v>3190.8689758834626</c:v>
                </c:pt>
                <c:pt idx="46">
                  <c:v>3444.3437674702582</c:v>
                </c:pt>
                <c:pt idx="47">
                  <c:v>3611.6242765097677</c:v>
                </c:pt>
                <c:pt idx="48">
                  <c:v>3839.1165637992453</c:v>
                </c:pt>
                <c:pt idx="49">
                  <c:v>4165.3436335501447</c:v>
                </c:pt>
                <c:pt idx="50">
                  <c:v>4083.2998327070245</c:v>
                </c:pt>
                <c:pt idx="51">
                  <c:v>3816.730776108076</c:v>
                </c:pt>
                <c:pt idx="52">
                  <c:v>3807.6773380725299</c:v>
                </c:pt>
                <c:pt idx="53">
                  <c:v>3754.3478396635983</c:v>
                </c:pt>
                <c:pt idx="54">
                  <c:v>3853.807971553585</c:v>
                </c:pt>
                <c:pt idx="55">
                  <c:v>3941.1584822009327</c:v>
                </c:pt>
                <c:pt idx="56">
                  <c:v>3985.8925478636106</c:v>
                </c:pt>
                <c:pt idx="57">
                  <c:v>4062.325060233306</c:v>
                </c:pt>
                <c:pt idx="58">
                  <c:v>4111.7632234947932</c:v>
                </c:pt>
                <c:pt idx="59">
                  <c:v>4631.0457318757053</c:v>
                </c:pt>
                <c:pt idx="60">
                  <c:v>4887.2386433778047</c:v>
                </c:pt>
                <c:pt idx="61">
                  <c:v>5133.7260810801672</c:v>
                </c:pt>
                <c:pt idx="62">
                  <c:v>5409.6933484654119</c:v>
                </c:pt>
                <c:pt idx="63">
                  <c:v>5392.6467879971424</c:v>
                </c:pt>
                <c:pt idx="64">
                  <c:v>5598.9582223865509</c:v>
                </c:pt>
                <c:pt idx="65">
                  <c:v>6047.8695314171309</c:v>
                </c:pt>
              </c:numCache>
            </c:numRef>
          </c:val>
        </c:ser>
        <c:ser>
          <c:idx val="2"/>
          <c:order val="2"/>
          <c:tx>
            <c:strRef>
              <c:f>'Colombia Inflows'!$O$193</c:f>
              <c:strCache>
                <c:ptCount val="1"/>
                <c:pt idx="0">
                  <c:v>2+ Std Dev Band</c:v>
                </c:pt>
              </c:strCache>
            </c:strRef>
          </c:tx>
          <c:marker>
            <c:symbol val="none"/>
          </c:marker>
          <c:cat>
            <c:strRef>
              <c:f>'Colombia Inflows'!$P$190:$CC$190</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Inflows'!$P$193:$CC$193</c:f>
              <c:numCache>
                <c:formatCode>General</c:formatCode>
                <c:ptCount val="66"/>
                <c:pt idx="0">
                  <c:v>5857.6569697257819</c:v>
                </c:pt>
                <c:pt idx="1">
                  <c:v>5849.4587131485214</c:v>
                </c:pt>
                <c:pt idx="2">
                  <c:v>5835.4533865993362</c:v>
                </c:pt>
                <c:pt idx="3">
                  <c:v>6096.1178148307008</c:v>
                </c:pt>
                <c:pt idx="4">
                  <c:v>6104.2000056938223</c:v>
                </c:pt>
                <c:pt idx="5">
                  <c:v>6147.4280994047076</c:v>
                </c:pt>
                <c:pt idx="6">
                  <c:v>6142.089950176709</c:v>
                </c:pt>
                <c:pt idx="7">
                  <c:v>6106.8638584625396</c:v>
                </c:pt>
                <c:pt idx="8">
                  <c:v>5958.0603281149015</c:v>
                </c:pt>
                <c:pt idx="9">
                  <c:v>5822.37523777963</c:v>
                </c:pt>
                <c:pt idx="10">
                  <c:v>5135.0744393772839</c:v>
                </c:pt>
                <c:pt idx="11">
                  <c:v>4068.1163280587557</c:v>
                </c:pt>
                <c:pt idx="12">
                  <c:v>3470.2192540407932</c:v>
                </c:pt>
                <c:pt idx="13">
                  <c:v>3129.2009797433893</c:v>
                </c:pt>
                <c:pt idx="14">
                  <c:v>3063.3884525479798</c:v>
                </c:pt>
                <c:pt idx="15">
                  <c:v>3133.3903303610609</c:v>
                </c:pt>
                <c:pt idx="16">
                  <c:v>3309.1582064142344</c:v>
                </c:pt>
                <c:pt idx="17">
                  <c:v>3546.2007366021703</c:v>
                </c:pt>
                <c:pt idx="18">
                  <c:v>3669.3783884406307</c:v>
                </c:pt>
                <c:pt idx="19">
                  <c:v>3353.0597377643353</c:v>
                </c:pt>
                <c:pt idx="20">
                  <c:v>3491.030577673489</c:v>
                </c:pt>
                <c:pt idx="21">
                  <c:v>3631.2898325303909</c:v>
                </c:pt>
                <c:pt idx="22">
                  <c:v>3798.5969605766641</c:v>
                </c:pt>
                <c:pt idx="23">
                  <c:v>3367.3632653178183</c:v>
                </c:pt>
                <c:pt idx="24">
                  <c:v>3291.2977847728584</c:v>
                </c:pt>
                <c:pt idx="25">
                  <c:v>3249.9970487783703</c:v>
                </c:pt>
                <c:pt idx="26">
                  <c:v>3271.5692266217175</c:v>
                </c:pt>
                <c:pt idx="27">
                  <c:v>3269.2936525086407</c:v>
                </c:pt>
                <c:pt idx="28">
                  <c:v>3272.4284530583495</c:v>
                </c:pt>
                <c:pt idx="29">
                  <c:v>3103.8807854935003</c:v>
                </c:pt>
                <c:pt idx="30">
                  <c:v>3353.3583575686989</c:v>
                </c:pt>
                <c:pt idx="31">
                  <c:v>4057.6331519060914</c:v>
                </c:pt>
                <c:pt idx="32">
                  <c:v>4063.9770357422376</c:v>
                </c:pt>
                <c:pt idx="33">
                  <c:v>3698.3091978369857</c:v>
                </c:pt>
                <c:pt idx="34">
                  <c:v>3564.1937173361885</c:v>
                </c:pt>
                <c:pt idx="35">
                  <c:v>3793.9279787862611</c:v>
                </c:pt>
                <c:pt idx="36">
                  <c:v>3956.6055580944212</c:v>
                </c:pt>
                <c:pt idx="37">
                  <c:v>3997.7960670859261</c:v>
                </c:pt>
                <c:pt idx="38">
                  <c:v>3945.2978837631081</c:v>
                </c:pt>
                <c:pt idx="39">
                  <c:v>3956.7781076428673</c:v>
                </c:pt>
                <c:pt idx="40">
                  <c:v>4390.03424972828</c:v>
                </c:pt>
                <c:pt idx="41">
                  <c:v>5327.5165697400462</c:v>
                </c:pt>
                <c:pt idx="42">
                  <c:v>5563.6838101087296</c:v>
                </c:pt>
                <c:pt idx="43">
                  <c:v>5802.8702510823896</c:v>
                </c:pt>
                <c:pt idx="44">
                  <c:v>5838.2147566500444</c:v>
                </c:pt>
                <c:pt idx="45">
                  <c:v>5839.7793180619246</c:v>
                </c:pt>
                <c:pt idx="46">
                  <c:v>6063.3944866775155</c:v>
                </c:pt>
                <c:pt idx="47">
                  <c:v>6164.8670919415354</c:v>
                </c:pt>
                <c:pt idx="48">
                  <c:v>6451.0533088369903</c:v>
                </c:pt>
                <c:pt idx="49">
                  <c:v>6904.2726300492886</c:v>
                </c:pt>
                <c:pt idx="50">
                  <c:v>6822.2378997040487</c:v>
                </c:pt>
                <c:pt idx="51">
                  <c:v>6459.8309197966519</c:v>
                </c:pt>
                <c:pt idx="52">
                  <c:v>6449.0750052620597</c:v>
                </c:pt>
                <c:pt idx="53">
                  <c:v>6433.8123073321967</c:v>
                </c:pt>
                <c:pt idx="54">
                  <c:v>6537.0650555816701</c:v>
                </c:pt>
                <c:pt idx="55">
                  <c:v>6445.7707947738654</c:v>
                </c:pt>
                <c:pt idx="56">
                  <c:v>6251.3674040442211</c:v>
                </c:pt>
                <c:pt idx="57">
                  <c:v>6064.4090447346116</c:v>
                </c:pt>
                <c:pt idx="58">
                  <c:v>5923.4741026260863</c:v>
                </c:pt>
                <c:pt idx="59">
                  <c:v>6656.7128422999112</c:v>
                </c:pt>
                <c:pt idx="60">
                  <c:v>7046.2392709226096</c:v>
                </c:pt>
                <c:pt idx="61">
                  <c:v>7452.9963684598351</c:v>
                </c:pt>
                <c:pt idx="62">
                  <c:v>7851.3602413878234</c:v>
                </c:pt>
                <c:pt idx="63">
                  <c:v>8037.8765389667842</c:v>
                </c:pt>
                <c:pt idx="64">
                  <c:v>8726.9960764081025</c:v>
                </c:pt>
                <c:pt idx="65">
                  <c:v>9997.2125318827621</c:v>
                </c:pt>
              </c:numCache>
            </c:numRef>
          </c:val>
        </c:ser>
        <c:ser>
          <c:idx val="3"/>
          <c:order val="3"/>
          <c:tx>
            <c:strRef>
              <c:f>'Colombia Inflows'!$O$194</c:f>
              <c:strCache>
                <c:ptCount val="1"/>
                <c:pt idx="0">
                  <c:v>1- Std Dev Band</c:v>
                </c:pt>
              </c:strCache>
            </c:strRef>
          </c:tx>
          <c:marker>
            <c:symbol val="none"/>
          </c:marker>
          <c:cat>
            <c:strRef>
              <c:f>'Colombia Inflows'!$P$190:$CC$190</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Inflows'!$P$194:$CC$194</c:f>
              <c:numCache>
                <c:formatCode>General</c:formatCode>
                <c:ptCount val="66"/>
                <c:pt idx="0">
                  <c:v>-2118.6766668628907</c:v>
                </c:pt>
                <c:pt idx="1">
                  <c:v>-2138.0429100742608</c:v>
                </c:pt>
                <c:pt idx="2">
                  <c:v>-2185.6074757304059</c:v>
                </c:pt>
                <c:pt idx="3">
                  <c:v>-2106.1977838506355</c:v>
                </c:pt>
                <c:pt idx="4">
                  <c:v>-2094.0453319212957</c:v>
                </c:pt>
                <c:pt idx="5">
                  <c:v>-2319.0553740491628</c:v>
                </c:pt>
                <c:pt idx="6">
                  <c:v>-2489.7366512640288</c:v>
                </c:pt>
                <c:pt idx="7">
                  <c:v>-2548.6646398890662</c:v>
                </c:pt>
                <c:pt idx="8">
                  <c:v>-2609.5888664828954</c:v>
                </c:pt>
                <c:pt idx="9">
                  <c:v>-2617.5010501293873</c:v>
                </c:pt>
                <c:pt idx="10">
                  <c:v>-2602.3480212880854</c:v>
                </c:pt>
                <c:pt idx="11">
                  <c:v>-2771.030110605745</c:v>
                </c:pt>
                <c:pt idx="12">
                  <c:v>-3012.5374956127312</c:v>
                </c:pt>
                <c:pt idx="13">
                  <c:v>-3344.5092098663135</c:v>
                </c:pt>
                <c:pt idx="14">
                  <c:v>-3436.2352680721351</c:v>
                </c:pt>
                <c:pt idx="15">
                  <c:v>-3427.9940714630816</c:v>
                </c:pt>
                <c:pt idx="16">
                  <c:v>-3374.0383952137031</c:v>
                </c:pt>
                <c:pt idx="17">
                  <c:v>-3297.0660744505849</c:v>
                </c:pt>
                <c:pt idx="18">
                  <c:v>-3254.2215402280654</c:v>
                </c:pt>
                <c:pt idx="19">
                  <c:v>-2598.552870913918</c:v>
                </c:pt>
                <c:pt idx="20">
                  <c:v>-2412.6317659199945</c:v>
                </c:pt>
                <c:pt idx="21">
                  <c:v>-2375.1546672746954</c:v>
                </c:pt>
                <c:pt idx="22">
                  <c:v>-2311.1601026390949</c:v>
                </c:pt>
                <c:pt idx="23">
                  <c:v>-2296.5136583998742</c:v>
                </c:pt>
                <c:pt idx="24">
                  <c:v>-2346.3655794665447</c:v>
                </c:pt>
                <c:pt idx="25">
                  <c:v>-2237.3034137746263</c:v>
                </c:pt>
                <c:pt idx="26">
                  <c:v>-2278.988525900435</c:v>
                </c:pt>
                <c:pt idx="27">
                  <c:v>-2391.148721825024</c:v>
                </c:pt>
                <c:pt idx="28">
                  <c:v>-2390.22375224598</c:v>
                </c:pt>
                <c:pt idx="29">
                  <c:v>-2383.3861670836777</c:v>
                </c:pt>
                <c:pt idx="30">
                  <c:v>-2390.3236368124058</c:v>
                </c:pt>
                <c:pt idx="31">
                  <c:v>-2152.7060636134283</c:v>
                </c:pt>
                <c:pt idx="32">
                  <c:v>-1750.5889392757842</c:v>
                </c:pt>
                <c:pt idx="33">
                  <c:v>-1167.825812233624</c:v>
                </c:pt>
                <c:pt idx="34">
                  <c:v>-910.29781477269876</c:v>
                </c:pt>
                <c:pt idx="35">
                  <c:v>-1289.2562200293291</c:v>
                </c:pt>
                <c:pt idx="36">
                  <c:v>-1657.2044678141247</c:v>
                </c:pt>
                <c:pt idx="37">
                  <c:v>-1991.1513892892131</c:v>
                </c:pt>
                <c:pt idx="38">
                  <c:v>-2130.613274638054</c:v>
                </c:pt>
                <c:pt idx="39">
                  <c:v>-2126.4594142971837</c:v>
                </c:pt>
                <c:pt idx="40">
                  <c:v>-2147.9168537593901</c:v>
                </c:pt>
                <c:pt idx="41">
                  <c:v>-2267.5888336267731</c:v>
                </c:pt>
                <c:pt idx="42">
                  <c:v>-2248.7063152443648</c:v>
                </c:pt>
                <c:pt idx="43">
                  <c:v>-2184.724359897195</c:v>
                </c:pt>
                <c:pt idx="44">
                  <c:v>-2101.7082196380225</c:v>
                </c:pt>
                <c:pt idx="45">
                  <c:v>-2106.9517084734625</c:v>
                </c:pt>
                <c:pt idx="46">
                  <c:v>-1793.7576709442576</c:v>
                </c:pt>
                <c:pt idx="47">
                  <c:v>-1494.8613543537676</c:v>
                </c:pt>
                <c:pt idx="48">
                  <c:v>-1384.7569262762454</c:v>
                </c:pt>
                <c:pt idx="49">
                  <c:v>-1312.5143594481444</c:v>
                </c:pt>
                <c:pt idx="50">
                  <c:v>-1394.5763012870248</c:v>
                </c:pt>
                <c:pt idx="51">
                  <c:v>-1469.4695112690756</c:v>
                </c:pt>
                <c:pt idx="52">
                  <c:v>-1475.1179963065299</c:v>
                </c:pt>
                <c:pt idx="53">
                  <c:v>-1604.5810956735984</c:v>
                </c:pt>
                <c:pt idx="54">
                  <c:v>-1512.7061965025848</c:v>
                </c:pt>
                <c:pt idx="55">
                  <c:v>-1068.0661429449326</c:v>
                </c:pt>
                <c:pt idx="56">
                  <c:v>-545.0571644976103</c:v>
                </c:pt>
                <c:pt idx="57">
                  <c:v>58.157091230693823</c:v>
                </c:pt>
                <c:pt idx="58">
                  <c:v>488.34146523220716</c:v>
                </c:pt>
                <c:pt idx="59">
                  <c:v>579.71151102729414</c:v>
                </c:pt>
                <c:pt idx="60">
                  <c:v>569.23738828819523</c:v>
                </c:pt>
                <c:pt idx="61">
                  <c:v>495.1855063208327</c:v>
                </c:pt>
                <c:pt idx="62">
                  <c:v>526.3595626205888</c:v>
                </c:pt>
                <c:pt idx="63">
                  <c:v>102.18728605785782</c:v>
                </c:pt>
                <c:pt idx="64">
                  <c:v>-657.1174856565508</c:v>
                </c:pt>
                <c:pt idx="65">
                  <c:v>-1850.8164695141313</c:v>
                </c:pt>
              </c:numCache>
            </c:numRef>
          </c:val>
        </c:ser>
        <c:ser>
          <c:idx val="4"/>
          <c:order val="4"/>
          <c:tx>
            <c:strRef>
              <c:f>'Colombia Inflows'!$O$195</c:f>
              <c:strCache>
                <c:ptCount val="1"/>
                <c:pt idx="0">
                  <c:v>2- Std Dev Band</c:v>
                </c:pt>
              </c:strCache>
            </c:strRef>
          </c:tx>
          <c:marker>
            <c:symbol val="none"/>
          </c:marker>
          <c:cat>
            <c:strRef>
              <c:f>'Colombia Inflows'!$P$190:$CC$190</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Inflows'!$P$195:$CC$195</c:f>
              <c:numCache>
                <c:formatCode>General</c:formatCode>
                <c:ptCount val="66"/>
                <c:pt idx="0">
                  <c:v>-4777.4545457257809</c:v>
                </c:pt>
                <c:pt idx="1">
                  <c:v>-4800.5434511485209</c:v>
                </c:pt>
                <c:pt idx="2">
                  <c:v>-4859.2944298403199</c:v>
                </c:pt>
                <c:pt idx="3">
                  <c:v>-4840.3029834110803</c:v>
                </c:pt>
                <c:pt idx="4">
                  <c:v>-4826.793777793001</c:v>
                </c:pt>
                <c:pt idx="5">
                  <c:v>-5141.2165318671196</c:v>
                </c:pt>
                <c:pt idx="6">
                  <c:v>-5367.0121850776086</c:v>
                </c:pt>
                <c:pt idx="7">
                  <c:v>-5433.8408060062675</c:v>
                </c:pt>
                <c:pt idx="8">
                  <c:v>-5465.4719313488276</c:v>
                </c:pt>
                <c:pt idx="9">
                  <c:v>-5430.7931460990603</c:v>
                </c:pt>
                <c:pt idx="10">
                  <c:v>-5181.4888415098758</c:v>
                </c:pt>
                <c:pt idx="11">
                  <c:v>-5050.745590160579</c:v>
                </c:pt>
                <c:pt idx="12">
                  <c:v>-5173.456412163906</c:v>
                </c:pt>
                <c:pt idx="13">
                  <c:v>-5502.4126064028806</c:v>
                </c:pt>
                <c:pt idx="14">
                  <c:v>-5602.7765082788401</c:v>
                </c:pt>
                <c:pt idx="15">
                  <c:v>-5615.1222054044629</c:v>
                </c:pt>
                <c:pt idx="16">
                  <c:v>-5601.7705957563485</c:v>
                </c:pt>
                <c:pt idx="17">
                  <c:v>-5578.1550114681704</c:v>
                </c:pt>
                <c:pt idx="18">
                  <c:v>-5562.0881831176312</c:v>
                </c:pt>
                <c:pt idx="19">
                  <c:v>-4582.4237404733358</c:v>
                </c:pt>
                <c:pt idx="20">
                  <c:v>-4380.5192137844888</c:v>
                </c:pt>
                <c:pt idx="21">
                  <c:v>-4377.3028338763907</c:v>
                </c:pt>
                <c:pt idx="22">
                  <c:v>-4347.7457903776813</c:v>
                </c:pt>
                <c:pt idx="23">
                  <c:v>-4184.4726329724381</c:v>
                </c:pt>
                <c:pt idx="24">
                  <c:v>-4225.5867008796786</c:v>
                </c:pt>
                <c:pt idx="25">
                  <c:v>-4066.4035679589588</c:v>
                </c:pt>
                <c:pt idx="26">
                  <c:v>-4129.1744434078191</c:v>
                </c:pt>
                <c:pt idx="27">
                  <c:v>-4277.9628466029126</c:v>
                </c:pt>
                <c:pt idx="28">
                  <c:v>-4277.774487347423</c:v>
                </c:pt>
                <c:pt idx="29">
                  <c:v>-4212.4751512760704</c:v>
                </c:pt>
                <c:pt idx="30">
                  <c:v>-4304.8843016061073</c:v>
                </c:pt>
                <c:pt idx="31">
                  <c:v>-4222.8191354532682</c:v>
                </c:pt>
                <c:pt idx="32">
                  <c:v>-3688.7775976151252</c:v>
                </c:pt>
                <c:pt idx="33">
                  <c:v>-2789.8708155904942</c:v>
                </c:pt>
                <c:pt idx="34">
                  <c:v>-2401.7949921423278</c:v>
                </c:pt>
                <c:pt idx="35">
                  <c:v>-2983.6509529678592</c:v>
                </c:pt>
                <c:pt idx="36">
                  <c:v>-3528.4744764503066</c:v>
                </c:pt>
                <c:pt idx="37">
                  <c:v>-3987.4672080809264</c:v>
                </c:pt>
                <c:pt idx="38">
                  <c:v>-4155.9169941051077</c:v>
                </c:pt>
                <c:pt idx="39">
                  <c:v>-4154.2052549438677</c:v>
                </c:pt>
                <c:pt idx="40">
                  <c:v>-4327.2338882552795</c:v>
                </c:pt>
                <c:pt idx="41">
                  <c:v>-4799.2906347490461</c:v>
                </c:pt>
                <c:pt idx="42">
                  <c:v>-4852.8363570287302</c:v>
                </c:pt>
                <c:pt idx="43">
                  <c:v>-4847.2558968903904</c:v>
                </c:pt>
                <c:pt idx="44">
                  <c:v>-4748.3492117340447</c:v>
                </c:pt>
                <c:pt idx="45">
                  <c:v>-4755.8620506519255</c:v>
                </c:pt>
                <c:pt idx="46">
                  <c:v>-4412.8083901515156</c:v>
                </c:pt>
                <c:pt idx="47">
                  <c:v>-4048.1041697855353</c:v>
                </c:pt>
                <c:pt idx="48">
                  <c:v>-3996.6936713139908</c:v>
                </c:pt>
                <c:pt idx="49">
                  <c:v>-4051.4433559472891</c:v>
                </c:pt>
                <c:pt idx="50">
                  <c:v>-4133.5143682840499</c:v>
                </c:pt>
                <c:pt idx="51">
                  <c:v>-4112.5696549576514</c:v>
                </c:pt>
                <c:pt idx="52">
                  <c:v>-4116.5156634960595</c:v>
                </c:pt>
                <c:pt idx="53">
                  <c:v>-4284.0455633421971</c:v>
                </c:pt>
                <c:pt idx="54">
                  <c:v>-4195.9632805306701</c:v>
                </c:pt>
                <c:pt idx="55">
                  <c:v>-3572.6784555178656</c:v>
                </c:pt>
                <c:pt idx="56">
                  <c:v>-2810.5320206782208</c:v>
                </c:pt>
                <c:pt idx="57">
                  <c:v>-1943.9268932706123</c:v>
                </c:pt>
                <c:pt idx="58">
                  <c:v>-1323.3694138990859</c:v>
                </c:pt>
                <c:pt idx="59">
                  <c:v>-1445.9555993969116</c:v>
                </c:pt>
                <c:pt idx="60">
                  <c:v>-1589.7632392566097</c:v>
                </c:pt>
                <c:pt idx="61">
                  <c:v>-1824.0847810588348</c:v>
                </c:pt>
                <c:pt idx="62">
                  <c:v>-1915.3073303018227</c:v>
                </c:pt>
                <c:pt idx="63">
                  <c:v>-2543.0424649117845</c:v>
                </c:pt>
                <c:pt idx="64">
                  <c:v>-3785.1553396781019</c:v>
                </c:pt>
                <c:pt idx="65">
                  <c:v>-5800.1594699797624</c:v>
                </c:pt>
              </c:numCache>
            </c:numRef>
          </c:val>
        </c:ser>
        <c:marker val="1"/>
        <c:axId val="107973632"/>
        <c:axId val="107991808"/>
      </c:lineChart>
      <c:catAx>
        <c:axId val="107973632"/>
        <c:scaling>
          <c:orientation val="minMax"/>
        </c:scaling>
        <c:axPos val="b"/>
        <c:majorTickMark val="none"/>
        <c:tickLblPos val="nextTo"/>
        <c:crossAx val="107991808"/>
        <c:crosses val="autoZero"/>
        <c:auto val="1"/>
        <c:lblAlgn val="ctr"/>
        <c:lblOffset val="100"/>
      </c:catAx>
      <c:valAx>
        <c:axId val="107991808"/>
        <c:scaling>
          <c:orientation val="minMax"/>
        </c:scaling>
        <c:axPos val="l"/>
        <c:majorGridlines/>
        <c:numFmt formatCode="General" sourceLinked="1"/>
        <c:majorTickMark val="none"/>
        <c:tickLblPos val="nextTo"/>
        <c:spPr>
          <a:ln w="9525">
            <a:noFill/>
          </a:ln>
        </c:spPr>
        <c:crossAx val="107973632"/>
        <c:crosses val="autoZero"/>
        <c:crossBetween val="between"/>
      </c:valAx>
    </c:plotArea>
    <c:legend>
      <c:legendPos val="b"/>
    </c:legend>
    <c:plotVisOnly val="1"/>
  </c:chart>
  <c:printSettings>
    <c:headerFooter/>
    <c:pageMargins b="0.75000000000000244" l="0.70000000000000062" r="0.70000000000000062" t="0.75000000000000244" header="0.30000000000000032" footer="0.3000000000000003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'Colombia Inflows'!$O$286</c:f>
              <c:strCache>
                <c:ptCount val="1"/>
                <c:pt idx="0">
                  <c:v>DeltaC</c:v>
                </c:pt>
              </c:strCache>
            </c:strRef>
          </c:tx>
          <c:marker>
            <c:symbol val="none"/>
          </c:marker>
          <c:cat>
            <c:strRef>
              <c:f>'Colombia Inflows'!$P$285:$BO$285</c:f>
              <c:strCache>
                <c:ptCount val="52"/>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strCache>
            </c:strRef>
          </c:cat>
          <c:val>
            <c:numRef>
              <c:f>'Colombia Inflows'!$P$286:$BO$286</c:f>
              <c:numCache>
                <c:formatCode>General</c:formatCode>
                <c:ptCount val="52"/>
                <c:pt idx="0">
                  <c:v>4019.0287000000008</c:v>
                </c:pt>
                <c:pt idx="1">
                  <c:v>7628.663700000001</c:v>
                </c:pt>
                <c:pt idx="2">
                  <c:v>4639.7919407083109</c:v>
                </c:pt>
                <c:pt idx="3">
                  <c:v>4616.6251207575187</c:v>
                </c:pt>
                <c:pt idx="4">
                  <c:v>1944.2453302774393</c:v>
                </c:pt>
                <c:pt idx="5">
                  <c:v>-5770.9087464689983</c:v>
                </c:pt>
                <c:pt idx="6">
                  <c:v>-3866.610360749768</c:v>
                </c:pt>
                <c:pt idx="7">
                  <c:v>-3692.8372370008697</c:v>
                </c:pt>
                <c:pt idx="8">
                  <c:v>-2488.4852375095334</c:v>
                </c:pt>
                <c:pt idx="9">
                  <c:v>1510.612275303444</c:v>
                </c:pt>
                <c:pt idx="10">
                  <c:v>775.24289723585684</c:v>
                </c:pt>
                <c:pt idx="11">
                  <c:v>966.21697194548415</c:v>
                </c:pt>
                <c:pt idx="12">
                  <c:v>614.94335788943317</c:v>
                </c:pt>
                <c:pt idx="13">
                  <c:v>-1083.9707649898596</c:v>
                </c:pt>
                <c:pt idx="14">
                  <c:v>-541.06927806552983</c:v>
                </c:pt>
                <c:pt idx="15">
                  <c:v>-54.951846782920882</c:v>
                </c:pt>
                <c:pt idx="16">
                  <c:v>-814.7086147469638</c:v>
                </c:pt>
                <c:pt idx="17">
                  <c:v>1165.6660096973478</c:v>
                </c:pt>
                <c:pt idx="18">
                  <c:v>-219.64568237798107</c:v>
                </c:pt>
                <c:pt idx="19">
                  <c:v>-1166.8435690944198</c:v>
                </c:pt>
                <c:pt idx="20">
                  <c:v>-33.471746529302436</c:v>
                </c:pt>
                <c:pt idx="21">
                  <c:v>182.47863853296161</c:v>
                </c:pt>
                <c:pt idx="22">
                  <c:v>680.41406980503962</c:v>
                </c:pt>
                <c:pt idx="23">
                  <c:v>-211.06881066410233</c:v>
                </c:pt>
                <c:pt idx="24">
                  <c:v>-335.60356821922653</c:v>
                </c:pt>
                <c:pt idx="25">
                  <c:v>-530.61468946890045</c:v>
                </c:pt>
                <c:pt idx="26">
                  <c:v>-175.74471133838153</c:v>
                </c:pt>
                <c:pt idx="27">
                  <c:v>2619.3509475956689</c:v>
                </c:pt>
                <c:pt idx="28">
                  <c:v>2055.338424171121</c:v>
                </c:pt>
                <c:pt idx="29">
                  <c:v>930.60904679528574</c:v>
                </c:pt>
                <c:pt idx="30">
                  <c:v>3722.1557892357514</c:v>
                </c:pt>
                <c:pt idx="31">
                  <c:v>1737.8452037860666</c:v>
                </c:pt>
                <c:pt idx="32">
                  <c:v>1724.8504846590515</c:v>
                </c:pt>
                <c:pt idx="33">
                  <c:v>3062.368865106243</c:v>
                </c:pt>
                <c:pt idx="34">
                  <c:v>-1871.6500266221569</c:v>
                </c:pt>
                <c:pt idx="35">
                  <c:v>-1213.8540438270018</c:v>
                </c:pt>
                <c:pt idx="36">
                  <c:v>-336.56972195974231</c:v>
                </c:pt>
                <c:pt idx="37">
                  <c:v>-1250.7492916998858</c:v>
                </c:pt>
                <c:pt idx="38">
                  <c:v>423.20727836800029</c:v>
                </c:pt>
                <c:pt idx="39">
                  <c:v>-1790.020382622537</c:v>
                </c:pt>
                <c:pt idx="40">
                  <c:v>-606.49575206498525</c:v>
                </c:pt>
                <c:pt idx="41">
                  <c:v>-214.58869618814902</c:v>
                </c:pt>
                <c:pt idx="42">
                  <c:v>1190.7086375715878</c:v>
                </c:pt>
                <c:pt idx="43">
                  <c:v>5633.9677074478113</c:v>
                </c:pt>
                <c:pt idx="44">
                  <c:v>6287.8689323209683</c:v>
                </c:pt>
                <c:pt idx="45">
                  <c:v>8307.8507533805096</c:v>
                </c:pt>
                <c:pt idx="46">
                  <c:v>7910.0819462292711</c:v>
                </c:pt>
                <c:pt idx="47">
                  <c:v>4149.923438459301</c:v>
                </c:pt>
                <c:pt idx="48">
                  <c:v>-1673.1484882882596</c:v>
                </c:pt>
                <c:pt idx="49">
                  <c:v>-6789.93</c:v>
                </c:pt>
                <c:pt idx="50">
                  <c:v>-8339.7078127200002</c:v>
                </c:pt>
                <c:pt idx="51">
                  <c:v>-8584.4411951760012</c:v>
                </c:pt>
              </c:numCache>
            </c:numRef>
          </c:val>
        </c:ser>
        <c:ser>
          <c:idx val="1"/>
          <c:order val="1"/>
          <c:tx>
            <c:strRef>
              <c:f>'Colombia Inflows'!$O$287</c:f>
              <c:strCache>
                <c:ptCount val="1"/>
                <c:pt idx="0">
                  <c:v>1+ Std Dev Band</c:v>
                </c:pt>
              </c:strCache>
            </c:strRef>
          </c:tx>
          <c:marker>
            <c:symbol val="none"/>
          </c:marker>
          <c:cat>
            <c:strRef>
              <c:f>'Colombia Inflows'!$P$285:$BO$285</c:f>
              <c:strCache>
                <c:ptCount val="52"/>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strCache>
            </c:strRef>
          </c:cat>
          <c:val>
            <c:numRef>
              <c:f>'Colombia Inflows'!$P$287:$BO$287</c:f>
              <c:numCache>
                <c:formatCode>General</c:formatCode>
                <c:ptCount val="52"/>
                <c:pt idx="0">
                  <c:v>5049.6135517853891</c:v>
                </c:pt>
                <c:pt idx="1">
                  <c:v>5886.6573157565745</c:v>
                </c:pt>
                <c:pt idx="2">
                  <c:v>6357.0257374192552</c:v>
                </c:pt>
                <c:pt idx="3">
                  <c:v>6826.8397999238114</c:v>
                </c:pt>
                <c:pt idx="4">
                  <c:v>7070.790338140293</c:v>
                </c:pt>
                <c:pt idx="5">
                  <c:v>7030.7333967014811</c:v>
                </c:pt>
                <c:pt idx="6">
                  <c:v>7040.119760029399</c:v>
                </c:pt>
                <c:pt idx="7">
                  <c:v>6970.2822025057048</c:v>
                </c:pt>
                <c:pt idx="8">
                  <c:v>6756.9595208774062</c:v>
                </c:pt>
                <c:pt idx="9">
                  <c:v>6412.4991344720183</c:v>
                </c:pt>
                <c:pt idx="10">
                  <c:v>5495.088190686788</c:v>
                </c:pt>
                <c:pt idx="11">
                  <c:v>4555.3749513654338</c:v>
                </c:pt>
                <c:pt idx="12">
                  <c:v>3966.7832512078085</c:v>
                </c:pt>
                <c:pt idx="13">
                  <c:v>3862.8989174007206</c:v>
                </c:pt>
                <c:pt idx="14">
                  <c:v>4048.763842371528</c:v>
                </c:pt>
                <c:pt idx="15">
                  <c:v>4062.636959725221</c:v>
                </c:pt>
                <c:pt idx="16">
                  <c:v>3740.677694810392</c:v>
                </c:pt>
                <c:pt idx="17">
                  <c:v>3596.7273378443765</c:v>
                </c:pt>
                <c:pt idx="18">
                  <c:v>3645.3725286577833</c:v>
                </c:pt>
                <c:pt idx="19">
                  <c:v>3611.0649145620441</c:v>
                </c:pt>
                <c:pt idx="20">
                  <c:v>3294.1582032214915</c:v>
                </c:pt>
                <c:pt idx="21">
                  <c:v>2381.4207375087103</c:v>
                </c:pt>
                <c:pt idx="22">
                  <c:v>1931.7301954736872</c:v>
                </c:pt>
                <c:pt idx="23">
                  <c:v>1370.6324116142118</c:v>
                </c:pt>
                <c:pt idx="24">
                  <c:v>1165.4748389061763</c:v>
                </c:pt>
                <c:pt idx="25">
                  <c:v>1005.1767483887583</c:v>
                </c:pt>
                <c:pt idx="26">
                  <c:v>950.08042305409379</c:v>
                </c:pt>
                <c:pt idx="27">
                  <c:v>1145.1225138597292</c:v>
                </c:pt>
                <c:pt idx="28">
                  <c:v>1288.1444538226249</c:v>
                </c:pt>
                <c:pt idx="29">
                  <c:v>1229.784724304538</c:v>
                </c:pt>
                <c:pt idx="30">
                  <c:v>1644.3956738426841</c:v>
                </c:pt>
                <c:pt idx="31">
                  <c:v>1713.1488632964374</c:v>
                </c:pt>
                <c:pt idx="32">
                  <c:v>1800.724673176627</c:v>
                </c:pt>
                <c:pt idx="33">
                  <c:v>2073.1501070659765</c:v>
                </c:pt>
                <c:pt idx="34">
                  <c:v>2097.9229821363879</c:v>
                </c:pt>
                <c:pt idx="35">
                  <c:v>2089.9577856748024</c:v>
                </c:pt>
                <c:pt idx="36">
                  <c:v>2094.7126763230053</c:v>
                </c:pt>
                <c:pt idx="37">
                  <c:v>2021.4172533018236</c:v>
                </c:pt>
                <c:pt idx="38">
                  <c:v>2045.1978436205259</c:v>
                </c:pt>
                <c:pt idx="39">
                  <c:v>2055.1849945403537</c:v>
                </c:pt>
                <c:pt idx="40">
                  <c:v>2041.2080941993549</c:v>
                </c:pt>
                <c:pt idx="41">
                  <c:v>2027.1803641269125</c:v>
                </c:pt>
                <c:pt idx="42">
                  <c:v>2061.0646309555455</c:v>
                </c:pt>
                <c:pt idx="43">
                  <c:v>2716.2396890653558</c:v>
                </c:pt>
                <c:pt idx="44">
                  <c:v>3383.9975108289127</c:v>
                </c:pt>
                <c:pt idx="45">
                  <c:v>4299.6375311461125</c:v>
                </c:pt>
                <c:pt idx="46">
                  <c:v>5015.2406338553683</c:v>
                </c:pt>
                <c:pt idx="47">
                  <c:v>5128.7260189691642</c:v>
                </c:pt>
                <c:pt idx="48">
                  <c:v>5047.436152966493</c:v>
                </c:pt>
                <c:pt idx="49">
                  <c:v>5188.1385791847606</c:v>
                </c:pt>
                <c:pt idx="50">
                  <c:v>5123.9669438705669</c:v>
                </c:pt>
                <c:pt idx="51">
                  <c:v>5083.8861462267887</c:v>
                </c:pt>
              </c:numCache>
            </c:numRef>
          </c:val>
        </c:ser>
        <c:ser>
          <c:idx val="2"/>
          <c:order val="2"/>
          <c:tx>
            <c:strRef>
              <c:f>'Colombia Inflows'!$O$288</c:f>
              <c:strCache>
                <c:ptCount val="1"/>
                <c:pt idx="0">
                  <c:v>2+ Std Dev Band</c:v>
                </c:pt>
              </c:strCache>
            </c:strRef>
          </c:tx>
          <c:marker>
            <c:symbol val="none"/>
          </c:marker>
          <c:cat>
            <c:strRef>
              <c:f>'Colombia Inflows'!$P$285:$BO$285</c:f>
              <c:strCache>
                <c:ptCount val="52"/>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strCache>
            </c:strRef>
          </c:cat>
          <c:val>
            <c:numRef>
              <c:f>'Colombia Inflows'!$P$288:$BO$288</c:f>
              <c:numCache>
                <c:formatCode>General</c:formatCode>
                <c:ptCount val="52"/>
                <c:pt idx="0">
                  <c:v>11556.517195570779</c:v>
                </c:pt>
                <c:pt idx="1">
                  <c:v>12682.477082513149</c:v>
                </c:pt>
                <c:pt idx="2">
                  <c:v>13244.451065803096</c:v>
                </c:pt>
                <c:pt idx="3">
                  <c:v>13757.915716774332</c:v>
                </c:pt>
                <c:pt idx="4">
                  <c:v>13960.987386693421</c:v>
                </c:pt>
                <c:pt idx="5">
                  <c:v>14011.944271139249</c:v>
                </c:pt>
                <c:pt idx="6">
                  <c:v>14005.242725832573</c:v>
                </c:pt>
                <c:pt idx="7">
                  <c:v>13979.554682635227</c:v>
                </c:pt>
                <c:pt idx="8">
                  <c:v>13771.344961254106</c:v>
                </c:pt>
                <c:pt idx="9">
                  <c:v>13296.58366267816</c:v>
                </c:pt>
                <c:pt idx="10">
                  <c:v>11927.424668245907</c:v>
                </c:pt>
                <c:pt idx="11">
                  <c:v>10491.842579005925</c:v>
                </c:pt>
                <c:pt idx="12">
                  <c:v>9617.8849587962031</c:v>
                </c:pt>
                <c:pt idx="13">
                  <c:v>9491.7809414315198</c:v>
                </c:pt>
                <c:pt idx="14">
                  <c:v>9506.2333372764097</c:v>
                </c:pt>
                <c:pt idx="15">
                  <c:v>8948.2320713229419</c:v>
                </c:pt>
                <c:pt idx="16">
                  <c:v>7693.1060492306315</c:v>
                </c:pt>
                <c:pt idx="17">
                  <c:v>6861.1619298137339</c:v>
                </c:pt>
                <c:pt idx="18">
                  <c:v>6828.6369005594452</c:v>
                </c:pt>
                <c:pt idx="19">
                  <c:v>6813.0795808226885</c:v>
                </c:pt>
                <c:pt idx="20">
                  <c:v>6381.8911804680483</c:v>
                </c:pt>
                <c:pt idx="21">
                  <c:v>4928.725502115838</c:v>
                </c:pt>
                <c:pt idx="22">
                  <c:v>4227.313311590955</c:v>
                </c:pt>
                <c:pt idx="23">
                  <c:v>3346.502440443086</c:v>
                </c:pt>
                <c:pt idx="24">
                  <c:v>3050.1797399518482</c:v>
                </c:pt>
                <c:pt idx="25">
                  <c:v>2467.5688560670073</c:v>
                </c:pt>
                <c:pt idx="26">
                  <c:v>2172.8329229271089</c:v>
                </c:pt>
                <c:pt idx="27">
                  <c:v>2247.3076953085524</c:v>
                </c:pt>
                <c:pt idx="28">
                  <c:v>2306.1603921503115</c:v>
                </c:pt>
                <c:pt idx="29">
                  <c:v>2218.4410945395457</c:v>
                </c:pt>
                <c:pt idx="30">
                  <c:v>2900.3173490158433</c:v>
                </c:pt>
                <c:pt idx="31">
                  <c:v>2999.2423163313201</c:v>
                </c:pt>
                <c:pt idx="32">
                  <c:v>3118.8985797532187</c:v>
                </c:pt>
                <c:pt idx="33">
                  <c:v>3456.4324660271127</c:v>
                </c:pt>
                <c:pt idx="34">
                  <c:v>3572.507253595767</c:v>
                </c:pt>
                <c:pt idx="35">
                  <c:v>3614.5219705247996</c:v>
                </c:pt>
                <c:pt idx="36">
                  <c:v>3600.1248071818441</c:v>
                </c:pt>
                <c:pt idx="37">
                  <c:v>3574.354726209343</c:v>
                </c:pt>
                <c:pt idx="38">
                  <c:v>3589.7732588094482</c:v>
                </c:pt>
                <c:pt idx="39">
                  <c:v>3640.9064013255102</c:v>
                </c:pt>
                <c:pt idx="40">
                  <c:v>3641.6038009202962</c:v>
                </c:pt>
                <c:pt idx="41">
                  <c:v>3633.4017075114675</c:v>
                </c:pt>
                <c:pt idx="42">
                  <c:v>3675.6555127804058</c:v>
                </c:pt>
                <c:pt idx="43">
                  <c:v>4693.7538030944306</c:v>
                </c:pt>
                <c:pt idx="44">
                  <c:v>5698.0958215945338</c:v>
                </c:pt>
                <c:pt idx="45">
                  <c:v>7087.4525900864637</c:v>
                </c:pt>
                <c:pt idx="46">
                  <c:v>8114.3674626265938</c:v>
                </c:pt>
                <c:pt idx="47">
                  <c:v>8264.8096083110031</c:v>
                </c:pt>
                <c:pt idx="48">
                  <c:v>8288.6542219286293</c:v>
                </c:pt>
                <c:pt idx="49">
                  <c:v>8956.0860267049284</c:v>
                </c:pt>
                <c:pt idx="50">
                  <c:v>9430.8359361743278</c:v>
                </c:pt>
                <c:pt idx="51">
                  <c:v>9866.7886608348763</c:v>
                </c:pt>
              </c:numCache>
            </c:numRef>
          </c:val>
        </c:ser>
        <c:ser>
          <c:idx val="3"/>
          <c:order val="3"/>
          <c:tx>
            <c:strRef>
              <c:f>'Colombia Inflows'!$O$289</c:f>
              <c:strCache>
                <c:ptCount val="1"/>
                <c:pt idx="0">
                  <c:v>1- Std Dev Band</c:v>
                </c:pt>
              </c:strCache>
            </c:strRef>
          </c:tx>
          <c:marker>
            <c:symbol val="none"/>
          </c:marker>
          <c:cat>
            <c:strRef>
              <c:f>'Colombia Inflows'!$P$285:$BO$285</c:f>
              <c:strCache>
                <c:ptCount val="52"/>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strCache>
            </c:strRef>
          </c:cat>
          <c:val>
            <c:numRef>
              <c:f>'Colombia Inflows'!$P$289:$BO$289</c:f>
              <c:numCache>
                <c:formatCode>General</c:formatCode>
                <c:ptCount val="52"/>
                <c:pt idx="0">
                  <c:v>-7964.1937357853894</c:v>
                </c:pt>
                <c:pt idx="1">
                  <c:v>-7704.9822177565748</c:v>
                </c:pt>
                <c:pt idx="2">
                  <c:v>-7417.8249193484244</c:v>
                </c:pt>
                <c:pt idx="3">
                  <c:v>-7035.3120337772289</c:v>
                </c:pt>
                <c:pt idx="4">
                  <c:v>-6709.6037589659654</c:v>
                </c:pt>
                <c:pt idx="5">
                  <c:v>-6931.6883521740538</c:v>
                </c:pt>
                <c:pt idx="6">
                  <c:v>-6890.1261715769479</c:v>
                </c:pt>
                <c:pt idx="7">
                  <c:v>-7048.2627577533403</c:v>
                </c:pt>
                <c:pt idx="8">
                  <c:v>-7271.8113598759955</c:v>
                </c:pt>
                <c:pt idx="9">
                  <c:v>-7355.6699219402635</c:v>
                </c:pt>
                <c:pt idx="10">
                  <c:v>-7369.5847644314481</c:v>
                </c:pt>
                <c:pt idx="11">
                  <c:v>-7317.5603039155458</c:v>
                </c:pt>
                <c:pt idx="12">
                  <c:v>-7335.4201639689791</c:v>
                </c:pt>
                <c:pt idx="13">
                  <c:v>-7394.8651306608772</c:v>
                </c:pt>
                <c:pt idx="14">
                  <c:v>-6866.1751474382354</c:v>
                </c:pt>
                <c:pt idx="15">
                  <c:v>-5708.5532634702204</c:v>
                </c:pt>
                <c:pt idx="16">
                  <c:v>-4164.1790140300873</c:v>
                </c:pt>
                <c:pt idx="17">
                  <c:v>-2932.1418460943373</c:v>
                </c:pt>
                <c:pt idx="18">
                  <c:v>-2721.1562151455414</c:v>
                </c:pt>
                <c:pt idx="19">
                  <c:v>-2792.9644179592447</c:v>
                </c:pt>
                <c:pt idx="20">
                  <c:v>-2881.3077512716222</c:v>
                </c:pt>
                <c:pt idx="21">
                  <c:v>-2713.1887917055451</c:v>
                </c:pt>
                <c:pt idx="22">
                  <c:v>-2659.4360367608492</c:v>
                </c:pt>
                <c:pt idx="23">
                  <c:v>-2581.1076460435361</c:v>
                </c:pt>
                <c:pt idx="24">
                  <c:v>-2603.9349631851674</c:v>
                </c:pt>
                <c:pt idx="25">
                  <c:v>-1919.6074669677396</c:v>
                </c:pt>
                <c:pt idx="26">
                  <c:v>-1495.4245766919362</c:v>
                </c:pt>
                <c:pt idx="27">
                  <c:v>-1059.2478490379176</c:v>
                </c:pt>
                <c:pt idx="28">
                  <c:v>-747.88742283274814</c:v>
                </c:pt>
                <c:pt idx="29">
                  <c:v>-747.52801616547708</c:v>
                </c:pt>
                <c:pt idx="30">
                  <c:v>-867.44767650363372</c:v>
                </c:pt>
                <c:pt idx="31">
                  <c:v>-859.03804277332847</c:v>
                </c:pt>
                <c:pt idx="32">
                  <c:v>-835.62313997655633</c:v>
                </c:pt>
                <c:pt idx="33">
                  <c:v>-693.41461085629578</c:v>
                </c:pt>
                <c:pt idx="34">
                  <c:v>-851.24556078236992</c:v>
                </c:pt>
                <c:pt idx="35">
                  <c:v>-959.17058402519217</c:v>
                </c:pt>
                <c:pt idx="36">
                  <c:v>-916.11158539467283</c:v>
                </c:pt>
                <c:pt idx="37">
                  <c:v>-1084.4576925132151</c:v>
                </c:pt>
                <c:pt idx="38">
                  <c:v>-1043.9529867573187</c:v>
                </c:pt>
                <c:pt idx="39">
                  <c:v>-1116.2578190299587</c:v>
                </c:pt>
                <c:pt idx="40">
                  <c:v>-1159.583319242528</c:v>
                </c:pt>
                <c:pt idx="41">
                  <c:v>-1185.262322642197</c:v>
                </c:pt>
                <c:pt idx="42">
                  <c:v>-1168.1171326941749</c:v>
                </c:pt>
                <c:pt idx="43">
                  <c:v>-1238.7885389927933</c:v>
                </c:pt>
                <c:pt idx="44">
                  <c:v>-1244.1991107023307</c:v>
                </c:pt>
                <c:pt idx="45">
                  <c:v>-1275.9925867345901</c:v>
                </c:pt>
                <c:pt idx="46">
                  <c:v>-1183.0130236870814</c:v>
                </c:pt>
                <c:pt idx="47">
                  <c:v>-1143.4411597145136</c:v>
                </c:pt>
                <c:pt idx="48">
                  <c:v>-1434.9999849577798</c:v>
                </c:pt>
                <c:pt idx="49">
                  <c:v>-2347.7563158555754</c:v>
                </c:pt>
                <c:pt idx="50">
                  <c:v>-3489.7710407369568</c:v>
                </c:pt>
                <c:pt idx="51">
                  <c:v>-4481.9188829893865</c:v>
                </c:pt>
              </c:numCache>
            </c:numRef>
          </c:val>
        </c:ser>
        <c:ser>
          <c:idx val="4"/>
          <c:order val="4"/>
          <c:tx>
            <c:strRef>
              <c:f>'Colombia Inflows'!$O$290</c:f>
              <c:strCache>
                <c:ptCount val="1"/>
                <c:pt idx="0">
                  <c:v>2- Std Dev Band</c:v>
                </c:pt>
              </c:strCache>
            </c:strRef>
          </c:tx>
          <c:marker>
            <c:symbol val="none"/>
          </c:marker>
          <c:cat>
            <c:strRef>
              <c:f>'Colombia Inflows'!$P$285:$BO$285</c:f>
              <c:strCache>
                <c:ptCount val="52"/>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strCache>
            </c:strRef>
          </c:cat>
          <c:val>
            <c:numRef>
              <c:f>'Colombia Inflows'!$P$290:$BO$290</c:f>
              <c:numCache>
                <c:formatCode>General</c:formatCode>
                <c:ptCount val="52"/>
                <c:pt idx="0">
                  <c:v>-14471.097379570778</c:v>
                </c:pt>
                <c:pt idx="1">
                  <c:v>-14500.801984513149</c:v>
                </c:pt>
                <c:pt idx="2">
                  <c:v>-14305.250247732263</c:v>
                </c:pt>
                <c:pt idx="3">
                  <c:v>-13966.387950627748</c:v>
                </c:pt>
                <c:pt idx="4">
                  <c:v>-13599.800807519096</c:v>
                </c:pt>
                <c:pt idx="5">
                  <c:v>-13912.89922661182</c:v>
                </c:pt>
                <c:pt idx="6">
                  <c:v>-13855.24913738012</c:v>
                </c:pt>
                <c:pt idx="7">
                  <c:v>-14057.535237882863</c:v>
                </c:pt>
                <c:pt idx="8">
                  <c:v>-14286.196800252697</c:v>
                </c:pt>
                <c:pt idx="9">
                  <c:v>-14239.754450146404</c:v>
                </c:pt>
                <c:pt idx="10">
                  <c:v>-13801.921241990565</c:v>
                </c:pt>
                <c:pt idx="11">
                  <c:v>-13254.027931556035</c:v>
                </c:pt>
                <c:pt idx="12">
                  <c:v>-12986.521871557372</c:v>
                </c:pt>
                <c:pt idx="13">
                  <c:v>-13023.747154691675</c:v>
                </c:pt>
                <c:pt idx="14">
                  <c:v>-12323.644642343117</c:v>
                </c:pt>
                <c:pt idx="15">
                  <c:v>-10594.14837506794</c:v>
                </c:pt>
                <c:pt idx="16">
                  <c:v>-8116.6073684503262</c:v>
                </c:pt>
                <c:pt idx="17">
                  <c:v>-6196.5764380636938</c:v>
                </c:pt>
                <c:pt idx="18">
                  <c:v>-5904.4205870472042</c:v>
                </c:pt>
                <c:pt idx="19">
                  <c:v>-5994.979084219889</c:v>
                </c:pt>
                <c:pt idx="20">
                  <c:v>-5969.0407285181791</c:v>
                </c:pt>
                <c:pt idx="21">
                  <c:v>-5260.4935563126728</c:v>
                </c:pt>
                <c:pt idx="22">
                  <c:v>-4955.0191528781179</c:v>
                </c:pt>
                <c:pt idx="23">
                  <c:v>-4556.9776748724098</c:v>
                </c:pt>
                <c:pt idx="24">
                  <c:v>-4488.6398642308386</c:v>
                </c:pt>
                <c:pt idx="25">
                  <c:v>-3381.9995746459886</c:v>
                </c:pt>
                <c:pt idx="26">
                  <c:v>-2718.1770765649512</c:v>
                </c:pt>
                <c:pt idx="27">
                  <c:v>-2161.4330304867412</c:v>
                </c:pt>
                <c:pt idx="28">
                  <c:v>-1765.9033611604345</c:v>
                </c:pt>
                <c:pt idx="29">
                  <c:v>-1736.1843864004845</c:v>
                </c:pt>
                <c:pt idx="30">
                  <c:v>-2123.3693516767926</c:v>
                </c:pt>
                <c:pt idx="31">
                  <c:v>-2145.1314958082116</c:v>
                </c:pt>
                <c:pt idx="32">
                  <c:v>-2153.797046553148</c:v>
                </c:pt>
                <c:pt idx="33">
                  <c:v>-2076.6969698174321</c:v>
                </c:pt>
                <c:pt idx="34">
                  <c:v>-2325.8298322417486</c:v>
                </c:pt>
                <c:pt idx="35">
                  <c:v>-2483.7347688751893</c:v>
                </c:pt>
                <c:pt idx="36">
                  <c:v>-2421.5237162535118</c:v>
                </c:pt>
                <c:pt idx="37">
                  <c:v>-2637.3951654207344</c:v>
                </c:pt>
                <c:pt idx="38">
                  <c:v>-2588.528401946241</c:v>
                </c:pt>
                <c:pt idx="39">
                  <c:v>-2701.9792258151147</c:v>
                </c:pt>
                <c:pt idx="40">
                  <c:v>-2759.9790259634697</c:v>
                </c:pt>
                <c:pt idx="41">
                  <c:v>-2791.4836660267515</c:v>
                </c:pt>
                <c:pt idx="42">
                  <c:v>-2782.7080145190348</c:v>
                </c:pt>
                <c:pt idx="43">
                  <c:v>-3216.3026530218681</c:v>
                </c:pt>
                <c:pt idx="44">
                  <c:v>-3558.2974214679525</c:v>
                </c:pt>
                <c:pt idx="45">
                  <c:v>-4063.8076456749413</c:v>
                </c:pt>
                <c:pt idx="46">
                  <c:v>-4282.1398524583064</c:v>
                </c:pt>
                <c:pt idx="47">
                  <c:v>-4279.5247490563524</c:v>
                </c:pt>
                <c:pt idx="48">
                  <c:v>-4676.2180539199162</c:v>
                </c:pt>
                <c:pt idx="49">
                  <c:v>-6115.7037633757427</c:v>
                </c:pt>
                <c:pt idx="50">
                  <c:v>-7796.6400330407187</c:v>
                </c:pt>
                <c:pt idx="51">
                  <c:v>-9264.8213975974741</c:v>
                </c:pt>
              </c:numCache>
            </c:numRef>
          </c:val>
        </c:ser>
        <c:marker val="1"/>
        <c:axId val="108039552"/>
        <c:axId val="108057728"/>
      </c:lineChart>
      <c:catAx>
        <c:axId val="108039552"/>
        <c:scaling>
          <c:orientation val="minMax"/>
        </c:scaling>
        <c:axPos val="b"/>
        <c:majorTickMark val="none"/>
        <c:tickLblPos val="nextTo"/>
        <c:crossAx val="108057728"/>
        <c:crosses val="autoZero"/>
        <c:auto val="1"/>
        <c:lblAlgn val="ctr"/>
        <c:lblOffset val="100"/>
      </c:catAx>
      <c:valAx>
        <c:axId val="108057728"/>
        <c:scaling>
          <c:orientation val="minMax"/>
        </c:scaling>
        <c:axPos val="l"/>
        <c:majorGridlines/>
        <c:numFmt formatCode="General" sourceLinked="1"/>
        <c:majorTickMark val="none"/>
        <c:tickLblPos val="nextTo"/>
        <c:spPr>
          <a:ln w="9525">
            <a:noFill/>
          </a:ln>
        </c:spPr>
        <c:crossAx val="108039552"/>
        <c:crosses val="autoZero"/>
        <c:crossBetween val="between"/>
      </c:valAx>
    </c:plotArea>
    <c:legend>
      <c:legendPos val="b"/>
    </c:legend>
    <c:plotVisOnly val="1"/>
  </c:chart>
  <c:printSettings>
    <c:headerFooter/>
    <c:pageMargins b="0.75000000000000244" l="0.70000000000000062" r="0.70000000000000062" t="0.75000000000000244"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Surges and Sudden Stops Colombia</a:t>
            </a:r>
          </a:p>
        </c:rich>
      </c:tx>
      <c:layout/>
    </c:title>
    <c:plotArea>
      <c:layout/>
      <c:lineChart>
        <c:grouping val="standard"/>
        <c:ser>
          <c:idx val="0"/>
          <c:order val="0"/>
          <c:tx>
            <c:strRef>
              <c:f>'Colombia Inflows'!$N$27</c:f>
              <c:strCache>
                <c:ptCount val="1"/>
                <c:pt idx="0">
                  <c:v>DeltaC</c:v>
                </c:pt>
              </c:strCache>
            </c:strRef>
          </c:tx>
          <c:marker>
            <c:symbol val="none"/>
          </c:marker>
          <c:cat>
            <c:strRef>
              <c:f>'Colombia Inflows'!$O$26:$CB$26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Inflows'!$O$27:$CB$27</c:f>
              <c:numCache>
                <c:formatCode>General</c:formatCode>
                <c:ptCount val="66"/>
                <c:pt idx="0">
                  <c:v>14433.440200000003</c:v>
                </c:pt>
                <c:pt idx="1">
                  <c:v>27318.059200000003</c:v>
                </c:pt>
                <c:pt idx="2">
                  <c:v>20710.862843301416</c:v>
                </c:pt>
                <c:pt idx="3">
                  <c:v>7053.3145965829008</c:v>
                </c:pt>
                <c:pt idx="4">
                  <c:v>-8290.6150968996772</c:v>
                </c:pt>
                <c:pt idx="5">
                  <c:v>-34607.025426672764</c:v>
                </c:pt>
                <c:pt idx="6">
                  <c:v>-29384.742887590506</c:v>
                </c:pt>
                <c:pt idx="7">
                  <c:v>-17702.154949309523</c:v>
                </c:pt>
                <c:pt idx="8">
                  <c:v>-10499.698727758197</c:v>
                </c:pt>
                <c:pt idx="9">
                  <c:v>3603.0819132272413</c:v>
                </c:pt>
                <c:pt idx="10">
                  <c:v>1703.6444045352632</c:v>
                </c:pt>
                <c:pt idx="11">
                  <c:v>-3082.8278058098963</c:v>
                </c:pt>
                <c:pt idx="12">
                  <c:v>-3048.8737808929964</c:v>
                </c:pt>
                <c:pt idx="13">
                  <c:v>-5842.7329384115765</c:v>
                </c:pt>
                <c:pt idx="14">
                  <c:v>-4166.3210157530302</c:v>
                </c:pt>
                <c:pt idx="15">
                  <c:v>-539.46538448714455</c:v>
                </c:pt>
                <c:pt idx="16">
                  <c:v>-775.88209625354057</c:v>
                </c:pt>
                <c:pt idx="17">
                  <c:v>1851.418485807164</c:v>
                </c:pt>
                <c:pt idx="18">
                  <c:v>872.84931139435685</c:v>
                </c:pt>
                <c:pt idx="19">
                  <c:v>226.34139532988456</c:v>
                </c:pt>
                <c:pt idx="20">
                  <c:v>1808.7178718043947</c:v>
                </c:pt>
                <c:pt idx="21">
                  <c:v>2686.7329042054098</c:v>
                </c:pt>
                <c:pt idx="22">
                  <c:v>3153.2281060635114</c:v>
                </c:pt>
                <c:pt idx="23">
                  <c:v>1953.852232154054</c:v>
                </c:pt>
                <c:pt idx="24">
                  <c:v>432.35673181067978</c:v>
                </c:pt>
                <c:pt idx="25">
                  <c:v>5359.5941177780751</c:v>
                </c:pt>
                <c:pt idx="26">
                  <c:v>4747.6013547577295</c:v>
                </c:pt>
                <c:pt idx="27">
                  <c:v>7182.0383387967886</c:v>
                </c:pt>
                <c:pt idx="28">
                  <c:v>9606.7217379931808</c:v>
                </c:pt>
                <c:pt idx="29">
                  <c:v>-1710.8593229734906</c:v>
                </c:pt>
                <c:pt idx="30">
                  <c:v>2882.7924680625565</c:v>
                </c:pt>
                <c:pt idx="31">
                  <c:v>3361.0028153496423</c:v>
                </c:pt>
                <c:pt idx="32">
                  <c:v>780.87800505994164</c:v>
                </c:pt>
                <c:pt idx="33">
                  <c:v>6436.9930406737221</c:v>
                </c:pt>
                <c:pt idx="34">
                  <c:v>729.13856671120084</c:v>
                </c:pt>
                <c:pt idx="35">
                  <c:v>-2010.7677962687721</c:v>
                </c:pt>
                <c:pt idx="36">
                  <c:v>-1748.3602197683813</c:v>
                </c:pt>
                <c:pt idx="37">
                  <c:v>-2782.203277638775</c:v>
                </c:pt>
                <c:pt idx="38">
                  <c:v>-1113.3684721868976</c:v>
                </c:pt>
                <c:pt idx="39">
                  <c:v>-1054.9409887565762</c:v>
                </c:pt>
                <c:pt idx="40">
                  <c:v>1445.3094837682638</c:v>
                </c:pt>
                <c:pt idx="41">
                  <c:v>2189.8621696482587</c:v>
                </c:pt>
                <c:pt idx="42">
                  <c:v>490.28577115193366</c:v>
                </c:pt>
                <c:pt idx="43">
                  <c:v>3488.3079138688172</c:v>
                </c:pt>
                <c:pt idx="44">
                  <c:v>4358.0848339076256</c:v>
                </c:pt>
                <c:pt idx="45">
                  <c:v>6194.7432343567343</c:v>
                </c:pt>
                <c:pt idx="46">
                  <c:v>13390.429049552462</c:v>
                </c:pt>
                <c:pt idx="47">
                  <c:v>10977.062632549827</c:v>
                </c:pt>
                <c:pt idx="48">
                  <c:v>6582.8421572287007</c:v>
                </c:pt>
                <c:pt idx="49">
                  <c:v>6367.0899999999965</c:v>
                </c:pt>
                <c:pt idx="50">
                  <c:v>-1045.3208640199991</c:v>
                </c:pt>
                <c:pt idx="51">
                  <c:v>-898.27505367600315</c:v>
                </c:pt>
                <c:pt idx="52">
                  <c:v>-203.95669098899816</c:v>
                </c:pt>
                <c:pt idx="53">
                  <c:v>-6317.8352981689968</c:v>
                </c:pt>
                <c:pt idx="54">
                  <c:v>-2292.8829497989973</c:v>
                </c:pt>
                <c:pt idx="55">
                  <c:v>1154.2710161230025</c:v>
                </c:pt>
                <c:pt idx="56">
                  <c:v>6035.6679407140036</c:v>
                </c:pt>
                <c:pt idx="57">
                  <c:v>12113.179252426002</c:v>
                </c:pt>
                <c:pt idx="58">
                  <c:v>10657.506512046002</c:v>
                </c:pt>
                <c:pt idx="59">
                  <c:v>9518.0749362729985</c:v>
                </c:pt>
                <c:pt idx="60">
                  <c:v>3570.4982784599961</c:v>
                </c:pt>
                <c:pt idx="61">
                  <c:v>4378.2814105759971</c:v>
                </c:pt>
                <c:pt idx="62">
                  <c:v>3932.628015505994</c:v>
                </c:pt>
                <c:pt idx="63">
                  <c:v>-3119.7707861840026</c:v>
                </c:pt>
                <c:pt idx="64">
                  <c:v>-6194.5689065989973</c:v>
                </c:pt>
                <c:pt idx="65">
                  <c:v>-13409.136718946997</c:v>
                </c:pt>
              </c:numCache>
            </c:numRef>
          </c:val>
        </c:ser>
        <c:ser>
          <c:idx val="1"/>
          <c:order val="1"/>
          <c:tx>
            <c:strRef>
              <c:f>'Colombia Inflows'!$N$28</c:f>
              <c:strCache>
                <c:ptCount val="1"/>
                <c:pt idx="0">
                  <c:v>1+ Std Dev Band</c:v>
                </c:pt>
              </c:strCache>
            </c:strRef>
          </c:tx>
          <c:marker>
            <c:symbol val="none"/>
          </c:marker>
          <c:cat>
            <c:strRef>
              <c:f>'Colombia Inflows'!$O$26:$CB$26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Inflows'!$O$28:$CB$28</c:f>
              <c:numCache>
                <c:formatCode>General</c:formatCode>
                <c:ptCount val="66"/>
                <c:pt idx="0">
                  <c:v>13357.311247191948</c:v>
                </c:pt>
                <c:pt idx="1">
                  <c:v>16112.033395675673</c:v>
                </c:pt>
                <c:pt idx="2">
                  <c:v>17778.985871636101</c:v>
                </c:pt>
                <c:pt idx="3">
                  <c:v>18216.245340209156</c:v>
                </c:pt>
                <c:pt idx="4">
                  <c:v>18193.02051484452</c:v>
                </c:pt>
                <c:pt idx="5">
                  <c:v>19146.991993312051</c:v>
                </c:pt>
                <c:pt idx="6">
                  <c:v>19381.54905920396</c:v>
                </c:pt>
                <c:pt idx="7">
                  <c:v>19026.437317907523</c:v>
                </c:pt>
                <c:pt idx="8">
                  <c:v>18331.455282642226</c:v>
                </c:pt>
                <c:pt idx="9">
                  <c:v>17788.895298835876</c:v>
                </c:pt>
                <c:pt idx="10">
                  <c:v>16319.612410889553</c:v>
                </c:pt>
                <c:pt idx="11">
                  <c:v>13904.78077111231</c:v>
                </c:pt>
                <c:pt idx="12">
                  <c:v>11976.598235864867</c:v>
                </c:pt>
                <c:pt idx="13">
                  <c:v>10665.312611855607</c:v>
                </c:pt>
                <c:pt idx="14">
                  <c:v>10571.406543852354</c:v>
                </c:pt>
                <c:pt idx="15">
                  <c:v>11102.543132384828</c:v>
                </c:pt>
                <c:pt idx="16">
                  <c:v>11613.590846337305</c:v>
                </c:pt>
                <c:pt idx="17">
                  <c:v>12226.581245864847</c:v>
                </c:pt>
                <c:pt idx="18">
                  <c:v>12579.532246743191</c:v>
                </c:pt>
                <c:pt idx="19">
                  <c:v>12496.417213499262</c:v>
                </c:pt>
                <c:pt idx="20">
                  <c:v>11378.532642373768</c:v>
                </c:pt>
                <c:pt idx="21">
                  <c:v>8342.3426574412188</c:v>
                </c:pt>
                <c:pt idx="22">
                  <c:v>6166.6063155576294</c:v>
                </c:pt>
                <c:pt idx="23">
                  <c:v>5678.5065567733918</c:v>
                </c:pt>
                <c:pt idx="24">
                  <c:v>6151.4155149370454</c:v>
                </c:pt>
                <c:pt idx="25">
                  <c:v>5700.5611725575236</c:v>
                </c:pt>
                <c:pt idx="26">
                  <c:v>4641.7747845673266</c:v>
                </c:pt>
                <c:pt idx="27">
                  <c:v>4523.0709749630441</c:v>
                </c:pt>
                <c:pt idx="28">
                  <c:v>5173.2377638396538</c:v>
                </c:pt>
                <c:pt idx="29">
                  <c:v>4930.1955423608069</c:v>
                </c:pt>
                <c:pt idx="30">
                  <c:v>5007.7265468926325</c:v>
                </c:pt>
                <c:pt idx="31">
                  <c:v>5221.9082235528795</c:v>
                </c:pt>
                <c:pt idx="32">
                  <c:v>5262.300568065617</c:v>
                </c:pt>
                <c:pt idx="33">
                  <c:v>5553.1729489112331</c:v>
                </c:pt>
                <c:pt idx="34">
                  <c:v>5449.9614843471008</c:v>
                </c:pt>
                <c:pt idx="35">
                  <c:v>5475.9858524038564</c:v>
                </c:pt>
                <c:pt idx="36">
                  <c:v>5490.1701498015791</c:v>
                </c:pt>
                <c:pt idx="37">
                  <c:v>5472.5319116862274</c:v>
                </c:pt>
                <c:pt idx="38">
                  <c:v>5444.8841585334503</c:v>
                </c:pt>
                <c:pt idx="39">
                  <c:v>5430.4656451061455</c:v>
                </c:pt>
                <c:pt idx="40">
                  <c:v>5414.5418654631512</c:v>
                </c:pt>
                <c:pt idx="41">
                  <c:v>5386.3575630521</c:v>
                </c:pt>
                <c:pt idx="42">
                  <c:v>5257.4901672018132</c:v>
                </c:pt>
                <c:pt idx="43">
                  <c:v>5353.7333917727283</c:v>
                </c:pt>
                <c:pt idx="44">
                  <c:v>5571.7997522155183</c:v>
                </c:pt>
                <c:pt idx="45">
                  <c:v>5659.562219133335</c:v>
                </c:pt>
                <c:pt idx="46">
                  <c:v>6875.2437178732907</c:v>
                </c:pt>
                <c:pt idx="47">
                  <c:v>7353.660405782126</c:v>
                </c:pt>
                <c:pt idx="48">
                  <c:v>7010.7670553558128</c:v>
                </c:pt>
                <c:pt idx="49">
                  <c:v>7363.9131273393168</c:v>
                </c:pt>
                <c:pt idx="50">
                  <c:v>7263.7454826755184</c:v>
                </c:pt>
                <c:pt idx="51">
                  <c:v>7127.0505480788479</c:v>
                </c:pt>
                <c:pt idx="52">
                  <c:v>7104.5894800718133</c:v>
                </c:pt>
                <c:pt idx="53">
                  <c:v>6784.4505294081737</c:v>
                </c:pt>
                <c:pt idx="54">
                  <c:v>6720.0618835503183</c:v>
                </c:pt>
                <c:pt idx="55">
                  <c:v>6799.5208173170977</c:v>
                </c:pt>
                <c:pt idx="56">
                  <c:v>7187.8754301702675</c:v>
                </c:pt>
                <c:pt idx="57">
                  <c:v>8238.05263502257</c:v>
                </c:pt>
                <c:pt idx="58">
                  <c:v>8990.7206779114076</c:v>
                </c:pt>
                <c:pt idx="59">
                  <c:v>9549.2298093274985</c:v>
                </c:pt>
                <c:pt idx="60">
                  <c:v>9618.5851210992751</c:v>
                </c:pt>
                <c:pt idx="61">
                  <c:v>9704.337251009254</c:v>
                </c:pt>
                <c:pt idx="62">
                  <c:v>9796.8927069341516</c:v>
                </c:pt>
                <c:pt idx="63">
                  <c:v>9743.3364702611689</c:v>
                </c:pt>
                <c:pt idx="64">
                  <c:v>9694.0530286388857</c:v>
                </c:pt>
                <c:pt idx="65">
                  <c:v>9802.5864344871261</c:v>
                </c:pt>
              </c:numCache>
            </c:numRef>
          </c:val>
        </c:ser>
        <c:ser>
          <c:idx val="2"/>
          <c:order val="2"/>
          <c:tx>
            <c:strRef>
              <c:f>'Colombia Inflows'!$N$29</c:f>
              <c:strCache>
                <c:ptCount val="1"/>
                <c:pt idx="0">
                  <c:v>2+ Std Dev Band</c:v>
                </c:pt>
              </c:strCache>
            </c:strRef>
          </c:tx>
          <c:marker>
            <c:symbol val="none"/>
          </c:marker>
          <c:cat>
            <c:strRef>
              <c:f>'Colombia Inflows'!$O$26:$CB$26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Inflows'!$O$29:$CB$29</c:f>
              <c:numCache>
                <c:formatCode>General</c:formatCode>
                <c:ptCount val="66"/>
                <c:pt idx="0">
                  <c:v>25228.535774383898</c:v>
                </c:pt>
                <c:pt idx="1">
                  <c:v>29269.437111351348</c:v>
                </c:pt>
                <c:pt idx="2">
                  <c:v>31444.856861107131</c:v>
                </c:pt>
                <c:pt idx="3">
                  <c:v>31743.90905342409</c:v>
                </c:pt>
                <c:pt idx="4">
                  <c:v>31869.27301753981</c:v>
                </c:pt>
                <c:pt idx="5">
                  <c:v>35316.237575808511</c:v>
                </c:pt>
                <c:pt idx="6">
                  <c:v>37053.409061971848</c:v>
                </c:pt>
                <c:pt idx="7">
                  <c:v>37223.698536844451</c:v>
                </c:pt>
                <c:pt idx="8">
                  <c:v>36656.341782701769</c:v>
                </c:pt>
                <c:pt idx="9">
                  <c:v>35948.948707427706</c:v>
                </c:pt>
                <c:pt idx="10">
                  <c:v>33891.573649308302</c:v>
                </c:pt>
                <c:pt idx="11">
                  <c:v>30425.415398044304</c:v>
                </c:pt>
                <c:pt idx="12">
                  <c:v>27680.81361459407</c:v>
                </c:pt>
                <c:pt idx="13">
                  <c:v>25940.705075496127</c:v>
                </c:pt>
                <c:pt idx="14">
                  <c:v>25838.826022277273</c:v>
                </c:pt>
                <c:pt idx="15">
                  <c:v>26247.558325566581</c:v>
                </c:pt>
                <c:pt idx="16">
                  <c:v>26402.01533528421</c:v>
                </c:pt>
                <c:pt idx="17">
                  <c:v>26765.381405048935</c:v>
                </c:pt>
                <c:pt idx="18">
                  <c:v>27098.709546235907</c:v>
                </c:pt>
                <c:pt idx="19">
                  <c:v>27001.200814981556</c:v>
                </c:pt>
                <c:pt idx="20">
                  <c:v>25396.667789140345</c:v>
                </c:pt>
                <c:pt idx="21">
                  <c:v>20555.854134064975</c:v>
                </c:pt>
                <c:pt idx="22">
                  <c:v>17082.263187159693</c:v>
                </c:pt>
                <c:pt idx="23">
                  <c:v>16361.03678781266</c:v>
                </c:pt>
                <c:pt idx="24">
                  <c:v>16870.706112704451</c:v>
                </c:pt>
                <c:pt idx="25">
                  <c:v>13970.666450722865</c:v>
                </c:pt>
                <c:pt idx="26">
                  <c:v>10146.47646262506</c:v>
                </c:pt>
                <c:pt idx="27">
                  <c:v>8664.8591790111786</c:v>
                </c:pt>
                <c:pt idx="28">
                  <c:v>8959.8717334768298</c:v>
                </c:pt>
                <c:pt idx="29">
                  <c:v>8739.4843523291729</c:v>
                </c:pt>
                <c:pt idx="30">
                  <c:v>8835.5889582164582</c:v>
                </c:pt>
                <c:pt idx="31">
                  <c:v>8941.7607804789768</c:v>
                </c:pt>
                <c:pt idx="32">
                  <c:v>8831.0578802068048</c:v>
                </c:pt>
                <c:pt idx="33">
                  <c:v>8798.8163429437718</c:v>
                </c:pt>
                <c:pt idx="34">
                  <c:v>8347.6204346922932</c:v>
                </c:pt>
                <c:pt idx="35">
                  <c:v>8473.2342913948887</c:v>
                </c:pt>
                <c:pt idx="36">
                  <c:v>8550.2267923660747</c:v>
                </c:pt>
                <c:pt idx="37">
                  <c:v>8746.6314043076691</c:v>
                </c:pt>
                <c:pt idx="38">
                  <c:v>8790.6467871811765</c:v>
                </c:pt>
                <c:pt idx="39">
                  <c:v>8825.8738795308909</c:v>
                </c:pt>
                <c:pt idx="40">
                  <c:v>8812.1967396467098</c:v>
                </c:pt>
                <c:pt idx="41">
                  <c:v>8780.6716715524635</c:v>
                </c:pt>
                <c:pt idx="42">
                  <c:v>8656.0839965974701</c:v>
                </c:pt>
                <c:pt idx="43">
                  <c:v>8771.8476616535627</c:v>
                </c:pt>
                <c:pt idx="44">
                  <c:v>9011.6939774342936</c:v>
                </c:pt>
                <c:pt idx="45">
                  <c:v>9145.4614554409964</c:v>
                </c:pt>
                <c:pt idx="46">
                  <c:v>11144.68306818117</c:v>
                </c:pt>
                <c:pt idx="47">
                  <c:v>11911.765229311188</c:v>
                </c:pt>
                <c:pt idx="48">
                  <c:v>11377.172507496785</c:v>
                </c:pt>
                <c:pt idx="49">
                  <c:v>11679.567185315118</c:v>
                </c:pt>
                <c:pt idx="50">
                  <c:v>11675.63756259165</c:v>
                </c:pt>
                <c:pt idx="51">
                  <c:v>11615.211586849593</c:v>
                </c:pt>
                <c:pt idx="52">
                  <c:v>11619.53118563797</c:v>
                </c:pt>
                <c:pt idx="53">
                  <c:v>11616.994701252826</c:v>
                </c:pt>
                <c:pt idx="54">
                  <c:v>11639.318485362626</c:v>
                </c:pt>
                <c:pt idx="55">
                  <c:v>11639.984412276595</c:v>
                </c:pt>
                <c:pt idx="56">
                  <c:v>12027.492229958814</c:v>
                </c:pt>
                <c:pt idx="57">
                  <c:v>13383.07751316018</c:v>
                </c:pt>
                <c:pt idx="58">
                  <c:v>14299.869849726212</c:v>
                </c:pt>
                <c:pt idx="59">
                  <c:v>14888.237316306915</c:v>
                </c:pt>
                <c:pt idx="60">
                  <c:v>14920.688500115881</c:v>
                </c:pt>
                <c:pt idx="61">
                  <c:v>14982.771797889453</c:v>
                </c:pt>
                <c:pt idx="62">
                  <c:v>14995.765597521542</c:v>
                </c:pt>
                <c:pt idx="63">
                  <c:v>15219.05705917822</c:v>
                </c:pt>
                <c:pt idx="64">
                  <c:v>15648.122862958986</c:v>
                </c:pt>
                <c:pt idx="65">
                  <c:v>16845.383672320655</c:v>
                </c:pt>
              </c:numCache>
            </c:numRef>
          </c:val>
        </c:ser>
        <c:ser>
          <c:idx val="3"/>
          <c:order val="3"/>
          <c:tx>
            <c:strRef>
              <c:f>'Colombia Inflows'!$N$30</c:f>
              <c:strCache>
                <c:ptCount val="1"/>
                <c:pt idx="0">
                  <c:v>1- Std Dev Band</c:v>
                </c:pt>
              </c:strCache>
            </c:strRef>
          </c:tx>
          <c:marker>
            <c:symbol val="none"/>
          </c:marker>
          <c:cat>
            <c:strRef>
              <c:f>'Colombia Inflows'!$O$26:$CB$26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Inflows'!$O$30:$CB$30</c:f>
              <c:numCache>
                <c:formatCode>General</c:formatCode>
                <c:ptCount val="66"/>
                <c:pt idx="0">
                  <c:v>-10385.13780719195</c:v>
                </c:pt>
                <c:pt idx="1">
                  <c:v>-10202.774035675673</c:v>
                </c:pt>
                <c:pt idx="2">
                  <c:v>-9552.7561073059587</c:v>
                </c:pt>
                <c:pt idx="3">
                  <c:v>-8839.0820862207202</c:v>
                </c:pt>
                <c:pt idx="4">
                  <c:v>-9159.4844905460559</c:v>
                </c:pt>
                <c:pt idx="5">
                  <c:v>-13191.499171680864</c:v>
                </c:pt>
                <c:pt idx="6">
                  <c:v>-15962.170946331822</c:v>
                </c:pt>
                <c:pt idx="7">
                  <c:v>-17368.085119966334</c:v>
                </c:pt>
                <c:pt idx="8">
                  <c:v>-18318.317717476861</c:v>
                </c:pt>
                <c:pt idx="9">
                  <c:v>-18531.211518347784</c:v>
                </c:pt>
                <c:pt idx="10">
                  <c:v>-18824.310065947939</c:v>
                </c:pt>
                <c:pt idx="11">
                  <c:v>-19136.48848275168</c:v>
                </c:pt>
                <c:pt idx="12">
                  <c:v>-19431.83252159354</c:v>
                </c:pt>
                <c:pt idx="13">
                  <c:v>-19885.472315425435</c:v>
                </c:pt>
                <c:pt idx="14">
                  <c:v>-19963.432412997485</c:v>
                </c:pt>
                <c:pt idx="15">
                  <c:v>-19187.487253978677</c:v>
                </c:pt>
                <c:pt idx="16">
                  <c:v>-17963.258131556504</c:v>
                </c:pt>
                <c:pt idx="17">
                  <c:v>-16851.019072503332</c:v>
                </c:pt>
                <c:pt idx="18">
                  <c:v>-16458.822352242241</c:v>
                </c:pt>
                <c:pt idx="19">
                  <c:v>-16513.149989465324</c:v>
                </c:pt>
                <c:pt idx="20">
                  <c:v>-16657.737651159387</c:v>
                </c:pt>
                <c:pt idx="21">
                  <c:v>-16084.680295806298</c:v>
                </c:pt>
                <c:pt idx="22">
                  <c:v>-15664.707427646499</c:v>
                </c:pt>
                <c:pt idx="23">
                  <c:v>-15686.553905305147</c:v>
                </c:pt>
                <c:pt idx="24">
                  <c:v>-15287.165680597765</c:v>
                </c:pt>
                <c:pt idx="25">
                  <c:v>-10839.64938377316</c:v>
                </c:pt>
                <c:pt idx="26">
                  <c:v>-6367.6285715481399</c:v>
                </c:pt>
                <c:pt idx="27">
                  <c:v>-3760.5054331332267</c:v>
                </c:pt>
                <c:pt idx="28">
                  <c:v>-2400.0301754346988</c:v>
                </c:pt>
                <c:pt idx="29">
                  <c:v>-2688.382077575925</c:v>
                </c:pt>
                <c:pt idx="30">
                  <c:v>-2647.998275755021</c:v>
                </c:pt>
                <c:pt idx="31">
                  <c:v>-2217.7968902993152</c:v>
                </c:pt>
                <c:pt idx="32">
                  <c:v>-1875.2140562167576</c:v>
                </c:pt>
                <c:pt idx="33">
                  <c:v>-938.1138391538434</c:v>
                </c:pt>
                <c:pt idx="34">
                  <c:v>-345.35641634328613</c:v>
                </c:pt>
                <c:pt idx="35">
                  <c:v>-518.5110255782065</c:v>
                </c:pt>
                <c:pt idx="36">
                  <c:v>-629.94313532741262</c:v>
                </c:pt>
                <c:pt idx="37">
                  <c:v>-1075.6670735566559</c:v>
                </c:pt>
                <c:pt idx="38">
                  <c:v>-1246.6410987620038</c:v>
                </c:pt>
                <c:pt idx="39">
                  <c:v>-1360.3508237433457</c:v>
                </c:pt>
                <c:pt idx="40">
                  <c:v>-1380.7678829039639</c:v>
                </c:pt>
                <c:pt idx="41">
                  <c:v>-1402.2706539486283</c:v>
                </c:pt>
                <c:pt idx="42">
                  <c:v>-1539.6974915894987</c:v>
                </c:pt>
                <c:pt idx="43">
                  <c:v>-1482.4951479889385</c:v>
                </c:pt>
                <c:pt idx="44">
                  <c:v>-1307.9886982220341</c:v>
                </c:pt>
                <c:pt idx="45">
                  <c:v>-1312.2362534819845</c:v>
                </c:pt>
                <c:pt idx="46">
                  <c:v>-1663.6349827424669</c:v>
                </c:pt>
                <c:pt idx="47">
                  <c:v>-1762.5492412759982</c:v>
                </c:pt>
                <c:pt idx="48">
                  <c:v>-1722.0438489261328</c:v>
                </c:pt>
                <c:pt idx="49">
                  <c:v>-1267.3949886122873</c:v>
                </c:pt>
                <c:pt idx="50">
                  <c:v>-1560.0386771567451</c:v>
                </c:pt>
                <c:pt idx="51">
                  <c:v>-1849.2715294626405</c:v>
                </c:pt>
                <c:pt idx="52">
                  <c:v>-1925.2939310604988</c:v>
                </c:pt>
                <c:pt idx="53">
                  <c:v>-2880.6378142811313</c:v>
                </c:pt>
                <c:pt idx="54">
                  <c:v>-3118.4513200742958</c:v>
                </c:pt>
                <c:pt idx="55">
                  <c:v>-2881.4063726018971</c:v>
                </c:pt>
                <c:pt idx="56">
                  <c:v>-2491.358169406828</c:v>
                </c:pt>
                <c:pt idx="57">
                  <c:v>-2051.9971212526525</c:v>
                </c:pt>
                <c:pt idx="58">
                  <c:v>-1627.5776657182014</c:v>
                </c:pt>
                <c:pt idx="59">
                  <c:v>-1128.7852046313346</c:v>
                </c:pt>
                <c:pt idx="60">
                  <c:v>-985.62163693393813</c:v>
                </c:pt>
                <c:pt idx="61">
                  <c:v>-852.5318427511429</c:v>
                </c:pt>
                <c:pt idx="62">
                  <c:v>-600.85307424063194</c:v>
                </c:pt>
                <c:pt idx="63">
                  <c:v>-1208.1047075729339</c:v>
                </c:pt>
                <c:pt idx="64">
                  <c:v>-2214.0866400013124</c:v>
                </c:pt>
                <c:pt idx="65">
                  <c:v>-4283.0080411799272</c:v>
                </c:pt>
              </c:numCache>
            </c:numRef>
          </c:val>
        </c:ser>
        <c:ser>
          <c:idx val="4"/>
          <c:order val="4"/>
          <c:tx>
            <c:strRef>
              <c:f>'Colombia Inflows'!$N$31</c:f>
              <c:strCache>
                <c:ptCount val="1"/>
                <c:pt idx="0">
                  <c:v>2- Std Dev Band</c:v>
                </c:pt>
              </c:strCache>
            </c:strRef>
          </c:tx>
          <c:marker>
            <c:symbol val="none"/>
          </c:marker>
          <c:cat>
            <c:strRef>
              <c:f>'Colombia Inflows'!$O$26:$CB$26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Inflows'!$O$31:$CB$31</c:f>
              <c:numCache>
                <c:formatCode>General</c:formatCode>
                <c:ptCount val="66"/>
                <c:pt idx="0">
                  <c:v>-22256.362334383899</c:v>
                </c:pt>
                <c:pt idx="1">
                  <c:v>-23360.177751351344</c:v>
                </c:pt>
                <c:pt idx="2">
                  <c:v>-23218.627096776989</c:v>
                </c:pt>
                <c:pt idx="3">
                  <c:v>-22366.745799435659</c:v>
                </c:pt>
                <c:pt idx="4">
                  <c:v>-22835.736993241342</c:v>
                </c:pt>
                <c:pt idx="5">
                  <c:v>-29360.744754177322</c:v>
                </c:pt>
                <c:pt idx="6">
                  <c:v>-33634.030949099717</c:v>
                </c:pt>
                <c:pt idx="7">
                  <c:v>-35565.346338903262</c:v>
                </c:pt>
                <c:pt idx="8">
                  <c:v>-36643.204217536404</c:v>
                </c:pt>
                <c:pt idx="9">
                  <c:v>-36691.264926939613</c:v>
                </c:pt>
                <c:pt idx="10">
                  <c:v>-36396.271304366681</c:v>
                </c:pt>
                <c:pt idx="11">
                  <c:v>-35657.123109683678</c:v>
                </c:pt>
                <c:pt idx="12">
                  <c:v>-35136.047900322737</c:v>
                </c:pt>
                <c:pt idx="13">
                  <c:v>-35160.86477906596</c:v>
                </c:pt>
                <c:pt idx="14">
                  <c:v>-35230.851891422404</c:v>
                </c:pt>
                <c:pt idx="15">
                  <c:v>-34332.502447160427</c:v>
                </c:pt>
                <c:pt idx="16">
                  <c:v>-32751.682620503409</c:v>
                </c:pt>
                <c:pt idx="17">
                  <c:v>-31389.819231687423</c:v>
                </c:pt>
                <c:pt idx="18">
                  <c:v>-30977.999651734957</c:v>
                </c:pt>
                <c:pt idx="19">
                  <c:v>-31017.933590947618</c:v>
                </c:pt>
                <c:pt idx="20">
                  <c:v>-30675.872797925964</c:v>
                </c:pt>
                <c:pt idx="21">
                  <c:v>-28298.191772430058</c:v>
                </c:pt>
                <c:pt idx="22">
                  <c:v>-26580.364299248566</c:v>
                </c:pt>
                <c:pt idx="23">
                  <c:v>-26369.084136344416</c:v>
                </c:pt>
                <c:pt idx="24">
                  <c:v>-26006.456278365171</c:v>
                </c:pt>
                <c:pt idx="25">
                  <c:v>-19109.754661938499</c:v>
                </c:pt>
                <c:pt idx="26">
                  <c:v>-11872.330249605873</c:v>
                </c:pt>
                <c:pt idx="27">
                  <c:v>-7902.2936371813621</c:v>
                </c:pt>
                <c:pt idx="28">
                  <c:v>-6186.6641450718744</c:v>
                </c:pt>
                <c:pt idx="29">
                  <c:v>-6497.670887544291</c:v>
                </c:pt>
                <c:pt idx="30">
                  <c:v>-6475.8606870788481</c:v>
                </c:pt>
                <c:pt idx="31">
                  <c:v>-5937.6494472254126</c:v>
                </c:pt>
                <c:pt idx="32">
                  <c:v>-5443.9713683579448</c:v>
                </c:pt>
                <c:pt idx="33">
                  <c:v>-4183.7572331863812</c:v>
                </c:pt>
                <c:pt idx="34">
                  <c:v>-3243.0153666884794</c:v>
                </c:pt>
                <c:pt idx="35">
                  <c:v>-3515.7594645692379</c:v>
                </c:pt>
                <c:pt idx="36">
                  <c:v>-3689.9997778919083</c:v>
                </c:pt>
                <c:pt idx="37">
                  <c:v>-4349.7665661780975</c:v>
                </c:pt>
                <c:pt idx="38">
                  <c:v>-4592.4037274097309</c:v>
                </c:pt>
                <c:pt idx="39">
                  <c:v>-4755.7590581680906</c:v>
                </c:pt>
                <c:pt idx="40">
                  <c:v>-4778.4227570875219</c:v>
                </c:pt>
                <c:pt idx="41">
                  <c:v>-4796.5847624489925</c:v>
                </c:pt>
                <c:pt idx="42">
                  <c:v>-4938.2913209851549</c:v>
                </c:pt>
                <c:pt idx="43">
                  <c:v>-4900.6094178697722</c:v>
                </c:pt>
                <c:pt idx="44">
                  <c:v>-4747.8829234408104</c:v>
                </c:pt>
                <c:pt idx="45">
                  <c:v>-4798.1354897896445</c:v>
                </c:pt>
                <c:pt idx="46">
                  <c:v>-5933.0743330503465</c:v>
                </c:pt>
                <c:pt idx="47">
                  <c:v>-6320.6540648050595</c:v>
                </c:pt>
                <c:pt idx="48">
                  <c:v>-6088.4493010671049</c:v>
                </c:pt>
                <c:pt idx="49">
                  <c:v>-5583.0490465880894</c:v>
                </c:pt>
                <c:pt idx="50">
                  <c:v>-5971.9307570728761</c:v>
                </c:pt>
                <c:pt idx="51">
                  <c:v>-6337.4325682333847</c:v>
                </c:pt>
                <c:pt idx="52">
                  <c:v>-6440.2356366266549</c:v>
                </c:pt>
                <c:pt idx="53">
                  <c:v>-7713.1819861257845</c:v>
                </c:pt>
                <c:pt idx="54">
                  <c:v>-8037.7079218866029</c:v>
                </c:pt>
                <c:pt idx="55">
                  <c:v>-7721.8699675613952</c:v>
                </c:pt>
                <c:pt idx="56">
                  <c:v>-7330.9749691953757</c:v>
                </c:pt>
                <c:pt idx="57">
                  <c:v>-7197.0219993902638</c:v>
                </c:pt>
                <c:pt idx="58">
                  <c:v>-6936.7268375330059</c:v>
                </c:pt>
                <c:pt idx="59">
                  <c:v>-6467.7927116107512</c:v>
                </c:pt>
                <c:pt idx="60">
                  <c:v>-6287.7250159505447</c:v>
                </c:pt>
                <c:pt idx="61">
                  <c:v>-6130.9663896313414</c:v>
                </c:pt>
                <c:pt idx="62">
                  <c:v>-5799.7259648280233</c:v>
                </c:pt>
                <c:pt idx="63">
                  <c:v>-6683.8252964899848</c:v>
                </c:pt>
                <c:pt idx="64">
                  <c:v>-8168.1564743214112</c:v>
                </c:pt>
                <c:pt idx="65">
                  <c:v>-11325.805279013453</c:v>
                </c:pt>
              </c:numCache>
            </c:numRef>
          </c:val>
        </c:ser>
        <c:marker val="1"/>
        <c:axId val="108101632"/>
        <c:axId val="108103168"/>
      </c:lineChart>
      <c:catAx>
        <c:axId val="108101632"/>
        <c:scaling>
          <c:orientation val="minMax"/>
        </c:scaling>
        <c:axPos val="b"/>
        <c:majorTickMark val="none"/>
        <c:tickLblPos val="nextTo"/>
        <c:crossAx val="108103168"/>
        <c:crosses val="autoZero"/>
        <c:auto val="1"/>
        <c:lblAlgn val="ctr"/>
        <c:lblOffset val="100"/>
      </c:catAx>
      <c:valAx>
        <c:axId val="108103168"/>
        <c:scaling>
          <c:orientation val="minMax"/>
        </c:scaling>
        <c:axPos val="l"/>
        <c:majorGridlines/>
        <c:numFmt formatCode="General" sourceLinked="1"/>
        <c:majorTickMark val="none"/>
        <c:tickLblPos val="nextTo"/>
        <c:spPr>
          <a:ln w="9525">
            <a:noFill/>
          </a:ln>
        </c:spPr>
        <c:crossAx val="108101632"/>
        <c:crosses val="autoZero"/>
        <c:crossBetween val="between"/>
      </c:valAx>
    </c:plotArea>
    <c:legend>
      <c:legendPos val="b"/>
      <c:layout/>
    </c:legend>
    <c:plotVisOnly val="1"/>
  </c:chart>
  <c:printSettings>
    <c:headerFooter/>
    <c:pageMargins b="0.75000000000000189" l="0.70000000000000062" r="0.70000000000000062" t="0.75000000000000189"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'Colombia Outflows'!$N$97</c:f>
              <c:strCache>
                <c:ptCount val="1"/>
                <c:pt idx="0">
                  <c:v>DeltaC</c:v>
                </c:pt>
              </c:strCache>
            </c:strRef>
          </c:tx>
          <c:marker>
            <c:symbol val="none"/>
          </c:marker>
          <c:cat>
            <c:strRef>
              <c:f>'Colombia Outflows'!$O$96:$CB$96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Outflows'!$O$97:$CB$97</c:f>
              <c:numCache>
                <c:formatCode>General</c:formatCode>
                <c:ptCount val="66"/>
                <c:pt idx="0">
                  <c:v>-5526.5375000000004</c:v>
                </c:pt>
                <c:pt idx="1">
                  <c:v>-4136.9875000000011</c:v>
                </c:pt>
                <c:pt idx="2">
                  <c:v>-4225.2784830000001</c:v>
                </c:pt>
                <c:pt idx="3">
                  <c:v>4936.5273220500003</c:v>
                </c:pt>
                <c:pt idx="4">
                  <c:v>6270.0275580500011</c:v>
                </c:pt>
                <c:pt idx="5">
                  <c:v>5947.6204720500009</c:v>
                </c:pt>
                <c:pt idx="6">
                  <c:v>5864.3577690500006</c:v>
                </c:pt>
                <c:pt idx="7">
                  <c:v>1431.3524691499999</c:v>
                </c:pt>
                <c:pt idx="8">
                  <c:v>573.00978106000002</c:v>
                </c:pt>
                <c:pt idx="9">
                  <c:v>309.22707706</c:v>
                </c:pt>
                <c:pt idx="10">
                  <c:v>264.48775135999995</c:v>
                </c:pt>
                <c:pt idx="11">
                  <c:v>202.47053181000001</c:v>
                </c:pt>
                <c:pt idx="12">
                  <c:v>-870.11853191</c:v>
                </c:pt>
                <c:pt idx="13">
                  <c:v>-840.64798021000001</c:v>
                </c:pt>
                <c:pt idx="14">
                  <c:v>-786.42083631000003</c:v>
                </c:pt>
                <c:pt idx="15">
                  <c:v>-800.40795344999992</c:v>
                </c:pt>
                <c:pt idx="16">
                  <c:v>641.12317146000009</c:v>
                </c:pt>
                <c:pt idx="17">
                  <c:v>-80.919719210000039</c:v>
                </c:pt>
                <c:pt idx="18">
                  <c:v>-101.34761330000003</c:v>
                </c:pt>
                <c:pt idx="19">
                  <c:v>-95.432919890000107</c:v>
                </c:pt>
                <c:pt idx="20">
                  <c:v>-716.4714731900001</c:v>
                </c:pt>
                <c:pt idx="21">
                  <c:v>795.23806337999997</c:v>
                </c:pt>
                <c:pt idx="22">
                  <c:v>794.26337497500003</c:v>
                </c:pt>
                <c:pt idx="23">
                  <c:v>777.77422319000004</c:v>
                </c:pt>
                <c:pt idx="24">
                  <c:v>792.58288049500004</c:v>
                </c:pt>
                <c:pt idx="25">
                  <c:v>-4519.4823571300003</c:v>
                </c:pt>
                <c:pt idx="26">
                  <c:v>-4645.9803917749996</c:v>
                </c:pt>
                <c:pt idx="27">
                  <c:v>-4984.4055491600002</c:v>
                </c:pt>
                <c:pt idx="28">
                  <c:v>-5255.7294531649995</c:v>
                </c:pt>
                <c:pt idx="29">
                  <c:v>3563.6347414100001</c:v>
                </c:pt>
                <c:pt idx="30">
                  <c:v>4026.8855804374998</c:v>
                </c:pt>
                <c:pt idx="31">
                  <c:v>4473.3181797550005</c:v>
                </c:pt>
                <c:pt idx="32">
                  <c:v>4959.7851373824997</c:v>
                </c:pt>
                <c:pt idx="33">
                  <c:v>185.54051832999994</c:v>
                </c:pt>
                <c:pt idx="34">
                  <c:v>-752.63423804750005</c:v>
                </c:pt>
                <c:pt idx="35">
                  <c:v>-1120.1842868250001</c:v>
                </c:pt>
                <c:pt idx="36">
                  <c:v>-2083.6475493124999</c:v>
                </c:pt>
                <c:pt idx="37">
                  <c:v>-1573.2349769900002</c:v>
                </c:pt>
                <c:pt idx="38">
                  <c:v>-1780.9063336324998</c:v>
                </c:pt>
                <c:pt idx="39">
                  <c:v>-2576.8802835350002</c:v>
                </c:pt>
                <c:pt idx="40">
                  <c:v>-916.39704454750017</c:v>
                </c:pt>
                <c:pt idx="41">
                  <c:v>-862.14816624999958</c:v>
                </c:pt>
                <c:pt idx="42">
                  <c:v>852.86464544249975</c:v>
                </c:pt>
                <c:pt idx="43">
                  <c:v>2829.7766945950002</c:v>
                </c:pt>
                <c:pt idx="44">
                  <c:v>-2810.2895180324999</c:v>
                </c:pt>
                <c:pt idx="45">
                  <c:v>-2134.52067244</c:v>
                </c:pt>
                <c:pt idx="46">
                  <c:v>-4205.8297251999993</c:v>
                </c:pt>
                <c:pt idx="47">
                  <c:v>-4868.0464276900002</c:v>
                </c:pt>
                <c:pt idx="48">
                  <c:v>1847.8810417099994</c:v>
                </c:pt>
                <c:pt idx="49">
                  <c:v>-2937.16</c:v>
                </c:pt>
                <c:pt idx="50">
                  <c:v>-217.85540146000039</c:v>
                </c:pt>
                <c:pt idx="51">
                  <c:v>-478.59986087000016</c:v>
                </c:pt>
                <c:pt idx="52">
                  <c:v>36.577112570000281</c:v>
                </c:pt>
                <c:pt idx="53">
                  <c:v>9026.0220925699996</c:v>
                </c:pt>
                <c:pt idx="54">
                  <c:v>7043.10315223</c:v>
                </c:pt>
                <c:pt idx="55">
                  <c:v>6412.9970130500005</c:v>
                </c:pt>
                <c:pt idx="56">
                  <c:v>2144.2190410700005</c:v>
                </c:pt>
                <c:pt idx="57">
                  <c:v>-8258.2848717300003</c:v>
                </c:pt>
                <c:pt idx="58">
                  <c:v>-8335.0048854300003</c:v>
                </c:pt>
                <c:pt idx="59">
                  <c:v>-8123.1048827400009</c:v>
                </c:pt>
                <c:pt idx="60">
                  <c:v>-4397.7177388800001</c:v>
                </c:pt>
                <c:pt idx="61">
                  <c:v>3753.1317830199996</c:v>
                </c:pt>
                <c:pt idx="62">
                  <c:v>4919.2953436399994</c:v>
                </c:pt>
                <c:pt idx="63">
                  <c:v>5672.7336253399999</c:v>
                </c:pt>
                <c:pt idx="64">
                  <c:v>1717.5792016999994</c:v>
                </c:pt>
                <c:pt idx="65">
                  <c:v>-318.78543985999931</c:v>
                </c:pt>
              </c:numCache>
            </c:numRef>
          </c:val>
        </c:ser>
        <c:ser>
          <c:idx val="1"/>
          <c:order val="1"/>
          <c:tx>
            <c:strRef>
              <c:f>'Colombia Outflows'!$N$98</c:f>
              <c:strCache>
                <c:ptCount val="1"/>
                <c:pt idx="0">
                  <c:v>1+ Std Dev Band</c:v>
                </c:pt>
              </c:strCache>
            </c:strRef>
          </c:tx>
          <c:marker>
            <c:symbol val="none"/>
          </c:marker>
          <c:cat>
            <c:strRef>
              <c:f>'Colombia Outflows'!$O$96:$CB$96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Outflows'!$O$98:$CB$98</c:f>
              <c:numCache>
                <c:formatCode>General</c:formatCode>
                <c:ptCount val="66"/>
                <c:pt idx="0">
                  <c:v>860.34982334113693</c:v>
                </c:pt>
                <c:pt idx="1">
                  <c:v>777.03221152043079</c:v>
                </c:pt>
                <c:pt idx="2">
                  <c:v>671.08538815682573</c:v>
                </c:pt>
                <c:pt idx="3">
                  <c:v>1350.7783825663869</c:v>
                </c:pt>
                <c:pt idx="4">
                  <c:v>2163.993388462703</c:v>
                </c:pt>
                <c:pt idx="5">
                  <c:v>2824.9897077338642</c:v>
                </c:pt>
                <c:pt idx="6">
                  <c:v>3410.4914245898171</c:v>
                </c:pt>
                <c:pt idx="7">
                  <c:v>3508.8787094742593</c:v>
                </c:pt>
                <c:pt idx="8">
                  <c:v>3556.6845592122163</c:v>
                </c:pt>
                <c:pt idx="9">
                  <c:v>3599.0376712470202</c:v>
                </c:pt>
                <c:pt idx="10">
                  <c:v>3648.7213306052868</c:v>
                </c:pt>
                <c:pt idx="11">
                  <c:v>3705.7874819954695</c:v>
                </c:pt>
                <c:pt idx="12">
                  <c:v>3729.3935858594018</c:v>
                </c:pt>
                <c:pt idx="13">
                  <c:v>3744.7774365551386</c:v>
                </c:pt>
                <c:pt idx="14">
                  <c:v>3754.0003793998976</c:v>
                </c:pt>
                <c:pt idx="15">
                  <c:v>3707.5467994141104</c:v>
                </c:pt>
                <c:pt idx="16">
                  <c:v>3693.8524633733241</c:v>
                </c:pt>
                <c:pt idx="17">
                  <c:v>3694.1355681668701</c:v>
                </c:pt>
                <c:pt idx="18">
                  <c:v>3684.9788169413473</c:v>
                </c:pt>
                <c:pt idx="19">
                  <c:v>3698.6855466160055</c:v>
                </c:pt>
                <c:pt idx="20">
                  <c:v>3637.7160532431667</c:v>
                </c:pt>
                <c:pt idx="21">
                  <c:v>3656.898507043873</c:v>
                </c:pt>
                <c:pt idx="22">
                  <c:v>3623.3857999259335</c:v>
                </c:pt>
                <c:pt idx="23">
                  <c:v>3250.4759741194139</c:v>
                </c:pt>
                <c:pt idx="24">
                  <c:v>2604.8818609729074</c:v>
                </c:pt>
                <c:pt idx="25">
                  <c:v>2001.3493128812809</c:v>
                </c:pt>
                <c:pt idx="26">
                  <c:v>1252.2685404791159</c:v>
                </c:pt>
                <c:pt idx="27">
                  <c:v>1181.1404709700766</c:v>
                </c:pt>
                <c:pt idx="28">
                  <c:v>1128.7076651570194</c:v>
                </c:pt>
                <c:pt idx="29">
                  <c:v>1510.8452545431735</c:v>
                </c:pt>
                <c:pt idx="30">
                  <c:v>1931.7069997996239</c:v>
                </c:pt>
                <c:pt idx="31">
                  <c:v>2385.2117968212556</c:v>
                </c:pt>
                <c:pt idx="32">
                  <c:v>2919.2364495886277</c:v>
                </c:pt>
                <c:pt idx="33">
                  <c:v>2966.0154905929498</c:v>
                </c:pt>
                <c:pt idx="34">
                  <c:v>2967.279198859972</c:v>
                </c:pt>
                <c:pt idx="35">
                  <c:v>2956.339968855285</c:v>
                </c:pt>
                <c:pt idx="36">
                  <c:v>2847.9955553972632</c:v>
                </c:pt>
                <c:pt idx="37">
                  <c:v>2788.559251403045</c:v>
                </c:pt>
                <c:pt idx="38">
                  <c:v>2722.5732925440416</c:v>
                </c:pt>
                <c:pt idx="39">
                  <c:v>2637.1009970454506</c:v>
                </c:pt>
                <c:pt idx="40">
                  <c:v>2628.2157854710513</c:v>
                </c:pt>
                <c:pt idx="41">
                  <c:v>2531.3367160593853</c:v>
                </c:pt>
                <c:pt idx="42">
                  <c:v>2535.6535887895943</c:v>
                </c:pt>
                <c:pt idx="43">
                  <c:v>2718.0122377121584</c:v>
                </c:pt>
                <c:pt idx="44">
                  <c:v>2564.494490242575</c:v>
                </c:pt>
                <c:pt idx="45">
                  <c:v>2575.0035865224163</c:v>
                </c:pt>
                <c:pt idx="46">
                  <c:v>2567.7287121599315</c:v>
                </c:pt>
                <c:pt idx="47">
                  <c:v>2564.7322147058353</c:v>
                </c:pt>
                <c:pt idx="48">
                  <c:v>2746.9305653068991</c:v>
                </c:pt>
                <c:pt idx="49">
                  <c:v>2347.277612761312</c:v>
                </c:pt>
                <c:pt idx="50">
                  <c:v>1930.9182958147737</c:v>
                </c:pt>
                <c:pt idx="51">
                  <c:v>1386.9455840134985</c:v>
                </c:pt>
                <c:pt idx="52">
                  <c:v>702.30177377065957</c:v>
                </c:pt>
                <c:pt idx="53">
                  <c:v>2215.5956710804639</c:v>
                </c:pt>
                <c:pt idx="54">
                  <c:v>3079.7042042469106</c:v>
                </c:pt>
                <c:pt idx="55">
                  <c:v>3766.8428994712694</c:v>
                </c:pt>
                <c:pt idx="56">
                  <c:v>3971.9426369912353</c:v>
                </c:pt>
                <c:pt idx="57">
                  <c:v>4081.9129919394982</c:v>
                </c:pt>
                <c:pt idx="58">
                  <c:v>4133.7079446475591</c:v>
                </c:pt>
                <c:pt idx="59">
                  <c:v>4153.7767883715333</c:v>
                </c:pt>
                <c:pt idx="60">
                  <c:v>4049.9160306636841</c:v>
                </c:pt>
                <c:pt idx="61">
                  <c:v>4388.1792725279347</c:v>
                </c:pt>
                <c:pt idx="62">
                  <c:v>4735.2199261893438</c:v>
                </c:pt>
                <c:pt idx="63">
                  <c:v>5009.2607842013658</c:v>
                </c:pt>
                <c:pt idx="64">
                  <c:v>5219.2755085175968</c:v>
                </c:pt>
                <c:pt idx="65">
                  <c:v>5288.2798921700405</c:v>
                </c:pt>
              </c:numCache>
            </c:numRef>
          </c:val>
        </c:ser>
        <c:ser>
          <c:idx val="2"/>
          <c:order val="2"/>
          <c:tx>
            <c:strRef>
              <c:f>'Colombia Outflows'!$N$99</c:f>
              <c:strCache>
                <c:ptCount val="1"/>
                <c:pt idx="0">
                  <c:v>2+ Std Dev Band</c:v>
                </c:pt>
              </c:strCache>
            </c:strRef>
          </c:tx>
          <c:marker>
            <c:symbol val="none"/>
          </c:marker>
          <c:cat>
            <c:strRef>
              <c:f>'Colombia Outflows'!$O$96:$CB$96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Outflows'!$O$99:$CB$99</c:f>
              <c:numCache>
                <c:formatCode>General</c:formatCode>
                <c:ptCount val="66"/>
                <c:pt idx="0">
                  <c:v>2557.1597966822737</c:v>
                </c:pt>
                <c:pt idx="1">
                  <c:v>2606.7878980408618</c:v>
                </c:pt>
                <c:pt idx="2">
                  <c:v>2610.3721254636516</c:v>
                </c:pt>
                <c:pt idx="3">
                  <c:v>3724.545698180274</c:v>
                </c:pt>
                <c:pt idx="4">
                  <c:v>5040.0382820704062</c:v>
                </c:pt>
                <c:pt idx="5">
                  <c:v>6063.384897010229</c:v>
                </c:pt>
                <c:pt idx="6">
                  <c:v>6940.6554422696336</c:v>
                </c:pt>
                <c:pt idx="7">
                  <c:v>7055.8973885810192</c:v>
                </c:pt>
                <c:pt idx="8">
                  <c:v>7105.445499003933</c:v>
                </c:pt>
                <c:pt idx="9">
                  <c:v>7145.5972692205396</c:v>
                </c:pt>
                <c:pt idx="10">
                  <c:v>7189.0507503690733</c:v>
                </c:pt>
                <c:pt idx="11">
                  <c:v>7232.4492765589384</c:v>
                </c:pt>
                <c:pt idx="12">
                  <c:v>7236.8534608823038</c:v>
                </c:pt>
                <c:pt idx="13">
                  <c:v>7241.9678112842766</c:v>
                </c:pt>
                <c:pt idx="14">
                  <c:v>7246.0743387892944</c:v>
                </c:pt>
                <c:pt idx="15">
                  <c:v>7207.6628014902208</c:v>
                </c:pt>
                <c:pt idx="16">
                  <c:v>7192.0035958356475</c:v>
                </c:pt>
                <c:pt idx="17">
                  <c:v>7192.2606663832403</c:v>
                </c:pt>
                <c:pt idx="18">
                  <c:v>7183.6753195971951</c:v>
                </c:pt>
                <c:pt idx="19">
                  <c:v>6948.5658499410101</c:v>
                </c:pt>
                <c:pt idx="20">
                  <c:v>6586.1235618548335</c:v>
                </c:pt>
                <c:pt idx="21">
                  <c:v>6377.8771912872462</c:v>
                </c:pt>
                <c:pt idx="22">
                  <c:v>6059.8746841526172</c:v>
                </c:pt>
                <c:pt idx="23">
                  <c:v>5521.9926874825787</c:v>
                </c:pt>
                <c:pt idx="24">
                  <c:v>4504.6766950673145</c:v>
                </c:pt>
                <c:pt idx="25">
                  <c:v>3820.9667403430617</c:v>
                </c:pt>
                <c:pt idx="26">
                  <c:v>2848.3221035799816</c:v>
                </c:pt>
                <c:pt idx="27">
                  <c:v>3026.8538654774034</c:v>
                </c:pt>
                <c:pt idx="28">
                  <c:v>3213.4252155625391</c:v>
                </c:pt>
                <c:pt idx="29">
                  <c:v>3814.9800111173472</c:v>
                </c:pt>
                <c:pt idx="30">
                  <c:v>4468.5836101763725</c:v>
                </c:pt>
                <c:pt idx="31">
                  <c:v>5162.0508218223858</c:v>
                </c:pt>
                <c:pt idx="32">
                  <c:v>5938.6049438925047</c:v>
                </c:pt>
                <c:pt idx="33">
                  <c:v>5980.8536009741501</c:v>
                </c:pt>
                <c:pt idx="34">
                  <c:v>5981.6916875950692</c:v>
                </c:pt>
                <c:pt idx="35">
                  <c:v>5975.8020442544448</c:v>
                </c:pt>
                <c:pt idx="36">
                  <c:v>5895.3517533770264</c:v>
                </c:pt>
                <c:pt idx="37">
                  <c:v>5851.0949082775905</c:v>
                </c:pt>
                <c:pt idx="38">
                  <c:v>5803.1009265762077</c:v>
                </c:pt>
                <c:pt idx="39">
                  <c:v>5756.2287037612768</c:v>
                </c:pt>
                <c:pt idx="40">
                  <c:v>5748.4545591803526</c:v>
                </c:pt>
                <c:pt idx="41">
                  <c:v>5637.5657318385211</c:v>
                </c:pt>
                <c:pt idx="42">
                  <c:v>5643.2694137755643</c:v>
                </c:pt>
                <c:pt idx="43">
                  <c:v>5905.3865880504418</c:v>
                </c:pt>
                <c:pt idx="44">
                  <c:v>5778.4947130376495</c:v>
                </c:pt>
                <c:pt idx="45">
                  <c:v>5680.2648213628327</c:v>
                </c:pt>
                <c:pt idx="46">
                  <c:v>5643.7075393091136</c:v>
                </c:pt>
                <c:pt idx="47">
                  <c:v>5631.8965883274204</c:v>
                </c:pt>
                <c:pt idx="48">
                  <c:v>5641.1127647857975</c:v>
                </c:pt>
                <c:pt idx="49">
                  <c:v>5166.8465967651246</c:v>
                </c:pt>
                <c:pt idx="50">
                  <c:v>4546.3650119669228</c:v>
                </c:pt>
                <c:pt idx="51">
                  <c:v>3706.0154903956218</c:v>
                </c:pt>
                <c:pt idx="52">
                  <c:v>2582.8882711505694</c:v>
                </c:pt>
                <c:pt idx="53">
                  <c:v>5167.4519870581771</c:v>
                </c:pt>
                <c:pt idx="54">
                  <c:v>6505.8821838771955</c:v>
                </c:pt>
                <c:pt idx="55">
                  <c:v>7503.5005093321633</c:v>
                </c:pt>
                <c:pt idx="56">
                  <c:v>7702.3066548529705</c:v>
                </c:pt>
                <c:pt idx="57">
                  <c:v>8256.4998594864974</c:v>
                </c:pt>
                <c:pt idx="58">
                  <c:v>8687.7946924924927</c:v>
                </c:pt>
                <c:pt idx="59">
                  <c:v>9005.2436099006918</c:v>
                </c:pt>
                <c:pt idx="60">
                  <c:v>8971.5881292016184</c:v>
                </c:pt>
                <c:pt idx="61">
                  <c:v>9417.3506154666193</c:v>
                </c:pt>
                <c:pt idx="62">
                  <c:v>9908.1103878795639</c:v>
                </c:pt>
                <c:pt idx="63">
                  <c:v>10314.044257366357</c:v>
                </c:pt>
                <c:pt idx="64">
                  <c:v>10507.680270012193</c:v>
                </c:pt>
                <c:pt idx="65">
                  <c:v>10554.902275688082</c:v>
                </c:pt>
              </c:numCache>
            </c:numRef>
          </c:val>
        </c:ser>
        <c:ser>
          <c:idx val="3"/>
          <c:order val="3"/>
          <c:tx>
            <c:strRef>
              <c:f>'Colombia Outflows'!$N$100</c:f>
              <c:strCache>
                <c:ptCount val="1"/>
                <c:pt idx="0">
                  <c:v>1- Std Dev Band</c:v>
                </c:pt>
              </c:strCache>
            </c:strRef>
          </c:tx>
          <c:marker>
            <c:symbol val="none"/>
          </c:marker>
          <c:cat>
            <c:strRef>
              <c:f>'Colombia Outflows'!$O$96:$CB$96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Outflows'!$O$100:$CB$100</c:f>
              <c:numCache>
                <c:formatCode>General</c:formatCode>
                <c:ptCount val="66"/>
                <c:pt idx="0">
                  <c:v>-2533.2701233411372</c:v>
                </c:pt>
                <c:pt idx="1">
                  <c:v>-2882.4791615204313</c:v>
                </c:pt>
                <c:pt idx="2">
                  <c:v>-3207.4880864568258</c:v>
                </c:pt>
                <c:pt idx="3">
                  <c:v>-3396.7562486613874</c:v>
                </c:pt>
                <c:pt idx="4">
                  <c:v>-3588.0963987527034</c:v>
                </c:pt>
                <c:pt idx="5">
                  <c:v>-3651.8006708188645</c:v>
                </c:pt>
                <c:pt idx="6">
                  <c:v>-3649.8366107698166</c:v>
                </c:pt>
                <c:pt idx="7">
                  <c:v>-3585.1586487392597</c:v>
                </c:pt>
                <c:pt idx="8">
                  <c:v>-3540.8373203712163</c:v>
                </c:pt>
                <c:pt idx="9">
                  <c:v>-3494.0815247000196</c:v>
                </c:pt>
                <c:pt idx="10">
                  <c:v>-3431.9375089222863</c:v>
                </c:pt>
                <c:pt idx="11">
                  <c:v>-3347.5361071314692</c:v>
                </c:pt>
                <c:pt idx="12">
                  <c:v>-3285.5261641864022</c:v>
                </c:pt>
                <c:pt idx="13">
                  <c:v>-3249.6033129031384</c:v>
                </c:pt>
                <c:pt idx="14">
                  <c:v>-3230.1475393788969</c:v>
                </c:pt>
                <c:pt idx="15">
                  <c:v>-3292.6852047381103</c:v>
                </c:pt>
                <c:pt idx="16">
                  <c:v>-3302.4498015513236</c:v>
                </c:pt>
                <c:pt idx="17">
                  <c:v>-3302.1146282658701</c:v>
                </c:pt>
                <c:pt idx="18">
                  <c:v>-3312.4141883703473</c:v>
                </c:pt>
                <c:pt idx="19">
                  <c:v>-2801.0750600340048</c:v>
                </c:pt>
                <c:pt idx="20">
                  <c:v>-2259.0989639801669</c:v>
                </c:pt>
                <c:pt idx="21">
                  <c:v>-1785.0588614428736</c:v>
                </c:pt>
                <c:pt idx="22">
                  <c:v>-1249.5919685274341</c:v>
                </c:pt>
                <c:pt idx="23">
                  <c:v>-1292.5574526069149</c:v>
                </c:pt>
                <c:pt idx="24">
                  <c:v>-1194.7078072159075</c:v>
                </c:pt>
                <c:pt idx="25">
                  <c:v>-1637.8855420422808</c:v>
                </c:pt>
                <c:pt idx="26">
                  <c:v>-1939.8385857226158</c:v>
                </c:pt>
                <c:pt idx="27">
                  <c:v>-2510.2863180445765</c:v>
                </c:pt>
                <c:pt idx="28">
                  <c:v>-3040.7274356540192</c:v>
                </c:pt>
                <c:pt idx="29">
                  <c:v>-3097.4242586051732</c:v>
                </c:pt>
                <c:pt idx="30">
                  <c:v>-3142.0462209538737</c:v>
                </c:pt>
                <c:pt idx="31">
                  <c:v>-3168.4662531810059</c:v>
                </c:pt>
                <c:pt idx="32">
                  <c:v>-3119.5005390191272</c:v>
                </c:pt>
                <c:pt idx="33">
                  <c:v>-3063.6607301694498</c:v>
                </c:pt>
                <c:pt idx="34">
                  <c:v>-3061.5457786102224</c:v>
                </c:pt>
                <c:pt idx="35">
                  <c:v>-3082.5841819430348</c:v>
                </c:pt>
                <c:pt idx="36">
                  <c:v>-3246.7168405622633</c:v>
                </c:pt>
                <c:pt idx="37">
                  <c:v>-3336.5120623460452</c:v>
                </c:pt>
                <c:pt idx="38">
                  <c:v>-3438.4819755202916</c:v>
                </c:pt>
                <c:pt idx="39">
                  <c:v>-3601.1544163862009</c:v>
                </c:pt>
                <c:pt idx="40">
                  <c:v>-3612.2617619475513</c:v>
                </c:pt>
                <c:pt idx="41">
                  <c:v>-3681.1213154988855</c:v>
                </c:pt>
                <c:pt idx="42">
                  <c:v>-3679.5780611823448</c:v>
                </c:pt>
                <c:pt idx="43">
                  <c:v>-3656.7364629644085</c:v>
                </c:pt>
                <c:pt idx="44">
                  <c:v>-3863.5059553475749</c:v>
                </c:pt>
                <c:pt idx="45">
                  <c:v>-3635.5188831584164</c:v>
                </c:pt>
                <c:pt idx="46">
                  <c:v>-3584.2289421384316</c:v>
                </c:pt>
                <c:pt idx="47">
                  <c:v>-3569.596532537335</c:v>
                </c:pt>
                <c:pt idx="48">
                  <c:v>-3041.4338336508986</c:v>
                </c:pt>
                <c:pt idx="49">
                  <c:v>-3291.8603552463123</c:v>
                </c:pt>
                <c:pt idx="50">
                  <c:v>-3299.9751364895237</c:v>
                </c:pt>
                <c:pt idx="51">
                  <c:v>-3251.1942287507482</c:v>
                </c:pt>
                <c:pt idx="52">
                  <c:v>-3058.8712209891596</c:v>
                </c:pt>
                <c:pt idx="53">
                  <c:v>-3688.1169608749633</c:v>
                </c:pt>
                <c:pt idx="54">
                  <c:v>-3772.65175501366</c:v>
                </c:pt>
                <c:pt idx="55">
                  <c:v>-3706.4723202505193</c:v>
                </c:pt>
                <c:pt idx="56">
                  <c:v>-3488.7853987322351</c:v>
                </c:pt>
                <c:pt idx="57">
                  <c:v>-4267.2607431544984</c:v>
                </c:pt>
                <c:pt idx="58">
                  <c:v>-4974.4655510423081</c:v>
                </c:pt>
                <c:pt idx="59">
                  <c:v>-5549.1568546867838</c:v>
                </c:pt>
                <c:pt idx="60">
                  <c:v>-5793.4281664121845</c:v>
                </c:pt>
                <c:pt idx="61">
                  <c:v>-5670.1634133494344</c:v>
                </c:pt>
                <c:pt idx="62">
                  <c:v>-5610.5609971910944</c:v>
                </c:pt>
                <c:pt idx="63">
                  <c:v>-5600.3061621286161</c:v>
                </c:pt>
                <c:pt idx="64">
                  <c:v>-5357.5340144715965</c:v>
                </c:pt>
                <c:pt idx="65">
                  <c:v>-5244.9648748660411</c:v>
                </c:pt>
              </c:numCache>
            </c:numRef>
          </c:val>
        </c:ser>
        <c:ser>
          <c:idx val="4"/>
          <c:order val="4"/>
          <c:tx>
            <c:strRef>
              <c:f>'Colombia Outflows'!$N$101</c:f>
              <c:strCache>
                <c:ptCount val="1"/>
                <c:pt idx="0">
                  <c:v>2- Std Dev Band</c:v>
                </c:pt>
              </c:strCache>
            </c:strRef>
          </c:tx>
          <c:marker>
            <c:symbol val="none"/>
          </c:marker>
          <c:cat>
            <c:strRef>
              <c:f>'Colombia Outflows'!$O$96:$CB$96</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Outflows'!$O$101:$CB$101</c:f>
              <c:numCache>
                <c:formatCode>General</c:formatCode>
                <c:ptCount val="66"/>
                <c:pt idx="0">
                  <c:v>-4230.0800966822744</c:v>
                </c:pt>
                <c:pt idx="1">
                  <c:v>-4712.2348480408618</c:v>
                </c:pt>
                <c:pt idx="2">
                  <c:v>-5146.7748237636515</c:v>
                </c:pt>
                <c:pt idx="3">
                  <c:v>-5770.5235642752741</c:v>
                </c:pt>
                <c:pt idx="4">
                  <c:v>-6464.1412923604066</c:v>
                </c:pt>
                <c:pt idx="5">
                  <c:v>-6890.1958600952285</c:v>
                </c:pt>
                <c:pt idx="6">
                  <c:v>-7180.000628449634</c:v>
                </c:pt>
                <c:pt idx="7">
                  <c:v>-7132.1773278460187</c:v>
                </c:pt>
                <c:pt idx="8">
                  <c:v>-7089.5982601629321</c:v>
                </c:pt>
                <c:pt idx="9">
                  <c:v>-7040.6411226735399</c:v>
                </c:pt>
                <c:pt idx="10">
                  <c:v>-6972.2669286860728</c:v>
                </c:pt>
                <c:pt idx="11">
                  <c:v>-6874.197901694939</c:v>
                </c:pt>
                <c:pt idx="12">
                  <c:v>-6792.9860392093042</c:v>
                </c:pt>
                <c:pt idx="13">
                  <c:v>-6746.7936876322774</c:v>
                </c:pt>
                <c:pt idx="14">
                  <c:v>-6722.2214987682946</c:v>
                </c:pt>
                <c:pt idx="15">
                  <c:v>-6792.8012068142207</c:v>
                </c:pt>
                <c:pt idx="16">
                  <c:v>-6800.6009340136479</c:v>
                </c:pt>
                <c:pt idx="17">
                  <c:v>-6800.2397264822403</c:v>
                </c:pt>
                <c:pt idx="18">
                  <c:v>-6811.1106910261942</c:v>
                </c:pt>
                <c:pt idx="19">
                  <c:v>-6050.9553633590103</c:v>
                </c:pt>
                <c:pt idx="20">
                  <c:v>-5207.5064725918337</c:v>
                </c:pt>
                <c:pt idx="21">
                  <c:v>-4506.0375456862466</c:v>
                </c:pt>
                <c:pt idx="22">
                  <c:v>-3686.0808527541176</c:v>
                </c:pt>
                <c:pt idx="23">
                  <c:v>-3564.0741659700793</c:v>
                </c:pt>
                <c:pt idx="24">
                  <c:v>-3094.5026413103146</c:v>
                </c:pt>
                <c:pt idx="25">
                  <c:v>-3457.5029695040616</c:v>
                </c:pt>
                <c:pt idx="26">
                  <c:v>-3535.8921488234819</c:v>
                </c:pt>
                <c:pt idx="27">
                  <c:v>-4355.9997125519039</c:v>
                </c:pt>
                <c:pt idx="28">
                  <c:v>-5125.4449860595387</c:v>
                </c:pt>
                <c:pt idx="29">
                  <c:v>-5401.5590151793467</c:v>
                </c:pt>
                <c:pt idx="30">
                  <c:v>-5678.922831330623</c:v>
                </c:pt>
                <c:pt idx="31">
                  <c:v>-5945.305278182137</c:v>
                </c:pt>
                <c:pt idx="32">
                  <c:v>-6138.8690333230052</c:v>
                </c:pt>
                <c:pt idx="33">
                  <c:v>-6078.4988405506492</c:v>
                </c:pt>
                <c:pt idx="34">
                  <c:v>-6075.9582673453197</c:v>
                </c:pt>
                <c:pt idx="35">
                  <c:v>-6102.0462573421946</c:v>
                </c:pt>
                <c:pt idx="36">
                  <c:v>-6294.0730385420266</c:v>
                </c:pt>
                <c:pt idx="37">
                  <c:v>-6399.0477192205899</c:v>
                </c:pt>
                <c:pt idx="38">
                  <c:v>-6519.0096095524586</c:v>
                </c:pt>
                <c:pt idx="39">
                  <c:v>-6720.2821231020262</c:v>
                </c:pt>
                <c:pt idx="40">
                  <c:v>-6732.5005356568527</c:v>
                </c:pt>
                <c:pt idx="41">
                  <c:v>-6787.3503312780203</c:v>
                </c:pt>
                <c:pt idx="42">
                  <c:v>-6787.1938861683138</c:v>
                </c:pt>
                <c:pt idx="43">
                  <c:v>-6844.1108133026919</c:v>
                </c:pt>
                <c:pt idx="44">
                  <c:v>-7077.5061781426502</c:v>
                </c:pt>
                <c:pt idx="45">
                  <c:v>-6740.7801179988328</c:v>
                </c:pt>
                <c:pt idx="46">
                  <c:v>-6660.2077692876128</c:v>
                </c:pt>
                <c:pt idx="47">
                  <c:v>-6636.7609061589201</c:v>
                </c:pt>
                <c:pt idx="48">
                  <c:v>-5935.6160331297979</c:v>
                </c:pt>
                <c:pt idx="49">
                  <c:v>-6111.429339250124</c:v>
                </c:pt>
                <c:pt idx="50">
                  <c:v>-5915.4218526416726</c:v>
                </c:pt>
                <c:pt idx="51">
                  <c:v>-5570.2641351328721</c:v>
                </c:pt>
                <c:pt idx="52">
                  <c:v>-4939.457718369069</c:v>
                </c:pt>
                <c:pt idx="53">
                  <c:v>-6639.9732768526774</c:v>
                </c:pt>
                <c:pt idx="54">
                  <c:v>-7198.8297346439458</c:v>
                </c:pt>
                <c:pt idx="55">
                  <c:v>-7443.1299301114141</c:v>
                </c:pt>
                <c:pt idx="56">
                  <c:v>-7219.1494165939703</c:v>
                </c:pt>
                <c:pt idx="57">
                  <c:v>-8441.8476107014958</c:v>
                </c:pt>
                <c:pt idx="58">
                  <c:v>-9528.5522988872417</c:v>
                </c:pt>
                <c:pt idx="59">
                  <c:v>-10400.623676215942</c:v>
                </c:pt>
                <c:pt idx="60">
                  <c:v>-10715.100264950119</c:v>
                </c:pt>
                <c:pt idx="61">
                  <c:v>-10699.334756288119</c:v>
                </c:pt>
                <c:pt idx="62">
                  <c:v>-10783.451458881313</c:v>
                </c:pt>
                <c:pt idx="63">
                  <c:v>-10905.089635293607</c:v>
                </c:pt>
                <c:pt idx="64">
                  <c:v>-10645.938775966193</c:v>
                </c:pt>
                <c:pt idx="65">
                  <c:v>-10511.587258384081</c:v>
                </c:pt>
              </c:numCache>
            </c:numRef>
          </c:val>
        </c:ser>
        <c:marker val="1"/>
        <c:axId val="108201088"/>
        <c:axId val="108202624"/>
      </c:lineChart>
      <c:catAx>
        <c:axId val="108201088"/>
        <c:scaling>
          <c:orientation val="minMax"/>
        </c:scaling>
        <c:axPos val="b"/>
        <c:majorTickMark val="none"/>
        <c:tickLblPos val="nextTo"/>
        <c:crossAx val="108202624"/>
        <c:crosses val="autoZero"/>
        <c:auto val="1"/>
        <c:lblAlgn val="ctr"/>
        <c:lblOffset val="100"/>
      </c:catAx>
      <c:valAx>
        <c:axId val="108202624"/>
        <c:scaling>
          <c:orientation val="minMax"/>
        </c:scaling>
        <c:axPos val="l"/>
        <c:majorGridlines/>
        <c:numFmt formatCode="General" sourceLinked="1"/>
        <c:majorTickMark val="none"/>
        <c:tickLblPos val="nextTo"/>
        <c:spPr>
          <a:ln w="9525">
            <a:noFill/>
          </a:ln>
        </c:spPr>
        <c:crossAx val="108201088"/>
        <c:crosses val="autoZero"/>
        <c:crossBetween val="between"/>
      </c:valAx>
    </c:plotArea>
    <c:legend>
      <c:legendPos val="b"/>
    </c:legend>
    <c:plotVisOnly val="1"/>
  </c:chart>
  <c:printSettings>
    <c:headerFooter/>
    <c:pageMargins b="0.75000000000000244" l="0.70000000000000062" r="0.70000000000000062" t="0.75000000000000244"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lang val="en-US"/>
  <c:chart>
    <c:plotArea>
      <c:layout/>
      <c:lineChart>
        <c:grouping val="standard"/>
        <c:ser>
          <c:idx val="0"/>
          <c:order val="0"/>
          <c:tx>
            <c:strRef>
              <c:f>'Colombia Outflows'!$N$286</c:f>
              <c:strCache>
                <c:ptCount val="1"/>
                <c:pt idx="0">
                  <c:v>DeltaC</c:v>
                </c:pt>
              </c:strCache>
            </c:strRef>
          </c:tx>
          <c:marker>
            <c:symbol val="none"/>
          </c:marker>
          <c:cat>
            <c:strRef>
              <c:f>'Colombia Outflows'!$O$285:$CB$285</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Outflows'!$O$286:$CB$286</c:f>
              <c:numCache>
                <c:formatCode>General</c:formatCode>
                <c:ptCount val="66"/>
                <c:pt idx="0">
                  <c:v>1997.4710000000002</c:v>
                </c:pt>
                <c:pt idx="1">
                  <c:v>-4474.4800000000005</c:v>
                </c:pt>
                <c:pt idx="2">
                  <c:v>-5731.2892777315665</c:v>
                </c:pt>
                <c:pt idx="3">
                  <c:v>-4913.0960589717388</c:v>
                </c:pt>
                <c:pt idx="4">
                  <c:v>-3532.0240984411003</c:v>
                </c:pt>
                <c:pt idx="5">
                  <c:v>2367.8340582649362</c:v>
                </c:pt>
                <c:pt idx="6">
                  <c:v>2647.5268365490829</c:v>
                </c:pt>
                <c:pt idx="7">
                  <c:v>1807.2883644858478</c:v>
                </c:pt>
                <c:pt idx="8">
                  <c:v>1940.5238574812684</c:v>
                </c:pt>
                <c:pt idx="9">
                  <c:v>762.19776025856504</c:v>
                </c:pt>
                <c:pt idx="10">
                  <c:v>699.77563042858901</c:v>
                </c:pt>
                <c:pt idx="11">
                  <c:v>1477.513431103114</c:v>
                </c:pt>
                <c:pt idx="12">
                  <c:v>567.10821270909798</c:v>
                </c:pt>
                <c:pt idx="13">
                  <c:v>55.108971140389031</c:v>
                </c:pt>
                <c:pt idx="14">
                  <c:v>-48.588443742297272</c:v>
                </c:pt>
                <c:pt idx="15">
                  <c:v>-640.64570687753132</c:v>
                </c:pt>
                <c:pt idx="16">
                  <c:v>541.45122710424471</c:v>
                </c:pt>
                <c:pt idx="17">
                  <c:v>1353.2186396754175</c:v>
                </c:pt>
                <c:pt idx="18">
                  <c:v>1839.183496944692</c:v>
                </c:pt>
                <c:pt idx="19">
                  <c:v>2539.5569623245715</c:v>
                </c:pt>
                <c:pt idx="20">
                  <c:v>1142.4206630861859</c:v>
                </c:pt>
                <c:pt idx="21">
                  <c:v>-1114.3730787305803</c:v>
                </c:pt>
                <c:pt idx="22">
                  <c:v>-1565.7500990820295</c:v>
                </c:pt>
                <c:pt idx="23">
                  <c:v>-2357.1494360053407</c:v>
                </c:pt>
                <c:pt idx="24">
                  <c:v>-1440.0893336582194</c:v>
                </c:pt>
                <c:pt idx="25">
                  <c:v>-679.45088304582691</c:v>
                </c:pt>
                <c:pt idx="26">
                  <c:v>-335.81805277055406</c:v>
                </c:pt>
                <c:pt idx="27">
                  <c:v>-400.99232162008269</c:v>
                </c:pt>
                <c:pt idx="28">
                  <c:v>-1098.803160924615</c:v>
                </c:pt>
                <c:pt idx="29">
                  <c:v>-235.81912914503334</c:v>
                </c:pt>
                <c:pt idx="30">
                  <c:v>-512.49430970317837</c:v>
                </c:pt>
                <c:pt idx="31">
                  <c:v>-94.736946749430047</c:v>
                </c:pt>
                <c:pt idx="32">
                  <c:v>-698.05779746631174</c:v>
                </c:pt>
                <c:pt idx="33">
                  <c:v>-2258.8319302448358</c:v>
                </c:pt>
                <c:pt idx="34">
                  <c:v>-2371.514091748345</c:v>
                </c:pt>
                <c:pt idx="35">
                  <c:v>-2394.0810440942632</c:v>
                </c:pt>
                <c:pt idx="36">
                  <c:v>167.37072334566574</c:v>
                </c:pt>
                <c:pt idx="37">
                  <c:v>2869.4924050123268</c:v>
                </c:pt>
                <c:pt idx="38">
                  <c:v>1936.4391219788868</c:v>
                </c:pt>
                <c:pt idx="39">
                  <c:v>1824.9097718262383</c:v>
                </c:pt>
                <c:pt idx="40">
                  <c:v>-261.42598305812407</c:v>
                </c:pt>
                <c:pt idx="41">
                  <c:v>-1740.8196682351181</c:v>
                </c:pt>
                <c:pt idx="42">
                  <c:v>1014.580834159319</c:v>
                </c:pt>
                <c:pt idx="43">
                  <c:v>1360.8312611011211</c:v>
                </c:pt>
                <c:pt idx="44">
                  <c:v>2314.8195464269284</c:v>
                </c:pt>
                <c:pt idx="45">
                  <c:v>1635.9288550497604</c:v>
                </c:pt>
                <c:pt idx="46">
                  <c:v>-1581.546645282599</c:v>
                </c:pt>
                <c:pt idx="47">
                  <c:v>-2396.539276522506</c:v>
                </c:pt>
                <c:pt idx="48">
                  <c:v>-2871.2578566050197</c:v>
                </c:pt>
                <c:pt idx="49">
                  <c:v>-3358.9500000000003</c:v>
                </c:pt>
                <c:pt idx="50">
                  <c:v>-1152.1685715799999</c:v>
                </c:pt>
                <c:pt idx="51">
                  <c:v>127.26289409000015</c:v>
                </c:pt>
                <c:pt idx="52">
                  <c:v>-1734.55919111</c:v>
                </c:pt>
                <c:pt idx="53">
                  <c:v>1338.6644019300002</c:v>
                </c:pt>
                <c:pt idx="54">
                  <c:v>18.353407390000029</c:v>
                </c:pt>
                <c:pt idx="55">
                  <c:v>-3060.8191644099998</c:v>
                </c:pt>
                <c:pt idx="56">
                  <c:v>1286.1692553299999</c:v>
                </c:pt>
                <c:pt idx="57">
                  <c:v>206.61303881999947</c:v>
                </c:pt>
                <c:pt idx="58">
                  <c:v>1678.6239685509995</c:v>
                </c:pt>
                <c:pt idx="59">
                  <c:v>6304.5169178209999</c:v>
                </c:pt>
                <c:pt idx="60">
                  <c:v>810.13343228100007</c:v>
                </c:pt>
                <c:pt idx="61">
                  <c:v>260.87023337100095</c:v>
                </c:pt>
                <c:pt idx="62">
                  <c:v>-116.3622822709998</c:v>
                </c:pt>
                <c:pt idx="63">
                  <c:v>-1808.7960543709996</c:v>
                </c:pt>
                <c:pt idx="64">
                  <c:v>3591.5135292790001</c:v>
                </c:pt>
                <c:pt idx="65">
                  <c:v>2186.7124025489998</c:v>
                </c:pt>
              </c:numCache>
            </c:numRef>
          </c:val>
        </c:ser>
        <c:ser>
          <c:idx val="1"/>
          <c:order val="1"/>
          <c:tx>
            <c:strRef>
              <c:f>'Colombia Outflows'!$N$287</c:f>
              <c:strCache>
                <c:ptCount val="1"/>
                <c:pt idx="0">
                  <c:v>1+ Std Dev Band</c:v>
                </c:pt>
              </c:strCache>
            </c:strRef>
          </c:tx>
          <c:marker>
            <c:symbol val="none"/>
          </c:marker>
          <c:cat>
            <c:strRef>
              <c:f>'Colombia Outflows'!$O$285:$CB$285</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Outflows'!$O$287:$CB$287</c:f>
              <c:numCache>
                <c:formatCode>General</c:formatCode>
                <c:ptCount val="66"/>
                <c:pt idx="0">
                  <c:v>3198.7507017424323</c:v>
                </c:pt>
                <c:pt idx="1">
                  <c:v>3225.3918688003214</c:v>
                </c:pt>
                <c:pt idx="2">
                  <c:v>3247.4232691236493</c:v>
                </c:pt>
                <c:pt idx="3">
                  <c:v>3186.0002040679747</c:v>
                </c:pt>
                <c:pt idx="4">
                  <c:v>3066.2919681810154</c:v>
                </c:pt>
                <c:pt idx="5">
                  <c:v>3230.0647133349148</c:v>
                </c:pt>
                <c:pt idx="6">
                  <c:v>3442.6412792145111</c:v>
                </c:pt>
                <c:pt idx="7">
                  <c:v>3567.3855404523738</c:v>
                </c:pt>
                <c:pt idx="8">
                  <c:v>3697.2443608784592</c:v>
                </c:pt>
                <c:pt idx="9">
                  <c:v>3706.1802549854065</c:v>
                </c:pt>
                <c:pt idx="10">
                  <c:v>3714.6108375825543</c:v>
                </c:pt>
                <c:pt idx="11">
                  <c:v>3854.946771036392</c:v>
                </c:pt>
                <c:pt idx="12">
                  <c:v>3948.9218889455292</c:v>
                </c:pt>
                <c:pt idx="13">
                  <c:v>4000.4847730982146</c:v>
                </c:pt>
                <c:pt idx="14">
                  <c:v>4044.7518758781334</c:v>
                </c:pt>
                <c:pt idx="15">
                  <c:v>3992.3384894632454</c:v>
                </c:pt>
                <c:pt idx="16">
                  <c:v>3854.9775320431754</c:v>
                </c:pt>
                <c:pt idx="17">
                  <c:v>3393.0881845582771</c:v>
                </c:pt>
                <c:pt idx="18">
                  <c:v>2843.8710332879605</c:v>
                </c:pt>
                <c:pt idx="19">
                  <c:v>2668.3305243300415</c:v>
                </c:pt>
                <c:pt idx="20">
                  <c:v>2599.0421616608837</c:v>
                </c:pt>
                <c:pt idx="21">
                  <c:v>2559.9823193340035</c:v>
                </c:pt>
                <c:pt idx="22">
                  <c:v>2370.7050580610548</c:v>
                </c:pt>
                <c:pt idx="23">
                  <c:v>2196.3506819341678</c:v>
                </c:pt>
                <c:pt idx="24">
                  <c:v>2085.4234644638163</c:v>
                </c:pt>
                <c:pt idx="25">
                  <c:v>1900.5848291940968</c:v>
                </c:pt>
                <c:pt idx="26">
                  <c:v>1665.7015647879966</c:v>
                </c:pt>
                <c:pt idx="27">
                  <c:v>1517.3089914065397</c:v>
                </c:pt>
                <c:pt idx="28">
                  <c:v>1330.424247371338</c:v>
                </c:pt>
                <c:pt idx="29">
                  <c:v>1271.2197231930256</c:v>
                </c:pt>
                <c:pt idx="30">
                  <c:v>1205.0555324730219</c:v>
                </c:pt>
                <c:pt idx="31">
                  <c:v>1073.9757737977577</c:v>
                </c:pt>
                <c:pt idx="32">
                  <c:v>1005.6786661140766</c:v>
                </c:pt>
                <c:pt idx="33">
                  <c:v>974.40258529894732</c:v>
                </c:pt>
                <c:pt idx="34">
                  <c:v>937.03667768053049</c:v>
                </c:pt>
                <c:pt idx="35">
                  <c:v>919.27733168499117</c:v>
                </c:pt>
                <c:pt idx="36">
                  <c:v>888.5015684886182</c:v>
                </c:pt>
                <c:pt idx="37">
                  <c:v>1104.075441348371</c:v>
                </c:pt>
                <c:pt idx="38">
                  <c:v>1116.6114139344286</c:v>
                </c:pt>
                <c:pt idx="39">
                  <c:v>1015.8160887190564</c:v>
                </c:pt>
                <c:pt idx="40">
                  <c:v>897.63695801645224</c:v>
                </c:pt>
                <c:pt idx="41">
                  <c:v>885.77659203443852</c:v>
                </c:pt>
                <c:pt idx="42">
                  <c:v>1037.0366756701978</c:v>
                </c:pt>
                <c:pt idx="43">
                  <c:v>1204.7394383371966</c:v>
                </c:pt>
                <c:pt idx="44">
                  <c:v>1472.333638127734</c:v>
                </c:pt>
                <c:pt idx="45">
                  <c:v>1626.8823397390076</c:v>
                </c:pt>
                <c:pt idx="46">
                  <c:v>1603.8255620601183</c:v>
                </c:pt>
                <c:pt idx="47">
                  <c:v>1587.1506573711586</c:v>
                </c:pt>
                <c:pt idx="48">
                  <c:v>1594.6476357444133</c:v>
                </c:pt>
                <c:pt idx="49">
                  <c:v>1570.3843186714876</c:v>
                </c:pt>
                <c:pt idx="50">
                  <c:v>1546.1126578300616</c:v>
                </c:pt>
                <c:pt idx="51">
                  <c:v>1559.6900808515586</c:v>
                </c:pt>
                <c:pt idx="52">
                  <c:v>1530.0677693936684</c:v>
                </c:pt>
                <c:pt idx="53">
                  <c:v>1699.6967642020818</c:v>
                </c:pt>
                <c:pt idx="54">
                  <c:v>1755.8514659464495</c:v>
                </c:pt>
                <c:pt idx="55">
                  <c:v>1769.3417653371225</c:v>
                </c:pt>
                <c:pt idx="56">
                  <c:v>1851.6077726476237</c:v>
                </c:pt>
                <c:pt idx="57">
                  <c:v>1591.7891705729182</c:v>
                </c:pt>
                <c:pt idx="58">
                  <c:v>1563.6332908324962</c:v>
                </c:pt>
                <c:pt idx="59">
                  <c:v>2267.9756522596167</c:v>
                </c:pt>
                <c:pt idx="60">
                  <c:v>2328.6462877166132</c:v>
                </c:pt>
                <c:pt idx="61">
                  <c:v>2392.0915023086036</c:v>
                </c:pt>
                <c:pt idx="62">
                  <c:v>2325.9434501020951</c:v>
                </c:pt>
                <c:pt idx="63">
                  <c:v>2181.9712311293342</c:v>
                </c:pt>
                <c:pt idx="64">
                  <c:v>2333.0574035583359</c:v>
                </c:pt>
                <c:pt idx="65">
                  <c:v>2384.1508272135379</c:v>
                </c:pt>
              </c:numCache>
            </c:numRef>
          </c:val>
        </c:ser>
        <c:ser>
          <c:idx val="2"/>
          <c:order val="2"/>
          <c:tx>
            <c:strRef>
              <c:f>'Colombia Outflows'!$N$288</c:f>
              <c:strCache>
                <c:ptCount val="1"/>
                <c:pt idx="0">
                  <c:v>2+ Std Dev Band</c:v>
                </c:pt>
              </c:strCache>
            </c:strRef>
          </c:tx>
          <c:marker>
            <c:symbol val="none"/>
          </c:marker>
          <c:cat>
            <c:strRef>
              <c:f>'Colombia Outflows'!$O$285:$CB$285</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Outflows'!$O$288:$CB$288</c:f>
              <c:numCache>
                <c:formatCode>General</c:formatCode>
                <c:ptCount val="66"/>
                <c:pt idx="0">
                  <c:v>5817.6200784848652</c:v>
                </c:pt>
                <c:pt idx="1">
                  <c:v>6072.3007876006423</c:v>
                </c:pt>
                <c:pt idx="2">
                  <c:v>6405.9024271338776</c:v>
                </c:pt>
                <c:pt idx="3">
                  <c:v>6536.3854749711145</c:v>
                </c:pt>
                <c:pt idx="4">
                  <c:v>6495.7202081192518</c:v>
                </c:pt>
                <c:pt idx="5">
                  <c:v>6712.4039955138032</c:v>
                </c:pt>
                <c:pt idx="6">
                  <c:v>6984.2607854455418</c:v>
                </c:pt>
                <c:pt idx="7">
                  <c:v>7134.3998896969752</c:v>
                </c:pt>
                <c:pt idx="8">
                  <c:v>7290.200617675082</c:v>
                </c:pt>
                <c:pt idx="9">
                  <c:v>7300.4297128760481</c:v>
                </c:pt>
                <c:pt idx="10">
                  <c:v>7309.9572915489143</c:v>
                </c:pt>
                <c:pt idx="11">
                  <c:v>7440.9081819014336</c:v>
                </c:pt>
                <c:pt idx="12">
                  <c:v>7474.0332920842538</c:v>
                </c:pt>
                <c:pt idx="13">
                  <c:v>7382.6260168326053</c:v>
                </c:pt>
                <c:pt idx="14">
                  <c:v>7323.9454495795571</c:v>
                </c:pt>
                <c:pt idx="15">
                  <c:v>7286.6096670936577</c:v>
                </c:pt>
                <c:pt idx="16">
                  <c:v>7117.1712758983058</c:v>
                </c:pt>
                <c:pt idx="17">
                  <c:v>6418.969248944738</c:v>
                </c:pt>
                <c:pt idx="18">
                  <c:v>5547.7315215568706</c:v>
                </c:pt>
                <c:pt idx="19">
                  <c:v>5273.8793055248034</c:v>
                </c:pt>
                <c:pt idx="20">
                  <c:v>5178.0550970321792</c:v>
                </c:pt>
                <c:pt idx="21">
                  <c:v>4931.930066314947</c:v>
                </c:pt>
                <c:pt idx="22">
                  <c:v>4345.0985848365735</c:v>
                </c:pt>
                <c:pt idx="23">
                  <c:v>3868.5925014344793</c:v>
                </c:pt>
                <c:pt idx="24">
                  <c:v>3542.1413282546323</c:v>
                </c:pt>
                <c:pt idx="25">
                  <c:v>3324.8283047807313</c:v>
                </c:pt>
                <c:pt idx="26">
                  <c:v>3004.2290204345131</c:v>
                </c:pt>
                <c:pt idx="27">
                  <c:v>2817.8579079768961</c:v>
                </c:pt>
                <c:pt idx="28">
                  <c:v>2596.0547708267868</c:v>
                </c:pt>
                <c:pt idx="29">
                  <c:v>2527.546566940342</c:v>
                </c:pt>
                <c:pt idx="30">
                  <c:v>2455.8316825069223</c:v>
                </c:pt>
                <c:pt idx="31">
                  <c:v>2272.2846840490215</c:v>
                </c:pt>
                <c:pt idx="32">
                  <c:v>2198.9487691904296</c:v>
                </c:pt>
                <c:pt idx="33">
                  <c:v>2252.0936526294327</c:v>
                </c:pt>
                <c:pt idx="34">
                  <c:v>2293.5081197929012</c:v>
                </c:pt>
                <c:pt idx="35">
                  <c:v>2345.661194662659</c:v>
                </c:pt>
                <c:pt idx="36">
                  <c:v>2302.813693457842</c:v>
                </c:pt>
                <c:pt idx="37">
                  <c:v>2658.1477509105021</c:v>
                </c:pt>
                <c:pt idx="38">
                  <c:v>2678.3569148309075</c:v>
                </c:pt>
                <c:pt idx="39">
                  <c:v>2512.4986239250802</c:v>
                </c:pt>
                <c:pt idx="40">
                  <c:v>2346.3326948270869</c:v>
                </c:pt>
                <c:pt idx="41">
                  <c:v>2353.9342923382865</c:v>
                </c:pt>
                <c:pt idx="42">
                  <c:v>2527.4379129477379</c:v>
                </c:pt>
                <c:pt idx="43">
                  <c:v>2676.9444034264125</c:v>
                </c:pt>
                <c:pt idx="44">
                  <c:v>3024.3873590032294</c:v>
                </c:pt>
                <c:pt idx="45">
                  <c:v>3217.7157753209976</c:v>
                </c:pt>
                <c:pt idx="46">
                  <c:v>3233.888649588821</c:v>
                </c:pt>
                <c:pt idx="47">
                  <c:v>3300.316187956023</c:v>
                </c:pt>
                <c:pt idx="48">
                  <c:v>3403.9328794865528</c:v>
                </c:pt>
                <c:pt idx="49">
                  <c:v>3511.5627888834492</c:v>
                </c:pt>
                <c:pt idx="50">
                  <c:v>3495.0031802944386</c:v>
                </c:pt>
                <c:pt idx="51">
                  <c:v>3511.0580342954609</c:v>
                </c:pt>
                <c:pt idx="52">
                  <c:v>3503.6384810618647</c:v>
                </c:pt>
                <c:pt idx="53">
                  <c:v>3663.0216540699503</c:v>
                </c:pt>
                <c:pt idx="54">
                  <c:v>3655.8376826017684</c:v>
                </c:pt>
                <c:pt idx="55">
                  <c:v>3716.155187398901</c:v>
                </c:pt>
                <c:pt idx="56">
                  <c:v>3824.7472754206865</c:v>
                </c:pt>
                <c:pt idx="57">
                  <c:v>3438.2540395808924</c:v>
                </c:pt>
                <c:pt idx="58">
                  <c:v>3394.8330377714428</c:v>
                </c:pt>
                <c:pt idx="59">
                  <c:v>4579.537403325945</c:v>
                </c:pt>
                <c:pt idx="60">
                  <c:v>4647.3007034729826</c:v>
                </c:pt>
                <c:pt idx="61">
                  <c:v>4674.1066375766568</c:v>
                </c:pt>
                <c:pt idx="62">
                  <c:v>4598.3576889851556</c:v>
                </c:pt>
                <c:pt idx="63">
                  <c:v>4468.8946168132406</c:v>
                </c:pt>
                <c:pt idx="64">
                  <c:v>4707.2322625286406</c:v>
                </c:pt>
                <c:pt idx="65">
                  <c:v>4781.8799324640822</c:v>
                </c:pt>
              </c:numCache>
            </c:numRef>
          </c:val>
        </c:ser>
        <c:ser>
          <c:idx val="3"/>
          <c:order val="3"/>
          <c:tx>
            <c:strRef>
              <c:f>'Colombia Outflows'!$N$289</c:f>
              <c:strCache>
                <c:ptCount val="1"/>
                <c:pt idx="0">
                  <c:v>1- Std Dev Band</c:v>
                </c:pt>
              </c:strCache>
            </c:strRef>
          </c:tx>
          <c:marker>
            <c:symbol val="none"/>
          </c:marker>
          <c:cat>
            <c:strRef>
              <c:f>'Colombia Outflows'!$O$285:$CB$285</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Outflows'!$O$289:$CB$289</c:f>
              <c:numCache>
                <c:formatCode>General</c:formatCode>
                <c:ptCount val="66"/>
                <c:pt idx="0">
                  <c:v>-2038.9880517424324</c:v>
                </c:pt>
                <c:pt idx="1">
                  <c:v>-2468.4259688003212</c:v>
                </c:pt>
                <c:pt idx="2">
                  <c:v>-3069.5350468968063</c:v>
                </c:pt>
                <c:pt idx="3">
                  <c:v>-3514.770337738305</c:v>
                </c:pt>
                <c:pt idx="4">
                  <c:v>-3792.5645116954565</c:v>
                </c:pt>
                <c:pt idx="5">
                  <c:v>-3734.613851022862</c:v>
                </c:pt>
                <c:pt idx="6">
                  <c:v>-3640.5977332475504</c:v>
                </c:pt>
                <c:pt idx="7">
                  <c:v>-3566.643158036828</c:v>
                </c:pt>
                <c:pt idx="8">
                  <c:v>-3488.6681527147862</c:v>
                </c:pt>
                <c:pt idx="9">
                  <c:v>-3482.3186607958769</c:v>
                </c:pt>
                <c:pt idx="10">
                  <c:v>-3476.0820703501658</c:v>
                </c:pt>
                <c:pt idx="11">
                  <c:v>-3316.9760506936923</c:v>
                </c:pt>
                <c:pt idx="12">
                  <c:v>-3101.3009173319201</c:v>
                </c:pt>
                <c:pt idx="13">
                  <c:v>-2763.7977143705666</c:v>
                </c:pt>
                <c:pt idx="14">
                  <c:v>-2513.635271524714</c:v>
                </c:pt>
                <c:pt idx="15">
                  <c:v>-2596.2038657975791</c:v>
                </c:pt>
                <c:pt idx="16">
                  <c:v>-2669.4099556670853</c:v>
                </c:pt>
                <c:pt idx="17">
                  <c:v>-2658.6739442146454</c:v>
                </c:pt>
                <c:pt idx="18">
                  <c:v>-2563.8499432498597</c:v>
                </c:pt>
                <c:pt idx="19">
                  <c:v>-2542.7670380594832</c:v>
                </c:pt>
                <c:pt idx="20">
                  <c:v>-2558.9837090817073</c:v>
                </c:pt>
                <c:pt idx="21">
                  <c:v>-2183.9131746278845</c:v>
                </c:pt>
                <c:pt idx="22">
                  <c:v>-1578.0819954899825</c:v>
                </c:pt>
                <c:pt idx="23">
                  <c:v>-1148.1329570664557</c:v>
                </c:pt>
                <c:pt idx="24">
                  <c:v>-828.01226311781625</c:v>
                </c:pt>
                <c:pt idx="25">
                  <c:v>-947.90212197917276</c:v>
                </c:pt>
                <c:pt idx="26">
                  <c:v>-1011.3533465050364</c:v>
                </c:pt>
                <c:pt idx="27">
                  <c:v>-1083.7888417341726</c:v>
                </c:pt>
                <c:pt idx="28">
                  <c:v>-1200.8367995395593</c:v>
                </c:pt>
                <c:pt idx="29">
                  <c:v>-1241.4339643016067</c:v>
                </c:pt>
                <c:pt idx="30">
                  <c:v>-1296.4967675947794</c:v>
                </c:pt>
                <c:pt idx="31">
                  <c:v>-1322.6420467047699</c:v>
                </c:pt>
                <c:pt idx="32">
                  <c:v>-1380.8615400386295</c:v>
                </c:pt>
                <c:pt idx="33">
                  <c:v>-1580.9795493620229</c:v>
                </c:pt>
                <c:pt idx="34">
                  <c:v>-1775.9062065442108</c:v>
                </c:pt>
                <c:pt idx="35">
                  <c:v>-1933.4903942703445</c:v>
                </c:pt>
                <c:pt idx="36">
                  <c:v>-1940.1226814498293</c:v>
                </c:pt>
                <c:pt idx="37">
                  <c:v>-2004.0691777758911</c:v>
                </c:pt>
                <c:pt idx="38">
                  <c:v>-2006.8795878585292</c:v>
                </c:pt>
                <c:pt idx="39">
                  <c:v>-1977.5489816929908</c:v>
                </c:pt>
                <c:pt idx="40">
                  <c:v>-1999.7545156048172</c:v>
                </c:pt>
                <c:pt idx="41">
                  <c:v>-2050.5388085732575</c:v>
                </c:pt>
                <c:pt idx="42">
                  <c:v>-1943.7657988848819</c:v>
                </c:pt>
                <c:pt idx="43">
                  <c:v>-1739.6704918412347</c:v>
                </c:pt>
                <c:pt idx="44">
                  <c:v>-1631.7738036232568</c:v>
                </c:pt>
                <c:pt idx="45">
                  <c:v>-1554.7845314249723</c:v>
                </c:pt>
                <c:pt idx="46">
                  <c:v>-1656.3006129972871</c:v>
                </c:pt>
                <c:pt idx="47">
                  <c:v>-1839.1804037985698</c:v>
                </c:pt>
                <c:pt idx="48">
                  <c:v>-2023.9228517398653</c:v>
                </c:pt>
                <c:pt idx="49">
                  <c:v>-2311.9726217524358</c:v>
                </c:pt>
                <c:pt idx="50">
                  <c:v>-2351.6683870986926</c:v>
                </c:pt>
                <c:pt idx="51">
                  <c:v>-2343.0458260362466</c:v>
                </c:pt>
                <c:pt idx="52">
                  <c:v>-2417.0736539427248</c:v>
                </c:pt>
                <c:pt idx="53">
                  <c:v>-2226.9530155336547</c:v>
                </c:pt>
                <c:pt idx="54">
                  <c:v>-2044.1209673641879</c:v>
                </c:pt>
                <c:pt idx="55">
                  <c:v>-2124.2850787864345</c:v>
                </c:pt>
                <c:pt idx="56">
                  <c:v>-2094.6712328985022</c:v>
                </c:pt>
                <c:pt idx="57">
                  <c:v>-2101.1405674430293</c:v>
                </c:pt>
                <c:pt idx="58">
                  <c:v>-2098.7662030453967</c:v>
                </c:pt>
                <c:pt idx="59">
                  <c:v>-2355.1478498730407</c:v>
                </c:pt>
                <c:pt idx="60">
                  <c:v>-2308.6625437961247</c:v>
                </c:pt>
                <c:pt idx="61">
                  <c:v>-2171.9387682275028</c:v>
                </c:pt>
                <c:pt idx="62">
                  <c:v>-2218.885027664026</c:v>
                </c:pt>
                <c:pt idx="63">
                  <c:v>-2391.8755402384777</c:v>
                </c:pt>
                <c:pt idx="64">
                  <c:v>-2415.2923143822727</c:v>
                </c:pt>
                <c:pt idx="65">
                  <c:v>-2411.3073832875507</c:v>
                </c:pt>
              </c:numCache>
            </c:numRef>
          </c:val>
        </c:ser>
        <c:ser>
          <c:idx val="4"/>
          <c:order val="4"/>
          <c:tx>
            <c:strRef>
              <c:f>'Colombia Outflows'!$N$290</c:f>
              <c:strCache>
                <c:ptCount val="1"/>
                <c:pt idx="0">
                  <c:v>2- Std Dev Band</c:v>
                </c:pt>
              </c:strCache>
            </c:strRef>
          </c:tx>
          <c:marker>
            <c:symbol val="none"/>
          </c:marker>
          <c:cat>
            <c:strRef>
              <c:f>'Colombia Outflows'!$O$285:$CB$285</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Outflows'!$O$290:$CB$290</c:f>
              <c:numCache>
                <c:formatCode>General</c:formatCode>
                <c:ptCount val="66"/>
                <c:pt idx="0">
                  <c:v>-4657.8574284848646</c:v>
                </c:pt>
                <c:pt idx="1">
                  <c:v>-5315.334887600643</c:v>
                </c:pt>
                <c:pt idx="2">
                  <c:v>-6228.0142049070337</c:v>
                </c:pt>
                <c:pt idx="3">
                  <c:v>-6865.1556086414448</c:v>
                </c:pt>
                <c:pt idx="4">
                  <c:v>-7221.992751633692</c:v>
                </c:pt>
                <c:pt idx="5">
                  <c:v>-7216.9531332017505</c:v>
                </c:pt>
                <c:pt idx="6">
                  <c:v>-7182.2172394785812</c:v>
                </c:pt>
                <c:pt idx="7">
                  <c:v>-7133.6575072814285</c:v>
                </c:pt>
                <c:pt idx="8">
                  <c:v>-7081.6244095114089</c:v>
                </c:pt>
                <c:pt idx="9">
                  <c:v>-7076.5681186865186</c:v>
                </c:pt>
                <c:pt idx="10">
                  <c:v>-7071.4285243165259</c:v>
                </c:pt>
                <c:pt idx="11">
                  <c:v>-6902.9374615587349</c:v>
                </c:pt>
                <c:pt idx="12">
                  <c:v>-6626.4123204706448</c:v>
                </c:pt>
                <c:pt idx="13">
                  <c:v>-6145.9389581049572</c:v>
                </c:pt>
                <c:pt idx="14">
                  <c:v>-5792.8288452261377</c:v>
                </c:pt>
                <c:pt idx="15">
                  <c:v>-5890.4750434279913</c:v>
                </c:pt>
                <c:pt idx="16">
                  <c:v>-5931.6036995222157</c:v>
                </c:pt>
                <c:pt idx="17">
                  <c:v>-5684.5550086011071</c:v>
                </c:pt>
                <c:pt idx="18">
                  <c:v>-5267.7104315187698</c:v>
                </c:pt>
                <c:pt idx="19">
                  <c:v>-5148.315819254246</c:v>
                </c:pt>
                <c:pt idx="20">
                  <c:v>-5137.9966444530028</c:v>
                </c:pt>
                <c:pt idx="21">
                  <c:v>-4555.8609216088289</c:v>
                </c:pt>
                <c:pt idx="22">
                  <c:v>-3552.4755222655012</c:v>
                </c:pt>
                <c:pt idx="23">
                  <c:v>-2820.3747765667677</c:v>
                </c:pt>
                <c:pt idx="24">
                  <c:v>-2284.7301269086324</c:v>
                </c:pt>
                <c:pt idx="25">
                  <c:v>-2372.1455975658077</c:v>
                </c:pt>
                <c:pt idx="26">
                  <c:v>-2349.8808021515529</c:v>
                </c:pt>
                <c:pt idx="27">
                  <c:v>-2384.3377583045285</c:v>
                </c:pt>
                <c:pt idx="28">
                  <c:v>-2466.4673229950076</c:v>
                </c:pt>
                <c:pt idx="29">
                  <c:v>-2497.7608080489226</c:v>
                </c:pt>
                <c:pt idx="30">
                  <c:v>-2547.2729176286803</c:v>
                </c:pt>
                <c:pt idx="31">
                  <c:v>-2520.9509569560337</c:v>
                </c:pt>
                <c:pt idx="32">
                  <c:v>-2574.1316431149826</c:v>
                </c:pt>
                <c:pt idx="33">
                  <c:v>-2858.6706166925078</c:v>
                </c:pt>
                <c:pt idx="34">
                  <c:v>-3132.3776486565812</c:v>
                </c:pt>
                <c:pt idx="35">
                  <c:v>-3359.8742572480123</c:v>
                </c:pt>
                <c:pt idx="36">
                  <c:v>-3354.4348064190531</c:v>
                </c:pt>
                <c:pt idx="37">
                  <c:v>-3558.1414873380222</c:v>
                </c:pt>
                <c:pt idx="38">
                  <c:v>-3568.6250887550082</c:v>
                </c:pt>
                <c:pt idx="39">
                  <c:v>-3474.2315168990144</c:v>
                </c:pt>
                <c:pt idx="40">
                  <c:v>-3448.4502524154523</c:v>
                </c:pt>
                <c:pt idx="41">
                  <c:v>-3518.6965088771058</c:v>
                </c:pt>
                <c:pt idx="42">
                  <c:v>-3434.1670361624215</c:v>
                </c:pt>
                <c:pt idx="43">
                  <c:v>-3211.8754569304501</c:v>
                </c:pt>
                <c:pt idx="44">
                  <c:v>-3183.8275244987522</c:v>
                </c:pt>
                <c:pt idx="45">
                  <c:v>-3145.6179670069623</c:v>
                </c:pt>
                <c:pt idx="46">
                  <c:v>-3286.3637005259898</c:v>
                </c:pt>
                <c:pt idx="47">
                  <c:v>-3552.3459343834338</c:v>
                </c:pt>
                <c:pt idx="48">
                  <c:v>-3833.2080954820044</c:v>
                </c:pt>
                <c:pt idx="49">
                  <c:v>-4253.1510919643979</c:v>
                </c:pt>
                <c:pt idx="50">
                  <c:v>-4300.5589095630694</c:v>
                </c:pt>
                <c:pt idx="51">
                  <c:v>-4294.4137794801491</c:v>
                </c:pt>
                <c:pt idx="52">
                  <c:v>-4390.6443656109213</c:v>
                </c:pt>
                <c:pt idx="53">
                  <c:v>-4190.2779054015227</c:v>
                </c:pt>
                <c:pt idx="54">
                  <c:v>-3944.1071840195063</c:v>
                </c:pt>
                <c:pt idx="55">
                  <c:v>-4071.098500848213</c:v>
                </c:pt>
                <c:pt idx="56">
                  <c:v>-4067.8107356715655</c:v>
                </c:pt>
                <c:pt idx="57">
                  <c:v>-3947.6054364510032</c:v>
                </c:pt>
                <c:pt idx="58">
                  <c:v>-3929.9659499843428</c:v>
                </c:pt>
                <c:pt idx="59">
                  <c:v>-4666.7096009393699</c:v>
                </c:pt>
                <c:pt idx="60">
                  <c:v>-4627.3169595524932</c:v>
                </c:pt>
                <c:pt idx="61">
                  <c:v>-4453.953903495556</c:v>
                </c:pt>
                <c:pt idx="62">
                  <c:v>-4491.2992665470865</c:v>
                </c:pt>
                <c:pt idx="63">
                  <c:v>-4678.7989259223832</c:v>
                </c:pt>
                <c:pt idx="64">
                  <c:v>-4789.4671733525765</c:v>
                </c:pt>
                <c:pt idx="65">
                  <c:v>-4809.036488538095</c:v>
                </c:pt>
              </c:numCache>
            </c:numRef>
          </c:val>
        </c:ser>
        <c:marker val="1"/>
        <c:axId val="108262912"/>
        <c:axId val="108264448"/>
      </c:lineChart>
      <c:catAx>
        <c:axId val="108262912"/>
        <c:scaling>
          <c:orientation val="minMax"/>
        </c:scaling>
        <c:axPos val="b"/>
        <c:tickLblPos val="nextTo"/>
        <c:crossAx val="108264448"/>
        <c:crosses val="autoZero"/>
        <c:auto val="1"/>
        <c:lblAlgn val="ctr"/>
        <c:lblOffset val="100"/>
      </c:catAx>
      <c:valAx>
        <c:axId val="108264448"/>
        <c:scaling>
          <c:orientation val="minMax"/>
        </c:scaling>
        <c:axPos val="l"/>
        <c:majorGridlines/>
        <c:numFmt formatCode="General" sourceLinked="1"/>
        <c:tickLblPos val="nextTo"/>
        <c:crossAx val="108262912"/>
        <c:crosses val="autoZero"/>
        <c:crossBetween val="between"/>
      </c:valAx>
    </c:plotArea>
    <c:legend>
      <c:legendPos val="r"/>
    </c:legend>
    <c:plotVisOnly val="1"/>
  </c:chart>
  <c:printSettings>
    <c:headerFooter/>
    <c:pageMargins b="0.75000000000000244" l="0.70000000000000062" r="0.70000000000000062" t="0.75000000000000244"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'Colombia Outflows'!$N$191</c:f>
              <c:strCache>
                <c:ptCount val="1"/>
                <c:pt idx="0">
                  <c:v>DeltaC</c:v>
                </c:pt>
              </c:strCache>
            </c:strRef>
          </c:tx>
          <c:marker>
            <c:symbol val="none"/>
          </c:marker>
          <c:cat>
            <c:strRef>
              <c:f>'Colombia Outflows'!$O$190:$BN$190</c:f>
              <c:strCache>
                <c:ptCount val="52"/>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strCache>
            </c:strRef>
          </c:cat>
          <c:val>
            <c:numRef>
              <c:f>'Colombia Outflows'!$O$191:$BN$191</c:f>
              <c:numCache>
                <c:formatCode>General</c:formatCode>
                <c:ptCount val="52"/>
                <c:pt idx="0">
                  <c:v>-4393.0500000000011</c:v>
                </c:pt>
                <c:pt idx="1">
                  <c:v>-3655.6500000000005</c:v>
                </c:pt>
                <c:pt idx="2">
                  <c:v>-1974.2881404560758</c:v>
                </c:pt>
                <c:pt idx="3">
                  <c:v>-2359.5047635739966</c:v>
                </c:pt>
                <c:pt idx="4">
                  <c:v>6011.1110101972299</c:v>
                </c:pt>
                <c:pt idx="5">
                  <c:v>6838.543408415082</c:v>
                </c:pt>
                <c:pt idx="6">
                  <c:v>5405.4651095373729</c:v>
                </c:pt>
                <c:pt idx="7">
                  <c:v>2843.0887192310961</c:v>
                </c:pt>
                <c:pt idx="8">
                  <c:v>-390.68602704632713</c:v>
                </c:pt>
                <c:pt idx="9">
                  <c:v>-2286.4760986154129</c:v>
                </c:pt>
                <c:pt idx="10">
                  <c:v>-1629.1993221187508</c:v>
                </c:pt>
                <c:pt idx="11">
                  <c:v>1929.6962530616202</c:v>
                </c:pt>
                <c:pt idx="12">
                  <c:v>3183.5486424040432</c:v>
                </c:pt>
                <c:pt idx="13">
                  <c:v>5485.5747626746652</c:v>
                </c:pt>
                <c:pt idx="14">
                  <c:v>4632.2553512941522</c:v>
                </c:pt>
                <c:pt idx="15">
                  <c:v>931.19580802237874</c:v>
                </c:pt>
                <c:pt idx="16">
                  <c:v>-1052.9652276746654</c:v>
                </c:pt>
                <c:pt idx="17">
                  <c:v>-3770.9669933396744</c:v>
                </c:pt>
                <c:pt idx="18">
                  <c:v>-3035.4936477577839</c:v>
                </c:pt>
                <c:pt idx="19">
                  <c:v>-1956.420447562173</c:v>
                </c:pt>
                <c:pt idx="20">
                  <c:v>-1531.8845256034422</c:v>
                </c:pt>
                <c:pt idx="21">
                  <c:v>180.9768326906858</c:v>
                </c:pt>
                <c:pt idx="22">
                  <c:v>-1401.7605140257465</c:v>
                </c:pt>
                <c:pt idx="23">
                  <c:v>904.43229243322207</c:v>
                </c:pt>
                <c:pt idx="24">
                  <c:v>2903.335541308852</c:v>
                </c:pt>
                <c:pt idx="25">
                  <c:v>-130.60285006883305</c:v>
                </c:pt>
                <c:pt idx="26">
                  <c:v>2439.1291093130153</c:v>
                </c:pt>
                <c:pt idx="27">
                  <c:v>-1817.3860887555236</c:v>
                </c:pt>
                <c:pt idx="28">
                  <c:v>-5819.2679745844489</c:v>
                </c:pt>
                <c:pt idx="29">
                  <c:v>-1961.9408656865717</c:v>
                </c:pt>
                <c:pt idx="30">
                  <c:v>-3346.7959046029687</c:v>
                </c:pt>
                <c:pt idx="31">
                  <c:v>-739.44709602378089</c:v>
                </c:pt>
                <c:pt idx="32">
                  <c:v>3707.8249302581362</c:v>
                </c:pt>
                <c:pt idx="33">
                  <c:v>3092.5339493061847</c:v>
                </c:pt>
                <c:pt idx="34">
                  <c:v>1872.3440556250698</c:v>
                </c:pt>
                <c:pt idx="35">
                  <c:v>2306.1071208136991</c:v>
                </c:pt>
                <c:pt idx="36">
                  <c:v>1230.5737881328778</c:v>
                </c:pt>
                <c:pt idx="37">
                  <c:v>631.52550420392993</c:v>
                </c:pt>
                <c:pt idx="38">
                  <c:v>2779.0916533257414</c:v>
                </c:pt>
                <c:pt idx="39">
                  <c:v>2663.0008156667691</c:v>
                </c:pt>
                <c:pt idx="40">
                  <c:v>-1468.5719329587002</c:v>
                </c:pt>
                <c:pt idx="41">
                  <c:v>-2823.6194186092016</c:v>
                </c:pt>
                <c:pt idx="42">
                  <c:v>-4156.4641794597064</c:v>
                </c:pt>
                <c:pt idx="43">
                  <c:v>-6716.7072568940412</c:v>
                </c:pt>
                <c:pt idx="44">
                  <c:v>-1107.0506517632846</c:v>
                </c:pt>
                <c:pt idx="45">
                  <c:v>466.16176902914549</c:v>
                </c:pt>
                <c:pt idx="46">
                  <c:v>-827.30357067432033</c:v>
                </c:pt>
                <c:pt idx="47">
                  <c:v>1688.2546435807294</c:v>
                </c:pt>
                <c:pt idx="48">
                  <c:v>-1510.4175726702706</c:v>
                </c:pt>
                <c:pt idx="49">
                  <c:v>178.76999999999998</c:v>
                </c:pt>
                <c:pt idx="50">
                  <c:v>1272.6537727000004</c:v>
                </c:pt>
                <c:pt idx="51">
                  <c:v>1641.1110567000003</c:v>
                </c:pt>
              </c:numCache>
            </c:numRef>
          </c:val>
        </c:ser>
        <c:ser>
          <c:idx val="1"/>
          <c:order val="1"/>
          <c:tx>
            <c:strRef>
              <c:f>'Colombia Outflows'!$N$192</c:f>
              <c:strCache>
                <c:ptCount val="1"/>
                <c:pt idx="0">
                  <c:v>1+ Std Dev Band</c:v>
                </c:pt>
              </c:strCache>
            </c:strRef>
          </c:tx>
          <c:marker>
            <c:symbol val="none"/>
          </c:marker>
          <c:cat>
            <c:strRef>
              <c:f>'Colombia Outflows'!$O$190:$BN$190</c:f>
              <c:strCache>
                <c:ptCount val="52"/>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strCache>
            </c:strRef>
          </c:cat>
          <c:val>
            <c:numRef>
              <c:f>'Colombia Outflows'!$O$192:$BN$192</c:f>
              <c:numCache>
                <c:formatCode>General</c:formatCode>
                <c:ptCount val="52"/>
                <c:pt idx="0">
                  <c:v>601.12981403438368</c:v>
                </c:pt>
                <c:pt idx="1">
                  <c:v>501.08183723902903</c:v>
                </c:pt>
                <c:pt idx="2">
                  <c:v>386.07313634866887</c:v>
                </c:pt>
                <c:pt idx="3">
                  <c:v>254.67378845539702</c:v>
                </c:pt>
                <c:pt idx="4">
                  <c:v>1227.7481113774829</c:v>
                </c:pt>
                <c:pt idx="5">
                  <c:v>2164.1089615482438</c:v>
                </c:pt>
                <c:pt idx="6">
                  <c:v>2741.8322463564182</c:v>
                </c:pt>
                <c:pt idx="7">
                  <c:v>2968.4566854713607</c:v>
                </c:pt>
                <c:pt idx="8">
                  <c:v>3009.4305971438339</c:v>
                </c:pt>
                <c:pt idx="9">
                  <c:v>2970.8078033540919</c:v>
                </c:pt>
                <c:pt idx="10">
                  <c:v>2969.0360627694145</c:v>
                </c:pt>
                <c:pt idx="11">
                  <c:v>3187.3608070826122</c:v>
                </c:pt>
                <c:pt idx="12">
                  <c:v>3390.0196526375926</c:v>
                </c:pt>
                <c:pt idx="13">
                  <c:v>3931.553328102209</c:v>
                </c:pt>
                <c:pt idx="14">
                  <c:v>4334.3466073317149</c:v>
                </c:pt>
                <c:pt idx="15">
                  <c:v>4430.709163953019</c:v>
                </c:pt>
                <c:pt idx="16">
                  <c:v>4442.2311822507108</c:v>
                </c:pt>
                <c:pt idx="17">
                  <c:v>4451.7072425987108</c:v>
                </c:pt>
                <c:pt idx="18">
                  <c:v>4446.7038258345929</c:v>
                </c:pt>
                <c:pt idx="19">
                  <c:v>4231.4928517030112</c:v>
                </c:pt>
                <c:pt idx="20">
                  <c:v>4225.9445369845025</c:v>
                </c:pt>
                <c:pt idx="21">
                  <c:v>4271.5581145798133</c:v>
                </c:pt>
                <c:pt idx="22">
                  <c:v>4277.2783032462085</c:v>
                </c:pt>
                <c:pt idx="23">
                  <c:v>4352.2877433163403</c:v>
                </c:pt>
                <c:pt idx="24">
                  <c:v>4019.4577799974031</c:v>
                </c:pt>
                <c:pt idx="25">
                  <c:v>3345.0583203009114</c:v>
                </c:pt>
                <c:pt idx="26">
                  <c:v>2996.9246632622094</c:v>
                </c:pt>
                <c:pt idx="27">
                  <c:v>2743.2216692046663</c:v>
                </c:pt>
                <c:pt idx="28">
                  <c:v>2801.4664156917825</c:v>
                </c:pt>
                <c:pt idx="29">
                  <c:v>2805.6246646999462</c:v>
                </c:pt>
                <c:pt idx="30">
                  <c:v>2793.1366583985318</c:v>
                </c:pt>
                <c:pt idx="31">
                  <c:v>2620.2602315484073</c:v>
                </c:pt>
                <c:pt idx="32">
                  <c:v>2681.5447674483262</c:v>
                </c:pt>
                <c:pt idx="33">
                  <c:v>2357.7049002589338</c:v>
                </c:pt>
                <c:pt idx="34">
                  <c:v>2015.9247798776591</c:v>
                </c:pt>
                <c:pt idx="35">
                  <c:v>2144.055627428846</c:v>
                </c:pt>
                <c:pt idx="36">
                  <c:v>2280.7513173976213</c:v>
                </c:pt>
                <c:pt idx="37">
                  <c:v>2380.1422116432273</c:v>
                </c:pt>
                <c:pt idx="38">
                  <c:v>2652.4750942616238</c:v>
                </c:pt>
                <c:pt idx="39">
                  <c:v>2890.3513715782065</c:v>
                </c:pt>
                <c:pt idx="40">
                  <c:v>2890.9754715479071</c:v>
                </c:pt>
                <c:pt idx="41">
                  <c:v>2843.2744270719686</c:v>
                </c:pt>
                <c:pt idx="42">
                  <c:v>2866.1852264399295</c:v>
                </c:pt>
                <c:pt idx="43">
                  <c:v>2870.3608761569494</c:v>
                </c:pt>
                <c:pt idx="44">
                  <c:v>2583.489974760922</c:v>
                </c:pt>
                <c:pt idx="45">
                  <c:v>2619.7143198895392</c:v>
                </c:pt>
                <c:pt idx="46">
                  <c:v>2380.9177667063864</c:v>
                </c:pt>
                <c:pt idx="47">
                  <c:v>2583.8810639074418</c:v>
                </c:pt>
                <c:pt idx="48">
                  <c:v>2535.7097853229029</c:v>
                </c:pt>
                <c:pt idx="49">
                  <c:v>2612.4681626521879</c:v>
                </c:pt>
                <c:pt idx="50">
                  <c:v>2747.9143866626209</c:v>
                </c:pt>
                <c:pt idx="51">
                  <c:v>2879.5492590091171</c:v>
                </c:pt>
              </c:numCache>
            </c:numRef>
          </c:val>
        </c:ser>
        <c:ser>
          <c:idx val="2"/>
          <c:order val="2"/>
          <c:tx>
            <c:strRef>
              <c:f>'Colombia Outflows'!$N$193</c:f>
              <c:strCache>
                <c:ptCount val="1"/>
                <c:pt idx="0">
                  <c:v>2+ Std Dev Band</c:v>
                </c:pt>
              </c:strCache>
            </c:strRef>
          </c:tx>
          <c:marker>
            <c:symbol val="none"/>
          </c:marker>
          <c:cat>
            <c:strRef>
              <c:f>'Colombia Outflows'!$O$190:$BN$190</c:f>
              <c:strCache>
                <c:ptCount val="52"/>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strCache>
            </c:strRef>
          </c:cat>
          <c:val>
            <c:numRef>
              <c:f>'Colombia Outflows'!$O$193:$BN$193</c:f>
              <c:numCache>
                <c:formatCode>General</c:formatCode>
                <c:ptCount val="52"/>
                <c:pt idx="0">
                  <c:v>2223.3421280687676</c:v>
                </c:pt>
                <c:pt idx="1">
                  <c:v>2206.0286744780583</c:v>
                </c:pt>
                <c:pt idx="2">
                  <c:v>2074.7256797201417</c:v>
                </c:pt>
                <c:pt idx="3">
                  <c:v>1929.9022221122977</c:v>
                </c:pt>
                <c:pt idx="4">
                  <c:v>3575.4953174466082</c:v>
                </c:pt>
                <c:pt idx="5">
                  <c:v>5106.2898473673758</c:v>
                </c:pt>
                <c:pt idx="6">
                  <c:v>5991.4631615068565</c:v>
                </c:pt>
                <c:pt idx="7">
                  <c:v>6302.5576037751862</c:v>
                </c:pt>
                <c:pt idx="8">
                  <c:v>6335.0072284724483</c:v>
                </c:pt>
                <c:pt idx="9">
                  <c:v>6322.7790958237356</c:v>
                </c:pt>
                <c:pt idx="10">
                  <c:v>6322.1043807603182</c:v>
                </c:pt>
                <c:pt idx="11">
                  <c:v>6545.2416567336322</c:v>
                </c:pt>
                <c:pt idx="12">
                  <c:v>6826.7079657233917</c:v>
                </c:pt>
                <c:pt idx="13">
                  <c:v>7564.1173285188906</c:v>
                </c:pt>
                <c:pt idx="14">
                  <c:v>8066.6210694131951</c:v>
                </c:pt>
                <c:pt idx="15">
                  <c:v>8045.2047422546839</c:v>
                </c:pt>
                <c:pt idx="16">
                  <c:v>7957.208490233802</c:v>
                </c:pt>
                <c:pt idx="17">
                  <c:v>8067.5895605967844</c:v>
                </c:pt>
                <c:pt idx="18">
                  <c:v>8122.0416594564376</c:v>
                </c:pt>
                <c:pt idx="19">
                  <c:v>7925.196783571384</c:v>
                </c:pt>
                <c:pt idx="20">
                  <c:v>7771.0418804145374</c:v>
                </c:pt>
                <c:pt idx="21">
                  <c:v>7670.4376939706253</c:v>
                </c:pt>
                <c:pt idx="22">
                  <c:v>7653.2516899819002</c:v>
                </c:pt>
                <c:pt idx="23">
                  <c:v>7640.0737173218022</c:v>
                </c:pt>
                <c:pt idx="24">
                  <c:v>7129.8025641283457</c:v>
                </c:pt>
                <c:pt idx="25">
                  <c:v>6129.4609576595585</c:v>
                </c:pt>
                <c:pt idx="26">
                  <c:v>5581.5104435933727</c:v>
                </c:pt>
                <c:pt idx="27">
                  <c:v>5307.1281958776181</c:v>
                </c:pt>
                <c:pt idx="28">
                  <c:v>5695.046786228756</c:v>
                </c:pt>
                <c:pt idx="29">
                  <c:v>5687.1365225986419</c:v>
                </c:pt>
                <c:pt idx="30">
                  <c:v>5748.0403391200234</c:v>
                </c:pt>
                <c:pt idx="31">
                  <c:v>5535.7446528740447</c:v>
                </c:pt>
                <c:pt idx="32">
                  <c:v>5632.0999102811775</c:v>
                </c:pt>
                <c:pt idx="33">
                  <c:v>5104.0722165708166</c:v>
                </c:pt>
                <c:pt idx="34">
                  <c:v>4558.5075405917214</c:v>
                </c:pt>
                <c:pt idx="35">
                  <c:v>4746.0236700545302</c:v>
                </c:pt>
                <c:pt idx="36">
                  <c:v>4905.2380992017024</c:v>
                </c:pt>
                <c:pt idx="37">
                  <c:v>4883.895262815734</c:v>
                </c:pt>
                <c:pt idx="38">
                  <c:v>5137.8317629983512</c:v>
                </c:pt>
                <c:pt idx="39">
                  <c:v>5382.6132544700695</c:v>
                </c:pt>
                <c:pt idx="40">
                  <c:v>5380.6958247772336</c:v>
                </c:pt>
                <c:pt idx="41">
                  <c:v>5435.5235483903516</c:v>
                </c:pt>
                <c:pt idx="42">
                  <c:v>5619.080330397971</c:v>
                </c:pt>
                <c:pt idx="43">
                  <c:v>6008.4886072983745</c:v>
                </c:pt>
                <c:pt idx="44">
                  <c:v>5635.2661141599265</c:v>
                </c:pt>
                <c:pt idx="45">
                  <c:v>5677.8765734622611</c:v>
                </c:pt>
                <c:pt idx="46">
                  <c:v>5363.6051010953224</c:v>
                </c:pt>
                <c:pt idx="47">
                  <c:v>5594.2496588806207</c:v>
                </c:pt>
                <c:pt idx="48">
                  <c:v>5282.4645816158336</c:v>
                </c:pt>
                <c:pt idx="49">
                  <c:v>5328.9457929900755</c:v>
                </c:pt>
                <c:pt idx="50">
                  <c:v>5368.8657571457925</c:v>
                </c:pt>
                <c:pt idx="51">
                  <c:v>5513.1075942025964</c:v>
                </c:pt>
              </c:numCache>
            </c:numRef>
          </c:val>
        </c:ser>
        <c:ser>
          <c:idx val="3"/>
          <c:order val="3"/>
          <c:tx>
            <c:strRef>
              <c:f>'Colombia Outflows'!$N$194</c:f>
              <c:strCache>
                <c:ptCount val="1"/>
                <c:pt idx="0">
                  <c:v>1- Std Dev Band</c:v>
                </c:pt>
              </c:strCache>
            </c:strRef>
          </c:tx>
          <c:marker>
            <c:symbol val="none"/>
          </c:marker>
          <c:cat>
            <c:strRef>
              <c:f>'Colombia Outflows'!$O$190:$BN$190</c:f>
              <c:strCache>
                <c:ptCount val="52"/>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strCache>
            </c:strRef>
          </c:cat>
          <c:val>
            <c:numRef>
              <c:f>'Colombia Outflows'!$O$194:$BN$194</c:f>
              <c:numCache>
                <c:formatCode>General</c:formatCode>
                <c:ptCount val="52"/>
                <c:pt idx="0">
                  <c:v>-2643.2948140343838</c:v>
                </c:pt>
                <c:pt idx="1">
                  <c:v>-2908.8118372390295</c:v>
                </c:pt>
                <c:pt idx="2">
                  <c:v>-2991.2319503942767</c:v>
                </c:pt>
                <c:pt idx="3">
                  <c:v>-3095.7830788584042</c:v>
                </c:pt>
                <c:pt idx="4">
                  <c:v>-3467.7463007607676</c:v>
                </c:pt>
                <c:pt idx="5">
                  <c:v>-3720.2528100900204</c:v>
                </c:pt>
                <c:pt idx="6">
                  <c:v>-3757.4295839444576</c:v>
                </c:pt>
                <c:pt idx="7">
                  <c:v>-3699.7451511362901</c:v>
                </c:pt>
                <c:pt idx="8">
                  <c:v>-3641.7226655133959</c:v>
                </c:pt>
                <c:pt idx="9">
                  <c:v>-3733.1347815851955</c:v>
                </c:pt>
                <c:pt idx="10">
                  <c:v>-3737.1005732123931</c:v>
                </c:pt>
                <c:pt idx="11">
                  <c:v>-3528.400892219428</c:v>
                </c:pt>
                <c:pt idx="12">
                  <c:v>-3483.3569735340047</c:v>
                </c:pt>
                <c:pt idx="13">
                  <c:v>-3333.5746727311544</c:v>
                </c:pt>
                <c:pt idx="14">
                  <c:v>-3130.2023168312453</c:v>
                </c:pt>
                <c:pt idx="15">
                  <c:v>-2798.2819926503116</c:v>
                </c:pt>
                <c:pt idx="16">
                  <c:v>-2587.72343371547</c:v>
                </c:pt>
                <c:pt idx="17">
                  <c:v>-2780.0573933974365</c:v>
                </c:pt>
                <c:pt idx="18">
                  <c:v>-2903.9718414090976</c:v>
                </c:pt>
                <c:pt idx="19">
                  <c:v>-3155.915012033734</c:v>
                </c:pt>
                <c:pt idx="20">
                  <c:v>-2864.2501498755682</c:v>
                </c:pt>
                <c:pt idx="21">
                  <c:v>-2526.2010442018109</c:v>
                </c:pt>
                <c:pt idx="22">
                  <c:v>-2474.6684702251737</c:v>
                </c:pt>
                <c:pt idx="23">
                  <c:v>-2223.2842046945834</c:v>
                </c:pt>
                <c:pt idx="24">
                  <c:v>-2201.2317882644829</c:v>
                </c:pt>
                <c:pt idx="25">
                  <c:v>-2223.7469544163837</c:v>
                </c:pt>
                <c:pt idx="26">
                  <c:v>-2172.2468974001172</c:v>
                </c:pt>
                <c:pt idx="27">
                  <c:v>-2384.5913841412362</c:v>
                </c:pt>
                <c:pt idx="28">
                  <c:v>-2985.6943253821646</c:v>
                </c:pt>
                <c:pt idx="29">
                  <c:v>-2957.3990510974445</c:v>
                </c:pt>
                <c:pt idx="30">
                  <c:v>-3116.6707030444513</c:v>
                </c:pt>
                <c:pt idx="31">
                  <c:v>-3210.7086111028675</c:v>
                </c:pt>
                <c:pt idx="32">
                  <c:v>-3219.5655182173764</c:v>
                </c:pt>
                <c:pt idx="33">
                  <c:v>-3135.0297323648319</c:v>
                </c:pt>
                <c:pt idx="34">
                  <c:v>-3069.2407415504663</c:v>
                </c:pt>
                <c:pt idx="35">
                  <c:v>-3059.8804578225213</c:v>
                </c:pt>
                <c:pt idx="36">
                  <c:v>-2968.2222462105419</c:v>
                </c:pt>
                <c:pt idx="37">
                  <c:v>-2627.3638907017871</c:v>
                </c:pt>
                <c:pt idx="38">
                  <c:v>-2318.2382432118311</c:v>
                </c:pt>
                <c:pt idx="39">
                  <c:v>-2094.1723942055196</c:v>
                </c:pt>
                <c:pt idx="40">
                  <c:v>-2088.4652349107459</c:v>
                </c:pt>
                <c:pt idx="41">
                  <c:v>-2341.2238155647965</c:v>
                </c:pt>
                <c:pt idx="42">
                  <c:v>-2639.6049814761536</c:v>
                </c:pt>
                <c:pt idx="43">
                  <c:v>-3405.8945861258999</c:v>
                </c:pt>
                <c:pt idx="44">
                  <c:v>-3520.0623040370861</c:v>
                </c:pt>
                <c:pt idx="45">
                  <c:v>-3496.6101872559047</c:v>
                </c:pt>
                <c:pt idx="46">
                  <c:v>-3584.4569020714857</c:v>
                </c:pt>
                <c:pt idx="47">
                  <c:v>-3436.856126038916</c:v>
                </c:pt>
                <c:pt idx="48">
                  <c:v>-2957.7998072629593</c:v>
                </c:pt>
                <c:pt idx="49">
                  <c:v>-2820.4870980235874</c:v>
                </c:pt>
                <c:pt idx="50">
                  <c:v>-2493.9883543037231</c:v>
                </c:pt>
                <c:pt idx="51">
                  <c:v>-2387.5674113778414</c:v>
                </c:pt>
              </c:numCache>
            </c:numRef>
          </c:val>
        </c:ser>
        <c:ser>
          <c:idx val="4"/>
          <c:order val="4"/>
          <c:tx>
            <c:strRef>
              <c:f>'Colombia Outflows'!$N$195</c:f>
              <c:strCache>
                <c:ptCount val="1"/>
                <c:pt idx="0">
                  <c:v>2- Std Dev Band</c:v>
                </c:pt>
              </c:strCache>
            </c:strRef>
          </c:tx>
          <c:marker>
            <c:symbol val="none"/>
          </c:marker>
          <c:cat>
            <c:strRef>
              <c:f>'Colombia Outflows'!$O$190:$BN$190</c:f>
              <c:strCache>
                <c:ptCount val="52"/>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strCache>
            </c:strRef>
          </c:cat>
          <c:val>
            <c:numRef>
              <c:f>'Colombia Outflows'!$O$195:$BN$195</c:f>
              <c:numCache>
                <c:formatCode>General</c:formatCode>
                <c:ptCount val="52"/>
                <c:pt idx="0">
                  <c:v>-4265.507128068768</c:v>
                </c:pt>
                <c:pt idx="1">
                  <c:v>-4613.7586744780583</c:v>
                </c:pt>
                <c:pt idx="2">
                  <c:v>-4679.8844937657495</c:v>
                </c:pt>
                <c:pt idx="3">
                  <c:v>-4771.0115125153052</c:v>
                </c:pt>
                <c:pt idx="4">
                  <c:v>-5815.4935068298928</c:v>
                </c:pt>
                <c:pt idx="5">
                  <c:v>-6662.4336959091524</c:v>
                </c:pt>
                <c:pt idx="6">
                  <c:v>-7007.060499094895</c:v>
                </c:pt>
                <c:pt idx="7">
                  <c:v>-7033.8460694401156</c:v>
                </c:pt>
                <c:pt idx="8">
                  <c:v>-6967.2992968420112</c:v>
                </c:pt>
                <c:pt idx="9">
                  <c:v>-7085.1060740548392</c:v>
                </c:pt>
                <c:pt idx="10">
                  <c:v>-7090.1688912032969</c:v>
                </c:pt>
                <c:pt idx="11">
                  <c:v>-6886.2817418704481</c:v>
                </c:pt>
                <c:pt idx="12">
                  <c:v>-6920.0452866198029</c:v>
                </c:pt>
                <c:pt idx="13">
                  <c:v>-6966.138673147836</c:v>
                </c:pt>
                <c:pt idx="14">
                  <c:v>-6862.4767789127254</c:v>
                </c:pt>
                <c:pt idx="15">
                  <c:v>-6412.7775709519774</c:v>
                </c:pt>
                <c:pt idx="16">
                  <c:v>-6102.7007416985607</c:v>
                </c:pt>
                <c:pt idx="17">
                  <c:v>-6395.9397113955101</c:v>
                </c:pt>
                <c:pt idx="18">
                  <c:v>-6579.3096750309433</c:v>
                </c:pt>
                <c:pt idx="19">
                  <c:v>-6849.6189439021073</c:v>
                </c:pt>
                <c:pt idx="20">
                  <c:v>-6409.3474933056041</c:v>
                </c:pt>
                <c:pt idx="21">
                  <c:v>-5925.0806235926229</c:v>
                </c:pt>
                <c:pt idx="22">
                  <c:v>-5850.641856960865</c:v>
                </c:pt>
                <c:pt idx="23">
                  <c:v>-5511.0701787000453</c:v>
                </c:pt>
                <c:pt idx="24">
                  <c:v>-5311.5765723954264</c:v>
                </c:pt>
                <c:pt idx="25">
                  <c:v>-5008.1495917750317</c:v>
                </c:pt>
                <c:pt idx="26">
                  <c:v>-4756.8326777312805</c:v>
                </c:pt>
                <c:pt idx="27">
                  <c:v>-4948.497910814187</c:v>
                </c:pt>
                <c:pt idx="28">
                  <c:v>-5879.2746959191381</c:v>
                </c:pt>
                <c:pt idx="29">
                  <c:v>-5838.9109089961394</c:v>
                </c:pt>
                <c:pt idx="30">
                  <c:v>-6071.5743837659429</c:v>
                </c:pt>
                <c:pt idx="31">
                  <c:v>-6126.1930324285049</c:v>
                </c:pt>
                <c:pt idx="32">
                  <c:v>-6170.1206610502277</c:v>
                </c:pt>
                <c:pt idx="33">
                  <c:v>-5881.3970486767148</c:v>
                </c:pt>
                <c:pt idx="34">
                  <c:v>-5611.8235022645295</c:v>
                </c:pt>
                <c:pt idx="35">
                  <c:v>-5661.8485004482045</c:v>
                </c:pt>
                <c:pt idx="36">
                  <c:v>-5592.709028014624</c:v>
                </c:pt>
                <c:pt idx="37">
                  <c:v>-5131.1169418742948</c:v>
                </c:pt>
                <c:pt idx="38">
                  <c:v>-4803.5949119485585</c:v>
                </c:pt>
                <c:pt idx="39">
                  <c:v>-4586.4342770973826</c:v>
                </c:pt>
                <c:pt idx="40">
                  <c:v>-4578.1855881400725</c:v>
                </c:pt>
                <c:pt idx="41">
                  <c:v>-4933.4729368831786</c:v>
                </c:pt>
                <c:pt idx="42">
                  <c:v>-5392.5000854341952</c:v>
                </c:pt>
                <c:pt idx="43">
                  <c:v>-6544.0223172673241</c:v>
                </c:pt>
                <c:pt idx="44">
                  <c:v>-6571.8384434360896</c:v>
                </c:pt>
                <c:pt idx="45">
                  <c:v>-6554.7724408286267</c:v>
                </c:pt>
                <c:pt idx="46">
                  <c:v>-6567.1442364604218</c:v>
                </c:pt>
                <c:pt idx="47">
                  <c:v>-6447.224721012095</c:v>
                </c:pt>
                <c:pt idx="48">
                  <c:v>-5704.5546035558909</c:v>
                </c:pt>
                <c:pt idx="49">
                  <c:v>-5536.964728361475</c:v>
                </c:pt>
                <c:pt idx="50">
                  <c:v>-5114.9397247868956</c:v>
                </c:pt>
                <c:pt idx="51">
                  <c:v>-5021.1257465713206</c:v>
                </c:pt>
              </c:numCache>
            </c:numRef>
          </c:val>
        </c:ser>
        <c:marker val="1"/>
        <c:axId val="108516864"/>
        <c:axId val="108518400"/>
      </c:lineChart>
      <c:catAx>
        <c:axId val="108516864"/>
        <c:scaling>
          <c:orientation val="minMax"/>
        </c:scaling>
        <c:axPos val="b"/>
        <c:majorTickMark val="none"/>
        <c:tickLblPos val="nextTo"/>
        <c:crossAx val="108518400"/>
        <c:crosses val="autoZero"/>
        <c:auto val="1"/>
        <c:lblAlgn val="ctr"/>
        <c:lblOffset val="100"/>
      </c:catAx>
      <c:valAx>
        <c:axId val="108518400"/>
        <c:scaling>
          <c:orientation val="minMax"/>
        </c:scaling>
        <c:axPos val="l"/>
        <c:majorGridlines/>
        <c:numFmt formatCode="General" sourceLinked="1"/>
        <c:majorTickMark val="none"/>
        <c:tickLblPos val="nextTo"/>
        <c:spPr>
          <a:ln w="9525">
            <a:noFill/>
          </a:ln>
        </c:spPr>
        <c:crossAx val="108516864"/>
        <c:crosses val="autoZero"/>
        <c:crossBetween val="between"/>
      </c:valAx>
    </c:plotArea>
    <c:legend>
      <c:legendPos val="b"/>
    </c:legend>
    <c:plotVisOnly val="1"/>
  </c:chart>
  <c:printSettings>
    <c:headerFooter/>
    <c:pageMargins b="0.75000000000000244" l="0.70000000000000062" r="0.70000000000000062" t="0.75000000000000244"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800" b="1" i="0" baseline="0"/>
              <a:t>Flight and Retrenchment episodes Colombia</a:t>
            </a:r>
            <a:endParaRPr lang="en-US"/>
          </a:p>
        </c:rich>
      </c:tx>
      <c:layout/>
    </c:title>
    <c:plotArea>
      <c:layout/>
      <c:lineChart>
        <c:grouping val="standard"/>
        <c:ser>
          <c:idx val="0"/>
          <c:order val="0"/>
          <c:tx>
            <c:strRef>
              <c:f>'Colombia Outflows'!$M$28</c:f>
              <c:strCache>
                <c:ptCount val="1"/>
                <c:pt idx="0">
                  <c:v>DeltaC</c:v>
                </c:pt>
              </c:strCache>
            </c:strRef>
          </c:tx>
          <c:marker>
            <c:symbol val="none"/>
          </c:marker>
          <c:cat>
            <c:strRef>
              <c:f>'Colombia Outflows'!$N$27:$CA$27</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Outflows'!$N$28:$CA$28</c:f>
              <c:numCache>
                <c:formatCode>General</c:formatCode>
                <c:ptCount val="66"/>
                <c:pt idx="0">
                  <c:v>-7922.116500000001</c:v>
                </c:pt>
                <c:pt idx="1">
                  <c:v>-12267.1175</c:v>
                </c:pt>
                <c:pt idx="2">
                  <c:v>-11930.855901187642</c:v>
                </c:pt>
                <c:pt idx="3">
                  <c:v>-2336.073500495736</c:v>
                </c:pt>
                <c:pt idx="4">
                  <c:v>8749.1144698061289</c:v>
                </c:pt>
                <c:pt idx="5">
                  <c:v>15153.997938730017</c:v>
                </c:pt>
                <c:pt idx="6">
                  <c:v>13917.349715136455</c:v>
                </c:pt>
                <c:pt idx="7">
                  <c:v>6081.7295528669456</c:v>
                </c:pt>
                <c:pt idx="8">
                  <c:v>2122.8476114949417</c:v>
                </c:pt>
                <c:pt idx="9">
                  <c:v>-1215.0512612968485</c:v>
                </c:pt>
                <c:pt idx="10">
                  <c:v>-664.93594033016188</c:v>
                </c:pt>
                <c:pt idx="11">
                  <c:v>3609.6802159747344</c:v>
                </c:pt>
                <c:pt idx="12">
                  <c:v>2880.5383232031413</c:v>
                </c:pt>
                <c:pt idx="13">
                  <c:v>4700.0357536050542</c:v>
                </c:pt>
                <c:pt idx="14">
                  <c:v>3797.2460712418556</c:v>
                </c:pt>
                <c:pt idx="15">
                  <c:v>-509.85785230515262</c:v>
                </c:pt>
                <c:pt idx="16">
                  <c:v>129.60917088957933</c:v>
                </c:pt>
                <c:pt idx="17">
                  <c:v>-2498.6680728742567</c:v>
                </c:pt>
                <c:pt idx="18">
                  <c:v>-1297.6577641130918</c:v>
                </c:pt>
                <c:pt idx="19">
                  <c:v>487.70359487239801</c:v>
                </c:pt>
                <c:pt idx="20">
                  <c:v>-1105.9353357072562</c:v>
                </c:pt>
                <c:pt idx="21">
                  <c:v>-138.15818265989424</c:v>
                </c:pt>
                <c:pt idx="22">
                  <c:v>-2173.2472381327757</c:v>
                </c:pt>
                <c:pt idx="23">
                  <c:v>-674.94292038211779</c:v>
                </c:pt>
                <c:pt idx="24">
                  <c:v>2255.8290881456323</c:v>
                </c:pt>
                <c:pt idx="25">
                  <c:v>-5329.5360902446591</c:v>
                </c:pt>
                <c:pt idx="26">
                  <c:v>-2542.6693352325374</c:v>
                </c:pt>
                <c:pt idx="27">
                  <c:v>-7202.7839595356045</c:v>
                </c:pt>
                <c:pt idx="28">
                  <c:v>-12173.800588674063</c:v>
                </c:pt>
                <c:pt idx="29">
                  <c:v>1365.8747465783936</c:v>
                </c:pt>
                <c:pt idx="30">
                  <c:v>167.59536613135151</c:v>
                </c:pt>
                <c:pt idx="31">
                  <c:v>3639.1341369817874</c:v>
                </c:pt>
                <c:pt idx="32">
                  <c:v>7969.552270174323</c:v>
                </c:pt>
                <c:pt idx="33">
                  <c:v>1019.2425373913493</c:v>
                </c:pt>
                <c:pt idx="34">
                  <c:v>-1251.804274170775</c:v>
                </c:pt>
                <c:pt idx="35">
                  <c:v>-1208.1582101055637</c:v>
                </c:pt>
                <c:pt idx="36">
                  <c:v>-685.70303783395593</c:v>
                </c:pt>
                <c:pt idx="37">
                  <c:v>1927.7829322262573</c:v>
                </c:pt>
                <c:pt idx="38">
                  <c:v>2934.6244416721283</c:v>
                </c:pt>
                <c:pt idx="39">
                  <c:v>1911.0303039580076</c:v>
                </c:pt>
                <c:pt idx="40">
                  <c:v>-2646.3949605643247</c:v>
                </c:pt>
                <c:pt idx="41">
                  <c:v>-5426.5872530943197</c:v>
                </c:pt>
                <c:pt idx="42">
                  <c:v>-2289.0186998578874</c:v>
                </c:pt>
                <c:pt idx="43">
                  <c:v>-2526.0993011979217</c:v>
                </c:pt>
                <c:pt idx="44">
                  <c:v>-1602.5206233688559</c:v>
                </c:pt>
                <c:pt idx="45">
                  <c:v>-32.430048361093213</c:v>
                </c:pt>
                <c:pt idx="46">
                  <c:v>-6614.6799411569191</c:v>
                </c:pt>
                <c:pt idx="47">
                  <c:v>-5576.3310606317746</c:v>
                </c:pt>
                <c:pt idx="48">
                  <c:v>-2533.7943875652909</c:v>
                </c:pt>
                <c:pt idx="49">
                  <c:v>-6117.340000000002</c:v>
                </c:pt>
                <c:pt idx="50">
                  <c:v>-97.370200339999428</c:v>
                </c:pt>
                <c:pt idx="51">
                  <c:v>1289.7740899200016</c:v>
                </c:pt>
                <c:pt idx="52">
                  <c:v>1750.131260780001</c:v>
                </c:pt>
                <c:pt idx="53">
                  <c:v>10809.818787620001</c:v>
                </c:pt>
                <c:pt idx="54">
                  <c:v>9735.5804709399999</c:v>
                </c:pt>
                <c:pt idx="55">
                  <c:v>3891.9332813599976</c:v>
                </c:pt>
                <c:pt idx="56">
                  <c:v>-1585.4450051200001</c:v>
                </c:pt>
                <c:pt idx="57">
                  <c:v>-10481.052626029999</c:v>
                </c:pt>
                <c:pt idx="58">
                  <c:v>-12050.886142699002</c:v>
                </c:pt>
                <c:pt idx="59">
                  <c:v>-9161.2738278389988</c:v>
                </c:pt>
                <c:pt idx="60">
                  <c:v>-1974.7619862289994</c:v>
                </c:pt>
                <c:pt idx="61">
                  <c:v>1102.8800705609992</c:v>
                </c:pt>
                <c:pt idx="62">
                  <c:v>2263.2042139390014</c:v>
                </c:pt>
                <c:pt idx="63">
                  <c:v>7611.9395791389998</c:v>
                </c:pt>
                <c:pt idx="64">
                  <c:v>7239.492759808998</c:v>
                </c:pt>
                <c:pt idx="65">
                  <c:v>8753.056892519</c:v>
                </c:pt>
              </c:numCache>
            </c:numRef>
          </c:val>
        </c:ser>
        <c:ser>
          <c:idx val="1"/>
          <c:order val="1"/>
          <c:tx>
            <c:strRef>
              <c:f>'Colombia Outflows'!$M$29</c:f>
              <c:strCache>
                <c:ptCount val="1"/>
                <c:pt idx="0">
                  <c:v>1+ Std Dev Band</c:v>
                </c:pt>
              </c:strCache>
            </c:strRef>
          </c:tx>
          <c:marker>
            <c:symbol val="none"/>
          </c:marker>
          <c:cat>
            <c:strRef>
              <c:f>'Colombia Outflows'!$N$27:$CA$27</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Outflows'!$N$29:$CA$29</c:f>
              <c:numCache>
                <c:formatCode>General</c:formatCode>
                <c:ptCount val="66"/>
                <c:pt idx="0">
                  <c:v>1932.5598629537226</c:v>
                </c:pt>
                <c:pt idx="1">
                  <c:v>2150.2357205523176</c:v>
                </c:pt>
                <c:pt idx="2">
                  <c:v>2095.0108620057727</c:v>
                </c:pt>
                <c:pt idx="3">
                  <c:v>1926.0964370384254</c:v>
                </c:pt>
                <c:pt idx="4">
                  <c:v>2968.1551003708646</c:v>
                </c:pt>
                <c:pt idx="5">
                  <c:v>5007.9241529060191</c:v>
                </c:pt>
                <c:pt idx="6">
                  <c:v>6584.3249309321709</c:v>
                </c:pt>
                <c:pt idx="7">
                  <c:v>7064.5697331185602</c:v>
                </c:pt>
                <c:pt idx="8">
                  <c:v>7276.1776739715433</c:v>
                </c:pt>
                <c:pt idx="9">
                  <c:v>7264.9385215387165</c:v>
                </c:pt>
                <c:pt idx="10">
                  <c:v>7316.1186716960392</c:v>
                </c:pt>
                <c:pt idx="11">
                  <c:v>7701.5976760797412</c:v>
                </c:pt>
                <c:pt idx="12">
                  <c:v>7987.7793977652791</c:v>
                </c:pt>
                <c:pt idx="13">
                  <c:v>8403.7429511448408</c:v>
                </c:pt>
                <c:pt idx="14">
                  <c:v>8714.9789331372249</c:v>
                </c:pt>
                <c:pt idx="15">
                  <c:v>8764.4674362563765</c:v>
                </c:pt>
                <c:pt idx="16">
                  <c:v>8759.8598851784936</c:v>
                </c:pt>
                <c:pt idx="17">
                  <c:v>8485.1150729283763</c:v>
                </c:pt>
                <c:pt idx="18">
                  <c:v>8162.755531375672</c:v>
                </c:pt>
                <c:pt idx="19">
                  <c:v>8115.2133851845774</c:v>
                </c:pt>
                <c:pt idx="20">
                  <c:v>8158.6482144685815</c:v>
                </c:pt>
                <c:pt idx="21">
                  <c:v>7974.1704449258386</c:v>
                </c:pt>
                <c:pt idx="22">
                  <c:v>7601.772853910983</c:v>
                </c:pt>
                <c:pt idx="23">
                  <c:v>7615.4808085396162</c:v>
                </c:pt>
                <c:pt idx="24">
                  <c:v>7076.582653133989</c:v>
                </c:pt>
                <c:pt idx="25">
                  <c:v>5281.3379445774826</c:v>
                </c:pt>
                <c:pt idx="26">
                  <c:v>3232.8650066089463</c:v>
                </c:pt>
                <c:pt idx="27">
                  <c:v>2718.495495503485</c:v>
                </c:pt>
                <c:pt idx="28">
                  <c:v>2959.1406303534923</c:v>
                </c:pt>
                <c:pt idx="29">
                  <c:v>3122.2952879911018</c:v>
                </c:pt>
                <c:pt idx="30">
                  <c:v>3170.3604829504252</c:v>
                </c:pt>
                <c:pt idx="31">
                  <c:v>3173.5594414758962</c:v>
                </c:pt>
                <c:pt idx="32">
                  <c:v>3819.416384346483</c:v>
                </c:pt>
                <c:pt idx="33">
                  <c:v>3477.2067339678997</c:v>
                </c:pt>
                <c:pt idx="34">
                  <c:v>3087.7224863506726</c:v>
                </c:pt>
                <c:pt idx="35">
                  <c:v>3051.44126393029</c:v>
                </c:pt>
                <c:pt idx="36">
                  <c:v>3002.56331063165</c:v>
                </c:pt>
                <c:pt idx="37">
                  <c:v>3262.2035920866288</c:v>
                </c:pt>
                <c:pt idx="38">
                  <c:v>3557.5316697645949</c:v>
                </c:pt>
                <c:pt idx="39">
                  <c:v>3660.7261626589266</c:v>
                </c:pt>
                <c:pt idx="40">
                  <c:v>3608.0556567609087</c:v>
                </c:pt>
                <c:pt idx="41">
                  <c:v>3473.1917238347432</c:v>
                </c:pt>
                <c:pt idx="42">
                  <c:v>3469.2420864395331</c:v>
                </c:pt>
                <c:pt idx="43">
                  <c:v>3390.9422005567385</c:v>
                </c:pt>
                <c:pt idx="44">
                  <c:v>3131.5630670386872</c:v>
                </c:pt>
                <c:pt idx="45">
                  <c:v>3291.071723281349</c:v>
                </c:pt>
                <c:pt idx="46">
                  <c:v>3263.6347439549354</c:v>
                </c:pt>
                <c:pt idx="47">
                  <c:v>3240.7252792058143</c:v>
                </c:pt>
                <c:pt idx="48">
                  <c:v>2864.5719945899423</c:v>
                </c:pt>
                <c:pt idx="49">
                  <c:v>2670.7996027246459</c:v>
                </c:pt>
                <c:pt idx="50">
                  <c:v>2653.7377584063743</c:v>
                </c:pt>
                <c:pt idx="51">
                  <c:v>2415.0529798534399</c:v>
                </c:pt>
                <c:pt idx="52">
                  <c:v>1476.7140978802433</c:v>
                </c:pt>
                <c:pt idx="53">
                  <c:v>3035.9107756213707</c:v>
                </c:pt>
                <c:pt idx="54">
                  <c:v>4245.1021926644507</c:v>
                </c:pt>
                <c:pt idx="55">
                  <c:v>4590.5958833307068</c:v>
                </c:pt>
                <c:pt idx="56">
                  <c:v>4555.8881901762052</c:v>
                </c:pt>
                <c:pt idx="57">
                  <c:v>4440.491829601232</c:v>
                </c:pt>
                <c:pt idx="58">
                  <c:v>4186.7420785666145</c:v>
                </c:pt>
                <c:pt idx="59">
                  <c:v>3818.2275856666747</c:v>
                </c:pt>
                <c:pt idx="60">
                  <c:v>3850.2212807566507</c:v>
                </c:pt>
                <c:pt idx="61">
                  <c:v>4159.3998631857321</c:v>
                </c:pt>
                <c:pt idx="62">
                  <c:v>4451.0865099565672</c:v>
                </c:pt>
                <c:pt idx="63">
                  <c:v>5287.7805410514266</c:v>
                </c:pt>
                <c:pt idx="64">
                  <c:v>5989.7385532122435</c:v>
                </c:pt>
                <c:pt idx="65">
                  <c:v>6752.1838563274869</c:v>
                </c:pt>
              </c:numCache>
            </c:numRef>
          </c:val>
        </c:ser>
        <c:ser>
          <c:idx val="2"/>
          <c:order val="2"/>
          <c:tx>
            <c:strRef>
              <c:f>'Colombia Outflows'!$M$30</c:f>
              <c:strCache>
                <c:ptCount val="1"/>
                <c:pt idx="0">
                  <c:v>2+ Std Dev Band</c:v>
                </c:pt>
              </c:strCache>
            </c:strRef>
          </c:tx>
          <c:marker>
            <c:symbol val="none"/>
          </c:marker>
          <c:cat>
            <c:strRef>
              <c:f>'Colombia Outflows'!$N$27:$CA$27</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Outflows'!$N$30:$CA$30</c:f>
              <c:numCache>
                <c:formatCode>General</c:formatCode>
                <c:ptCount val="66"/>
                <c:pt idx="0">
                  <c:v>5142.7810509074452</c:v>
                </c:pt>
                <c:pt idx="1">
                  <c:v>6178.5769661046343</c:v>
                </c:pt>
                <c:pt idx="2">
                  <c:v>6671.8583690709274</c:v>
                </c:pt>
                <c:pt idx="3">
                  <c:v>6460.1215191610199</c:v>
                </c:pt>
                <c:pt idx="4">
                  <c:v>8131.4970723355918</c:v>
                </c:pt>
                <c:pt idx="5">
                  <c:v>11459.6002804694</c:v>
                </c:pt>
                <c:pt idx="6">
                  <c:v>13895.099350764882</c:v>
                </c:pt>
                <c:pt idx="7">
                  <c:v>14532.552477494313</c:v>
                </c:pt>
                <c:pt idx="8">
                  <c:v>14756.28965862553</c:v>
                </c:pt>
                <c:pt idx="9">
                  <c:v>14746.631661824718</c:v>
                </c:pt>
                <c:pt idx="10">
                  <c:v>14788.613304155873</c:v>
                </c:pt>
                <c:pt idx="11">
                  <c:v>15125.604347124541</c:v>
                </c:pt>
                <c:pt idx="12">
                  <c:v>15376.483259335459</c:v>
                </c:pt>
                <c:pt idx="13">
                  <c:v>15642.565983414332</c:v>
                </c:pt>
                <c:pt idx="14">
                  <c:v>15800.400998837007</c:v>
                </c:pt>
                <c:pt idx="15">
                  <c:v>15807.223177690565</c:v>
                </c:pt>
                <c:pt idx="16">
                  <c:v>15803.980776990322</c:v>
                </c:pt>
                <c:pt idx="17">
                  <c:v>15571.187631133798</c:v>
                </c:pt>
                <c:pt idx="18">
                  <c:v>15227.852211234045</c:v>
                </c:pt>
                <c:pt idx="19">
                  <c:v>15181.050864108238</c:v>
                </c:pt>
                <c:pt idx="20">
                  <c:v>14927.111464461606</c:v>
                </c:pt>
                <c:pt idx="21">
                  <c:v>13951.707959509118</c:v>
                </c:pt>
                <c:pt idx="22">
                  <c:v>12719.032344326664</c:v>
                </c:pt>
                <c:pt idx="23">
                  <c:v>12663.391724578249</c:v>
                </c:pt>
                <c:pt idx="24">
                  <c:v>11910.259682850017</c:v>
                </c:pt>
                <c:pt idx="25">
                  <c:v>9343.9469671857405</c:v>
                </c:pt>
                <c:pt idx="26">
                  <c:v>6070.0020437671164</c:v>
                </c:pt>
                <c:pt idx="27">
                  <c:v>5705.4886971763208</c:v>
                </c:pt>
                <c:pt idx="28">
                  <c:v>6901.6113768847863</c:v>
                </c:pt>
                <c:pt idx="29">
                  <c:v>7098.8743917662432</c:v>
                </c:pt>
                <c:pt idx="30">
                  <c:v>7153.3782163618143</c:v>
                </c:pt>
                <c:pt idx="31">
                  <c:v>7158.3034373624032</c:v>
                </c:pt>
                <c:pt idx="32">
                  <c:v>8195.5666257550165</c:v>
                </c:pt>
                <c:pt idx="33">
                  <c:v>7695.1869858085365</c:v>
                </c:pt>
                <c:pt idx="34">
                  <c:v>7168.6710078447131</c:v>
                </c:pt>
                <c:pt idx="35">
                  <c:v>7131.0235808939697</c:v>
                </c:pt>
                <c:pt idx="36">
                  <c:v>7074.0332847328664</c:v>
                </c:pt>
                <c:pt idx="37">
                  <c:v>7371.9912973877981</c:v>
                </c:pt>
                <c:pt idx="38">
                  <c:v>7751.0333424544688</c:v>
                </c:pt>
                <c:pt idx="39">
                  <c:v>7886.2559927888515</c:v>
                </c:pt>
                <c:pt idx="40">
                  <c:v>7857.9379622356701</c:v>
                </c:pt>
                <c:pt idx="41">
                  <c:v>7852.6315499050597</c:v>
                </c:pt>
                <c:pt idx="42">
                  <c:v>7850.5208482008957</c:v>
                </c:pt>
                <c:pt idx="43">
                  <c:v>7786.4788954760961</c:v>
                </c:pt>
                <c:pt idx="44">
                  <c:v>7460.6381140157182</c:v>
                </c:pt>
                <c:pt idx="45">
                  <c:v>7514.8001244068628</c:v>
                </c:pt>
                <c:pt idx="46">
                  <c:v>7663.5266960502549</c:v>
                </c:pt>
                <c:pt idx="47">
                  <c:v>7536.3851216068215</c:v>
                </c:pt>
                <c:pt idx="48">
                  <c:v>6302.0782423196388</c:v>
                </c:pt>
                <c:pt idx="49">
                  <c:v>6288.6941959179658</c:v>
                </c:pt>
                <c:pt idx="50">
                  <c:v>6267.8187856049908</c:v>
                </c:pt>
                <c:pt idx="51">
                  <c:v>5907.9172308522102</c:v>
                </c:pt>
                <c:pt idx="52">
                  <c:v>4342.2105173755335</c:v>
                </c:pt>
                <c:pt idx="53">
                  <c:v>6971.0750603463557</c:v>
                </c:pt>
                <c:pt idx="54">
                  <c:v>8840.088657176977</c:v>
                </c:pt>
                <c:pt idx="55">
                  <c:v>9276.0714639362122</c:v>
                </c:pt>
                <c:pt idx="56">
                  <c:v>9251.6431759915104</c:v>
                </c:pt>
                <c:pt idx="57">
                  <c:v>9641.2922327543765</c:v>
                </c:pt>
                <c:pt idx="58">
                  <c:v>9883.0682599036991</c:v>
                </c:pt>
                <c:pt idx="59">
                  <c:v>9699.654480693669</c:v>
                </c:pt>
                <c:pt idx="60">
                  <c:v>9730.0602221568552</c:v>
                </c:pt>
                <c:pt idx="61">
                  <c:v>10021.944020832252</c:v>
                </c:pt>
                <c:pt idx="62">
                  <c:v>10377.706168684079</c:v>
                </c:pt>
                <c:pt idx="63">
                  <c:v>11544.192286856949</c:v>
                </c:pt>
                <c:pt idx="64">
                  <c:v>12506.007642019691</c:v>
                </c:pt>
                <c:pt idx="65">
                  <c:v>13591.623901206174</c:v>
                </c:pt>
              </c:numCache>
            </c:numRef>
          </c:val>
        </c:ser>
        <c:ser>
          <c:idx val="3"/>
          <c:order val="3"/>
          <c:tx>
            <c:strRef>
              <c:f>'Colombia Outflows'!$M$31</c:f>
              <c:strCache>
                <c:ptCount val="1"/>
                <c:pt idx="0">
                  <c:v>1- Std Dev Band</c:v>
                </c:pt>
              </c:strCache>
            </c:strRef>
          </c:tx>
          <c:marker>
            <c:symbol val="none"/>
          </c:marker>
          <c:cat>
            <c:strRef>
              <c:f>'Colombia Outflows'!$N$27:$CA$27</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Outflows'!$N$31:$CA$31</c:f>
              <c:numCache>
                <c:formatCode>General</c:formatCode>
                <c:ptCount val="66"/>
                <c:pt idx="0">
                  <c:v>-4487.8825129537227</c:v>
                </c:pt>
                <c:pt idx="1">
                  <c:v>-5906.4467705523166</c:v>
                </c:pt>
                <c:pt idx="2">
                  <c:v>-7058.6841521245369</c:v>
                </c:pt>
                <c:pt idx="3">
                  <c:v>-7141.9537272067637</c:v>
                </c:pt>
                <c:pt idx="4">
                  <c:v>-7358.5288435585899</c:v>
                </c:pt>
                <c:pt idx="5">
                  <c:v>-7895.4281022207424</c:v>
                </c:pt>
                <c:pt idx="6">
                  <c:v>-8037.2239087332491</c:v>
                </c:pt>
                <c:pt idx="7">
                  <c:v>-7871.3957556329442</c:v>
                </c:pt>
                <c:pt idx="8">
                  <c:v>-7684.0462953364322</c:v>
                </c:pt>
                <c:pt idx="9">
                  <c:v>-7698.447759033289</c:v>
                </c:pt>
                <c:pt idx="10">
                  <c:v>-7628.8705932236289</c:v>
                </c:pt>
                <c:pt idx="11">
                  <c:v>-7146.4156660098588</c:v>
                </c:pt>
                <c:pt idx="12">
                  <c:v>-6789.6283253750817</c:v>
                </c:pt>
                <c:pt idx="13">
                  <c:v>-6073.9031133941389</c:v>
                </c:pt>
                <c:pt idx="14">
                  <c:v>-5455.8651982623369</c:v>
                </c:pt>
                <c:pt idx="15">
                  <c:v>-5321.0440466120017</c:v>
                </c:pt>
                <c:pt idx="16">
                  <c:v>-5328.3818984451627</c:v>
                </c:pt>
                <c:pt idx="17">
                  <c:v>-5687.0300434824703</c:v>
                </c:pt>
                <c:pt idx="18">
                  <c:v>-5967.4378283410761</c:v>
                </c:pt>
                <c:pt idx="19">
                  <c:v>-6016.4615726627417</c:v>
                </c:pt>
                <c:pt idx="20">
                  <c:v>-5378.2782855174701</c:v>
                </c:pt>
                <c:pt idx="21">
                  <c:v>-3980.9045842407186</c:v>
                </c:pt>
                <c:pt idx="22">
                  <c:v>-2632.7461269203773</c:v>
                </c:pt>
                <c:pt idx="23">
                  <c:v>-2480.3410235376482</c:v>
                </c:pt>
                <c:pt idx="24">
                  <c:v>-2590.7714062980695</c:v>
                </c:pt>
                <c:pt idx="25">
                  <c:v>-2843.8801006390318</c:v>
                </c:pt>
                <c:pt idx="26">
                  <c:v>-2441.4090677073941</c:v>
                </c:pt>
                <c:pt idx="27">
                  <c:v>-3255.4909078421865</c:v>
                </c:pt>
                <c:pt idx="28">
                  <c:v>-4925.8008627090949</c:v>
                </c:pt>
                <c:pt idx="29">
                  <c:v>-4830.8629195591802</c:v>
                </c:pt>
                <c:pt idx="30">
                  <c:v>-4795.6749838723517</c:v>
                </c:pt>
                <c:pt idx="31">
                  <c:v>-4795.9285502971179</c:v>
                </c:pt>
                <c:pt idx="32">
                  <c:v>-4932.8840984705857</c:v>
                </c:pt>
                <c:pt idx="33">
                  <c:v>-4958.7537697133739</c:v>
                </c:pt>
                <c:pt idx="34">
                  <c:v>-5074.1745566374093</c:v>
                </c:pt>
                <c:pt idx="35">
                  <c:v>-5107.7233699970684</c:v>
                </c:pt>
                <c:pt idx="36">
                  <c:v>-5140.3766375707819</c:v>
                </c:pt>
                <c:pt idx="37">
                  <c:v>-4957.3718185157086</c:v>
                </c:pt>
                <c:pt idx="38">
                  <c:v>-4829.4716756151529</c:v>
                </c:pt>
                <c:pt idx="39">
                  <c:v>-4790.3334976009246</c:v>
                </c:pt>
                <c:pt idx="40">
                  <c:v>-4891.7089541886126</c:v>
                </c:pt>
                <c:pt idx="41">
                  <c:v>-5285.6879283058897</c:v>
                </c:pt>
                <c:pt idx="42">
                  <c:v>-5293.3154370831908</c:v>
                </c:pt>
                <c:pt idx="43">
                  <c:v>-5400.1311892819767</c:v>
                </c:pt>
                <c:pt idx="44">
                  <c:v>-5526.5870269153747</c:v>
                </c:pt>
                <c:pt idx="45">
                  <c:v>-5156.3850789696799</c:v>
                </c:pt>
                <c:pt idx="46">
                  <c:v>-5536.1491602357037</c:v>
                </c:pt>
                <c:pt idx="47">
                  <c:v>-5350.5944055962</c:v>
                </c:pt>
                <c:pt idx="48">
                  <c:v>-4010.4405008694507</c:v>
                </c:pt>
                <c:pt idx="49">
                  <c:v>-4564.9895836619944</c:v>
                </c:pt>
                <c:pt idx="50">
                  <c:v>-4574.4242959908579</c:v>
                </c:pt>
                <c:pt idx="51">
                  <c:v>-4570.6755221441017</c:v>
                </c:pt>
                <c:pt idx="52">
                  <c:v>-4254.2787411103373</c:v>
                </c:pt>
                <c:pt idx="53">
                  <c:v>-4834.4177938285993</c:v>
                </c:pt>
                <c:pt idx="54">
                  <c:v>-4944.8707363606018</c:v>
                </c:pt>
                <c:pt idx="55">
                  <c:v>-4780.3552778803023</c:v>
                </c:pt>
                <c:pt idx="56">
                  <c:v>-4835.6217814544052</c:v>
                </c:pt>
                <c:pt idx="57">
                  <c:v>-5961.1089767050571</c:v>
                </c:pt>
                <c:pt idx="58">
                  <c:v>-7205.9102841075528</c:v>
                </c:pt>
                <c:pt idx="59">
                  <c:v>-7944.6262043873139</c:v>
                </c:pt>
                <c:pt idx="60">
                  <c:v>-7909.4566020437578</c:v>
                </c:pt>
                <c:pt idx="61">
                  <c:v>-7565.688452107308</c:v>
                </c:pt>
                <c:pt idx="62">
                  <c:v>-7402.1528074984544</c:v>
                </c:pt>
                <c:pt idx="63">
                  <c:v>-7225.0429505596203</c:v>
                </c:pt>
                <c:pt idx="64">
                  <c:v>-7042.7996244026517</c:v>
                </c:pt>
                <c:pt idx="65">
                  <c:v>-6926.696233429886</c:v>
                </c:pt>
              </c:numCache>
            </c:numRef>
          </c:val>
        </c:ser>
        <c:ser>
          <c:idx val="4"/>
          <c:order val="4"/>
          <c:tx>
            <c:strRef>
              <c:f>'Colombia Outflows'!$M$32</c:f>
              <c:strCache>
                <c:ptCount val="1"/>
                <c:pt idx="0">
                  <c:v>2- Std Dev Band</c:v>
                </c:pt>
              </c:strCache>
            </c:strRef>
          </c:tx>
          <c:marker>
            <c:symbol val="none"/>
          </c:marker>
          <c:cat>
            <c:strRef>
              <c:f>'Colombia Outflows'!$N$27:$CA$27</c:f>
              <c:strCache>
                <c:ptCount val="66"/>
                <c:pt idx="0">
                  <c:v>1999Q3</c:v>
                </c:pt>
                <c:pt idx="1">
                  <c:v>1999Q4</c:v>
                </c:pt>
                <c:pt idx="2">
                  <c:v>2000Q1</c:v>
                </c:pt>
                <c:pt idx="3">
                  <c:v>2000Q2</c:v>
                </c:pt>
                <c:pt idx="4">
                  <c:v>2000Q3</c:v>
                </c:pt>
                <c:pt idx="5">
                  <c:v>2000Q4</c:v>
                </c:pt>
                <c:pt idx="6">
                  <c:v>2001Q1</c:v>
                </c:pt>
                <c:pt idx="7">
                  <c:v>2001Q2</c:v>
                </c:pt>
                <c:pt idx="8">
                  <c:v>2001Q3</c:v>
                </c:pt>
                <c:pt idx="9">
                  <c:v>2001Q4</c:v>
                </c:pt>
                <c:pt idx="10">
                  <c:v>2002Q1</c:v>
                </c:pt>
                <c:pt idx="11">
                  <c:v>2002Q2</c:v>
                </c:pt>
                <c:pt idx="12">
                  <c:v>2002Q3</c:v>
                </c:pt>
                <c:pt idx="13">
                  <c:v>2002Q4</c:v>
                </c:pt>
                <c:pt idx="14">
                  <c:v>2003Q1</c:v>
                </c:pt>
                <c:pt idx="15">
                  <c:v>2003Q2</c:v>
                </c:pt>
                <c:pt idx="16">
                  <c:v>2003Q3</c:v>
                </c:pt>
                <c:pt idx="17">
                  <c:v>2003Q4</c:v>
                </c:pt>
                <c:pt idx="18">
                  <c:v>2004Q1</c:v>
                </c:pt>
                <c:pt idx="19">
                  <c:v>2004Q2</c:v>
                </c:pt>
                <c:pt idx="20">
                  <c:v>2004Q3</c:v>
                </c:pt>
                <c:pt idx="21">
                  <c:v>2004Q4</c:v>
                </c:pt>
                <c:pt idx="22">
                  <c:v>2005Q1</c:v>
                </c:pt>
                <c:pt idx="23">
                  <c:v>2005Q2</c:v>
                </c:pt>
                <c:pt idx="24">
                  <c:v>2005Q3</c:v>
                </c:pt>
                <c:pt idx="25">
                  <c:v>2005Q4</c:v>
                </c:pt>
                <c:pt idx="26">
                  <c:v>2006Q1</c:v>
                </c:pt>
                <c:pt idx="27">
                  <c:v>2006Q2</c:v>
                </c:pt>
                <c:pt idx="28">
                  <c:v>2006Q3</c:v>
                </c:pt>
                <c:pt idx="29">
                  <c:v>2006Q4</c:v>
                </c:pt>
                <c:pt idx="30">
                  <c:v>2007Q1</c:v>
                </c:pt>
                <c:pt idx="31">
                  <c:v>2007Q2</c:v>
                </c:pt>
                <c:pt idx="32">
                  <c:v>2007Q3</c:v>
                </c:pt>
                <c:pt idx="33">
                  <c:v>2007Q4</c:v>
                </c:pt>
                <c:pt idx="34">
                  <c:v>2008Q1</c:v>
                </c:pt>
                <c:pt idx="35">
                  <c:v>2008Q2</c:v>
                </c:pt>
                <c:pt idx="36">
                  <c:v>2008Q3</c:v>
                </c:pt>
                <c:pt idx="37">
                  <c:v>2008Q4</c:v>
                </c:pt>
                <c:pt idx="38">
                  <c:v>2009Q1</c:v>
                </c:pt>
                <c:pt idx="39">
                  <c:v>2009Q2</c:v>
                </c:pt>
                <c:pt idx="40">
                  <c:v>2009Q3</c:v>
                </c:pt>
                <c:pt idx="41">
                  <c:v>2009Q4</c:v>
                </c:pt>
                <c:pt idx="42">
                  <c:v>2010Q1</c:v>
                </c:pt>
                <c:pt idx="43">
                  <c:v>2010Q2</c:v>
                </c:pt>
                <c:pt idx="44">
                  <c:v>2010Q3</c:v>
                </c:pt>
                <c:pt idx="45">
                  <c:v>2010Q4</c:v>
                </c:pt>
                <c:pt idx="46">
                  <c:v>2011Q1</c:v>
                </c:pt>
                <c:pt idx="47">
                  <c:v>2011Q2</c:v>
                </c:pt>
                <c:pt idx="48">
                  <c:v>2011Q3</c:v>
                </c:pt>
                <c:pt idx="49">
                  <c:v>2011Q4</c:v>
                </c:pt>
                <c:pt idx="50">
                  <c:v>2012Q1</c:v>
                </c:pt>
                <c:pt idx="51">
                  <c:v>2012Q2</c:v>
                </c:pt>
                <c:pt idx="52">
                  <c:v>2012Q3</c:v>
                </c:pt>
                <c:pt idx="53">
                  <c:v>2012Q4</c:v>
                </c:pt>
                <c:pt idx="54">
                  <c:v>2013Q1</c:v>
                </c:pt>
                <c:pt idx="55">
                  <c:v>2013Q2</c:v>
                </c:pt>
                <c:pt idx="56">
                  <c:v>2013Q3</c:v>
                </c:pt>
                <c:pt idx="57">
                  <c:v>2013Q4</c:v>
                </c:pt>
                <c:pt idx="58">
                  <c:v>2014Q1</c:v>
                </c:pt>
                <c:pt idx="59">
                  <c:v>2014Q2</c:v>
                </c:pt>
                <c:pt idx="60">
                  <c:v>2014Q3</c:v>
                </c:pt>
                <c:pt idx="61">
                  <c:v>2014Q4</c:v>
                </c:pt>
                <c:pt idx="62">
                  <c:v>2015Q1</c:v>
                </c:pt>
                <c:pt idx="63">
                  <c:v>2015Q2</c:v>
                </c:pt>
                <c:pt idx="64">
                  <c:v>2015Q3</c:v>
                </c:pt>
                <c:pt idx="65">
                  <c:v>2015Q4</c:v>
                </c:pt>
              </c:strCache>
            </c:strRef>
          </c:cat>
          <c:val>
            <c:numRef>
              <c:f>'Colombia Outflows'!$N$32:$CA$32</c:f>
              <c:numCache>
                <c:formatCode>General</c:formatCode>
                <c:ptCount val="66"/>
                <c:pt idx="0">
                  <c:v>-7698.1037009074453</c:v>
                </c:pt>
                <c:pt idx="1">
                  <c:v>-9934.7880161046342</c:v>
                </c:pt>
                <c:pt idx="2">
                  <c:v>-11635.531659189692</c:v>
                </c:pt>
                <c:pt idx="3">
                  <c:v>-11675.978809329357</c:v>
                </c:pt>
                <c:pt idx="4">
                  <c:v>-12521.870815523318</c:v>
                </c:pt>
                <c:pt idx="5">
                  <c:v>-14347.104229784123</c:v>
                </c:pt>
                <c:pt idx="6">
                  <c:v>-15347.998328565958</c:v>
                </c:pt>
                <c:pt idx="7">
                  <c:v>-15339.378500008695</c:v>
                </c:pt>
                <c:pt idx="8">
                  <c:v>-15164.158279990421</c:v>
                </c:pt>
                <c:pt idx="9">
                  <c:v>-15180.140899319293</c:v>
                </c:pt>
                <c:pt idx="10">
                  <c:v>-15101.365225683463</c:v>
                </c:pt>
                <c:pt idx="11">
                  <c:v>-14570.422337054659</c:v>
                </c:pt>
                <c:pt idx="12">
                  <c:v>-14178.332186945263</c:v>
                </c:pt>
                <c:pt idx="13">
                  <c:v>-13312.726145663628</c:v>
                </c:pt>
                <c:pt idx="14">
                  <c:v>-12541.287263962118</c:v>
                </c:pt>
                <c:pt idx="15">
                  <c:v>-12363.799788046192</c:v>
                </c:pt>
                <c:pt idx="16">
                  <c:v>-12372.502790256991</c:v>
                </c:pt>
                <c:pt idx="17">
                  <c:v>-12773.102601687893</c:v>
                </c:pt>
                <c:pt idx="18">
                  <c:v>-13032.534508199451</c:v>
                </c:pt>
                <c:pt idx="19">
                  <c:v>-13082.2990515864</c:v>
                </c:pt>
                <c:pt idx="20">
                  <c:v>-12146.741535510497</c:v>
                </c:pt>
                <c:pt idx="21">
                  <c:v>-9958.4420988239963</c:v>
                </c:pt>
                <c:pt idx="22">
                  <c:v>-7750.0056173360572</c:v>
                </c:pt>
                <c:pt idx="23">
                  <c:v>-7528.2519395762811</c:v>
                </c:pt>
                <c:pt idx="24">
                  <c:v>-7424.4484360140987</c:v>
                </c:pt>
                <c:pt idx="25">
                  <c:v>-6906.4891232472892</c:v>
                </c:pt>
                <c:pt idx="26">
                  <c:v>-5278.5461048655643</c:v>
                </c:pt>
                <c:pt idx="27">
                  <c:v>-6242.4841095150223</c:v>
                </c:pt>
                <c:pt idx="28">
                  <c:v>-8868.271609240388</c:v>
                </c:pt>
                <c:pt idx="29">
                  <c:v>-8807.4420233343208</c:v>
                </c:pt>
                <c:pt idx="30">
                  <c:v>-8778.6927172837404</c:v>
                </c:pt>
                <c:pt idx="31">
                  <c:v>-8780.6725461836249</c:v>
                </c:pt>
                <c:pt idx="32">
                  <c:v>-9309.034339879121</c:v>
                </c:pt>
                <c:pt idx="33">
                  <c:v>-9176.7340215540098</c:v>
                </c:pt>
                <c:pt idx="34">
                  <c:v>-9155.1230781314498</c:v>
                </c:pt>
                <c:pt idx="35">
                  <c:v>-9187.3056869607481</c:v>
                </c:pt>
                <c:pt idx="36">
                  <c:v>-9211.8466116719974</c:v>
                </c:pt>
                <c:pt idx="37">
                  <c:v>-9067.1595238168775</c:v>
                </c:pt>
                <c:pt idx="38">
                  <c:v>-9022.9733483050277</c:v>
                </c:pt>
                <c:pt idx="39">
                  <c:v>-9015.8633277308491</c:v>
                </c:pt>
                <c:pt idx="40">
                  <c:v>-9141.5912596633734</c:v>
                </c:pt>
                <c:pt idx="41">
                  <c:v>-9665.1277543762062</c:v>
                </c:pt>
                <c:pt idx="42">
                  <c:v>-9674.5941988445538</c:v>
                </c:pt>
                <c:pt idx="43">
                  <c:v>-9795.6678842013353</c:v>
                </c:pt>
                <c:pt idx="44">
                  <c:v>-9855.6620738924048</c:v>
                </c:pt>
                <c:pt idx="45">
                  <c:v>-9380.1134800951932</c:v>
                </c:pt>
                <c:pt idx="46">
                  <c:v>-9936.0411123310241</c:v>
                </c:pt>
                <c:pt idx="47">
                  <c:v>-9646.2542479972071</c:v>
                </c:pt>
                <c:pt idx="48">
                  <c:v>-7447.9467485991472</c:v>
                </c:pt>
                <c:pt idx="49">
                  <c:v>-8182.8841768553139</c:v>
                </c:pt>
                <c:pt idx="50">
                  <c:v>-8188.5053231894735</c:v>
                </c:pt>
                <c:pt idx="51">
                  <c:v>-8063.5397731428729</c:v>
                </c:pt>
                <c:pt idx="52">
                  <c:v>-7119.7751606056281</c:v>
                </c:pt>
                <c:pt idx="53">
                  <c:v>-8769.5820785535852</c:v>
                </c:pt>
                <c:pt idx="54">
                  <c:v>-9539.857200873128</c:v>
                </c:pt>
                <c:pt idx="55">
                  <c:v>-9465.8308584858059</c:v>
                </c:pt>
                <c:pt idx="56">
                  <c:v>-9531.3767672697104</c:v>
                </c:pt>
                <c:pt idx="57">
                  <c:v>-11161.909379858202</c:v>
                </c:pt>
                <c:pt idx="58">
                  <c:v>-12902.236465444636</c:v>
                </c:pt>
                <c:pt idx="59">
                  <c:v>-13826.053099414308</c:v>
                </c:pt>
                <c:pt idx="60">
                  <c:v>-13789.295543443961</c:v>
                </c:pt>
                <c:pt idx="61">
                  <c:v>-13428.232609753828</c:v>
                </c:pt>
                <c:pt idx="62">
                  <c:v>-13328.772466225964</c:v>
                </c:pt>
                <c:pt idx="63">
                  <c:v>-13481.454696365145</c:v>
                </c:pt>
                <c:pt idx="64">
                  <c:v>-13559.068713210099</c:v>
                </c:pt>
                <c:pt idx="65">
                  <c:v>-13766.136278308571</c:v>
                </c:pt>
              </c:numCache>
            </c:numRef>
          </c:val>
        </c:ser>
        <c:marker val="1"/>
        <c:axId val="108558208"/>
        <c:axId val="108559744"/>
      </c:lineChart>
      <c:catAx>
        <c:axId val="108558208"/>
        <c:scaling>
          <c:orientation val="minMax"/>
        </c:scaling>
        <c:axPos val="b"/>
        <c:majorTickMark val="none"/>
        <c:tickLblPos val="nextTo"/>
        <c:crossAx val="108559744"/>
        <c:crosses val="autoZero"/>
        <c:auto val="1"/>
        <c:lblAlgn val="ctr"/>
        <c:lblOffset val="100"/>
      </c:catAx>
      <c:valAx>
        <c:axId val="108559744"/>
        <c:scaling>
          <c:orientation val="minMax"/>
        </c:scaling>
        <c:axPos val="l"/>
        <c:majorGridlines/>
        <c:numFmt formatCode="General" sourceLinked="1"/>
        <c:majorTickMark val="none"/>
        <c:tickLblPos val="nextTo"/>
        <c:spPr>
          <a:ln w="9525">
            <a:noFill/>
          </a:ln>
        </c:spPr>
        <c:crossAx val="108558208"/>
        <c:crosses val="autoZero"/>
        <c:crossBetween val="between"/>
      </c:valAx>
    </c:plotArea>
    <c:legend>
      <c:legendPos val="b"/>
      <c:layout/>
    </c:legend>
    <c:plotVisOnly val="1"/>
  </c:chart>
  <c:printSettings>
    <c:headerFooter/>
    <c:pageMargins b="0.75000000000000189" l="0.70000000000000062" r="0.70000000000000062" t="0.75000000000000189"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4"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4" Type="http://schemas.openxmlformats.org/officeDocument/2006/relationships/chart" Target="../charts/chart34.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 Id="rId4" Type="http://schemas.openxmlformats.org/officeDocument/2006/relationships/chart" Target="../charts/chart3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 Id="rId4"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dr:twoCellAnchor>
    <xdr:from>
      <xdr:col>5</xdr:col>
      <xdr:colOff>219075</xdr:colOff>
      <xdr:row>159</xdr:row>
      <xdr:rowOff>0</xdr:rowOff>
    </xdr:from>
    <xdr:to>
      <xdr:col>32</xdr:col>
      <xdr:colOff>28575</xdr:colOff>
      <xdr:row>176</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0</xdr:colOff>
      <xdr:row>313</xdr:row>
      <xdr:rowOff>76198</xdr:rowOff>
    </xdr:from>
    <xdr:to>
      <xdr:col>33</xdr:col>
      <xdr:colOff>561975</xdr:colOff>
      <xdr:row>343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457</xdr:row>
      <xdr:rowOff>190499</xdr:rowOff>
    </xdr:from>
    <xdr:to>
      <xdr:col>21</xdr:col>
      <xdr:colOff>476250</xdr:colOff>
      <xdr:row>479</xdr:row>
      <xdr:rowOff>142875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609599</xdr:colOff>
      <xdr:row>37</xdr:row>
      <xdr:rowOff>19049</xdr:rowOff>
    </xdr:from>
    <xdr:to>
      <xdr:col>24</xdr:col>
      <xdr:colOff>371475</xdr:colOff>
      <xdr:row>53</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342900</xdr:colOff>
      <xdr:row>8</xdr:row>
      <xdr:rowOff>38101</xdr:rowOff>
    </xdr:from>
    <xdr:to>
      <xdr:col>49</xdr:col>
      <xdr:colOff>600074</xdr:colOff>
      <xdr:row>24</xdr:row>
      <xdr:rowOff>57151</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171450</xdr:colOff>
      <xdr:row>14</xdr:row>
      <xdr:rowOff>171450</xdr:rowOff>
    </xdr:from>
    <xdr:to>
      <xdr:col>56</xdr:col>
      <xdr:colOff>380999</xdr:colOff>
      <xdr:row>24</xdr:row>
      <xdr:rowOff>66675</xdr:rowOff>
    </xdr:to>
    <xdr:sp macro="" textlink="">
      <xdr:nvSpPr>
        <xdr:cNvPr id="9" name="TextBox 8"/>
        <xdr:cNvSpPr txBox="1"/>
      </xdr:nvSpPr>
      <xdr:spPr>
        <a:xfrm>
          <a:off x="27098625" y="3600450"/>
          <a:ext cx="7524749" cy="180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For</a:t>
          </a:r>
          <a:r>
            <a:rPr lang="en-US" sz="1100" baseline="0"/>
            <a:t> the 2000s the Forbes and Warnock (2011) data for brazilian inflows looks more or less the same as CEPAL data. However, the data in the 80s and 90s is substantially different. Especially in the 80s. E.g. they find a surge in 1988Q1 - 1988Q4, while clearly our data is mostly negative for that period. We actually found a sudden stops for the period 1988Q3 - 1989Q1. This is probabaly due to the fact that the other investment category for CEPAL and the IMF is substantially different (Direct investment and portfolio investment are pretty similar actually) and </a:t>
          </a:r>
          <a:endParaRPr lang="en-US" sz="1100"/>
        </a:p>
      </xdr:txBody>
    </xdr:sp>
    <xdr:clientData/>
  </xdr:twoCellAnchor>
  <xdr:twoCellAnchor>
    <xdr:from>
      <xdr:col>12</xdr:col>
      <xdr:colOff>457200</xdr:colOff>
      <xdr:row>19</xdr:row>
      <xdr:rowOff>133350</xdr:rowOff>
    </xdr:from>
    <xdr:to>
      <xdr:col>21</xdr:col>
      <xdr:colOff>190500</xdr:colOff>
      <xdr:row>25</xdr:row>
      <xdr:rowOff>28575</xdr:rowOff>
    </xdr:to>
    <xdr:sp macro="" textlink="">
      <xdr:nvSpPr>
        <xdr:cNvPr id="11" name="TextBox 10"/>
        <xdr:cNvSpPr txBox="1"/>
      </xdr:nvSpPr>
      <xdr:spPr>
        <a:xfrm>
          <a:off x="7877175" y="4514850"/>
          <a:ext cx="5219700"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t>Calculation</a:t>
          </a:r>
          <a:r>
            <a:rPr lang="en-US" sz="1100" b="1" baseline="0"/>
            <a:t> Surges and Sudden Stops: Brazil, Total Gross Inflows</a:t>
          </a:r>
          <a:endParaRPr lang="en-US" sz="1100" b="1"/>
        </a:p>
      </xdr:txBody>
    </xdr:sp>
    <xdr:clientData/>
  </xdr:twoCellAnchor>
  <xdr:twoCellAnchor>
    <xdr:from>
      <xdr:col>11</xdr:col>
      <xdr:colOff>333375</xdr:colOff>
      <xdr:row>449</xdr:row>
      <xdr:rowOff>76200</xdr:rowOff>
    </xdr:from>
    <xdr:to>
      <xdr:col>22</xdr:col>
      <xdr:colOff>409575</xdr:colOff>
      <xdr:row>457</xdr:row>
      <xdr:rowOff>152400</xdr:rowOff>
    </xdr:to>
    <xdr:sp macro="" textlink="">
      <xdr:nvSpPr>
        <xdr:cNvPr id="12" name="TextBox 11"/>
        <xdr:cNvSpPr txBox="1"/>
      </xdr:nvSpPr>
      <xdr:spPr>
        <a:xfrm>
          <a:off x="7143750" y="92173425"/>
          <a:ext cx="6781800" cy="3019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t>To</a:t>
          </a:r>
          <a:r>
            <a:rPr lang="en-US" sz="1100" b="1" baseline="0"/>
            <a:t> the right ==&gt; Calculations of Surges and Sudden stops in Other Investment for Brazil. </a:t>
          </a:r>
          <a:endParaRPr lang="en-US" sz="1100" b="1"/>
        </a:p>
      </xdr:txBody>
    </xdr:sp>
    <xdr:clientData/>
  </xdr:twoCellAnchor>
  <xdr:twoCellAnchor>
    <xdr:from>
      <xdr:col>11</xdr:col>
      <xdr:colOff>342900</xdr:colOff>
      <xdr:row>299</xdr:row>
      <xdr:rowOff>28575</xdr:rowOff>
    </xdr:from>
    <xdr:to>
      <xdr:col>22</xdr:col>
      <xdr:colOff>419100</xdr:colOff>
      <xdr:row>307</xdr:row>
      <xdr:rowOff>104775</xdr:rowOff>
    </xdr:to>
    <xdr:sp macro="" textlink="">
      <xdr:nvSpPr>
        <xdr:cNvPr id="13" name="TextBox 12"/>
        <xdr:cNvSpPr txBox="1"/>
      </xdr:nvSpPr>
      <xdr:spPr>
        <a:xfrm>
          <a:off x="7153275" y="61941075"/>
          <a:ext cx="6781800" cy="3209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t>To</a:t>
          </a:r>
          <a:r>
            <a:rPr lang="en-US" sz="1100" b="1" baseline="0"/>
            <a:t> the right ==&gt; Calculations of Surges and Sudden stops in Portfolio Investment for Brazil. </a:t>
          </a:r>
          <a:endParaRPr lang="en-US" sz="1100" b="1"/>
        </a:p>
      </xdr:txBody>
    </xdr:sp>
    <xdr:clientData/>
  </xdr:twoCellAnchor>
  <xdr:twoCellAnchor>
    <xdr:from>
      <xdr:col>12</xdr:col>
      <xdr:colOff>238125</xdr:colOff>
      <xdr:row>155</xdr:row>
      <xdr:rowOff>219075</xdr:rowOff>
    </xdr:from>
    <xdr:to>
      <xdr:col>23</xdr:col>
      <xdr:colOff>314325</xdr:colOff>
      <xdr:row>164</xdr:row>
      <xdr:rowOff>0</xdr:rowOff>
    </xdr:to>
    <xdr:sp macro="" textlink="">
      <xdr:nvSpPr>
        <xdr:cNvPr id="15" name="TextBox 14"/>
        <xdr:cNvSpPr txBox="1"/>
      </xdr:nvSpPr>
      <xdr:spPr>
        <a:xfrm>
          <a:off x="7658100" y="32985075"/>
          <a:ext cx="6781800" cy="3019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t>To</a:t>
          </a:r>
          <a:r>
            <a:rPr lang="en-US" sz="1100" b="1" baseline="0"/>
            <a:t> the right ==&gt; Calculations of Surges and Sudden stops in FDI for Brazil. </a:t>
          </a:r>
          <a:endParaRPr lang="en-US" sz="1100" b="1"/>
        </a:p>
      </xdr:txBody>
    </xdr:sp>
    <xdr:clientData/>
  </xdr:twoCellAnchor>
  <xdr:twoCellAnchor>
    <xdr:from>
      <xdr:col>1</xdr:col>
      <xdr:colOff>600075</xdr:colOff>
      <xdr:row>37</xdr:row>
      <xdr:rowOff>66675</xdr:rowOff>
    </xdr:from>
    <xdr:to>
      <xdr:col>6</xdr:col>
      <xdr:colOff>209550</xdr:colOff>
      <xdr:row>40</xdr:row>
      <xdr:rowOff>123825</xdr:rowOff>
    </xdr:to>
    <xdr:sp macro="" textlink="">
      <xdr:nvSpPr>
        <xdr:cNvPr id="14" name="TextBox 13"/>
        <xdr:cNvSpPr txBox="1"/>
      </xdr:nvSpPr>
      <xdr:spPr>
        <a:xfrm>
          <a:off x="1209675" y="9401175"/>
          <a:ext cx="276225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Forbes</a:t>
          </a:r>
          <a:r>
            <a:rPr lang="en-US" sz="1100" baseline="0"/>
            <a:t> and Warnock indicate surge starting at 1988Q1 - 1988Q4</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0</xdr:colOff>
      <xdr:row>38</xdr:row>
      <xdr:rowOff>28575</xdr:rowOff>
    </xdr:from>
    <xdr:to>
      <xdr:col>23</xdr:col>
      <xdr:colOff>19050</xdr:colOff>
      <xdr:row>54</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609599</xdr:colOff>
      <xdr:row>160</xdr:row>
      <xdr:rowOff>47624</xdr:rowOff>
    </xdr:from>
    <xdr:to>
      <xdr:col>17</xdr:col>
      <xdr:colOff>238124</xdr:colOff>
      <xdr:row>178</xdr:row>
      <xdr:rowOff>114299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311</xdr:row>
      <xdr:rowOff>9525</xdr:rowOff>
    </xdr:from>
    <xdr:to>
      <xdr:col>21</xdr:col>
      <xdr:colOff>152400</xdr:colOff>
      <xdr:row>326</xdr:row>
      <xdr:rowOff>180975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459</xdr:row>
      <xdr:rowOff>180975</xdr:rowOff>
    </xdr:from>
    <xdr:to>
      <xdr:col>18</xdr:col>
      <xdr:colOff>542924</xdr:colOff>
      <xdr:row>477</xdr:row>
      <xdr:rowOff>104775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85724</xdr:colOff>
      <xdr:row>9</xdr:row>
      <xdr:rowOff>57150</xdr:rowOff>
    </xdr:from>
    <xdr:to>
      <xdr:col>36</xdr:col>
      <xdr:colOff>133349</xdr:colOff>
      <xdr:row>25</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228600</xdr:colOff>
      <xdr:row>152</xdr:row>
      <xdr:rowOff>76201</xdr:rowOff>
    </xdr:from>
    <xdr:to>
      <xdr:col>9</xdr:col>
      <xdr:colOff>123825</xdr:colOff>
      <xdr:row>154</xdr:row>
      <xdr:rowOff>400051</xdr:rowOff>
    </xdr:to>
    <xdr:sp macro="" textlink="">
      <xdr:nvSpPr>
        <xdr:cNvPr id="7" name="TextBox 6"/>
        <xdr:cNvSpPr txBox="1"/>
      </xdr:nvSpPr>
      <xdr:spPr>
        <a:xfrm>
          <a:off x="838200" y="32651701"/>
          <a:ext cx="4772025" cy="1276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a:t>All individual flows</a:t>
          </a:r>
          <a:r>
            <a:rPr lang="en-US" sz="1800" baseline="0"/>
            <a:t> need to be recalculated!!! </a:t>
          </a:r>
          <a:endParaRPr lang="en-US" sz="1800"/>
        </a:p>
      </xdr:txBody>
    </xdr:sp>
    <xdr:clientData/>
  </xdr:twoCellAnchor>
  <xdr:twoCellAnchor>
    <xdr:from>
      <xdr:col>36</xdr:col>
      <xdr:colOff>485775</xdr:colOff>
      <xdr:row>10</xdr:row>
      <xdr:rowOff>19050</xdr:rowOff>
    </xdr:from>
    <xdr:to>
      <xdr:col>42</xdr:col>
      <xdr:colOff>276225</xdr:colOff>
      <xdr:row>15</xdr:row>
      <xdr:rowOff>95250</xdr:rowOff>
    </xdr:to>
    <xdr:sp macro="" textlink="">
      <xdr:nvSpPr>
        <xdr:cNvPr id="9" name="TextBox 8"/>
        <xdr:cNvSpPr txBox="1"/>
      </xdr:nvSpPr>
      <xdr:spPr>
        <a:xfrm>
          <a:off x="22431375" y="4210050"/>
          <a:ext cx="3448050" cy="102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Brazil is on the point</a:t>
          </a:r>
          <a:r>
            <a:rPr lang="en-US" sz="1100" baseline="0"/>
            <a:t> of a retrenchment period.</a:t>
          </a:r>
          <a:endParaRPr lang="en-US" sz="1100"/>
        </a:p>
      </xdr:txBody>
    </xdr:sp>
    <xdr:clientData/>
  </xdr:twoCellAnchor>
  <xdr:twoCellAnchor>
    <xdr:from>
      <xdr:col>12</xdr:col>
      <xdr:colOff>38100</xdr:colOff>
      <xdr:row>22</xdr:row>
      <xdr:rowOff>95250</xdr:rowOff>
    </xdr:from>
    <xdr:to>
      <xdr:col>20</xdr:col>
      <xdr:colOff>381000</xdr:colOff>
      <xdr:row>27</xdr:row>
      <xdr:rowOff>180975</xdr:rowOff>
    </xdr:to>
    <xdr:sp macro="" textlink="">
      <xdr:nvSpPr>
        <xdr:cNvPr id="10" name="TextBox 9"/>
        <xdr:cNvSpPr txBox="1"/>
      </xdr:nvSpPr>
      <xdr:spPr>
        <a:xfrm>
          <a:off x="7353300" y="6572250"/>
          <a:ext cx="5219700"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t>Calculation</a:t>
          </a:r>
          <a:r>
            <a:rPr lang="en-US" sz="1100" b="1" baseline="0"/>
            <a:t> Surges and Sudden Stops: Brazil, Total Gross Outflows</a:t>
          </a:r>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590550</xdr:colOff>
      <xdr:row>2</xdr:row>
      <xdr:rowOff>390525</xdr:rowOff>
    </xdr:from>
    <xdr:to>
      <xdr:col>9</xdr:col>
      <xdr:colOff>28575</xdr:colOff>
      <xdr:row>4</xdr:row>
      <xdr:rowOff>219075</xdr:rowOff>
    </xdr:to>
    <xdr:sp macro="" textlink="">
      <xdr:nvSpPr>
        <xdr:cNvPr id="2" name="TextBox 1"/>
        <xdr:cNvSpPr txBox="1"/>
      </xdr:nvSpPr>
      <xdr:spPr>
        <a:xfrm>
          <a:off x="3619500" y="1647825"/>
          <a:ext cx="4029075" cy="1504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Still have to adjust the table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28575</xdr:colOff>
      <xdr:row>100</xdr:row>
      <xdr:rowOff>85724</xdr:rowOff>
    </xdr:from>
    <xdr:to>
      <xdr:col>21</xdr:col>
      <xdr:colOff>333375</xdr:colOff>
      <xdr:row>117</xdr:row>
      <xdr:rowOff>57149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195</xdr:row>
      <xdr:rowOff>190499</xdr:rowOff>
    </xdr:from>
    <xdr:to>
      <xdr:col>20</xdr:col>
      <xdr:colOff>590550</xdr:colOff>
      <xdr:row>214</xdr:row>
      <xdr:rowOff>180974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289</xdr:row>
      <xdr:rowOff>190499</xdr:rowOff>
    </xdr:from>
    <xdr:to>
      <xdr:col>18</xdr:col>
      <xdr:colOff>419100</xdr:colOff>
      <xdr:row>305</xdr:row>
      <xdr:rowOff>9524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438150</xdr:colOff>
      <xdr:row>3</xdr:row>
      <xdr:rowOff>123825</xdr:rowOff>
    </xdr:from>
    <xdr:to>
      <xdr:col>20</xdr:col>
      <xdr:colOff>190500</xdr:colOff>
      <xdr:row>21</xdr:row>
      <xdr:rowOff>85725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114300</xdr:colOff>
      <xdr:row>94</xdr:row>
      <xdr:rowOff>152400</xdr:rowOff>
    </xdr:from>
    <xdr:to>
      <xdr:col>8</xdr:col>
      <xdr:colOff>142875</xdr:colOff>
      <xdr:row>96</xdr:row>
      <xdr:rowOff>9525</xdr:rowOff>
    </xdr:to>
    <xdr:sp macro="" textlink="">
      <xdr:nvSpPr>
        <xdr:cNvPr id="7" name="TextBox 6"/>
        <xdr:cNvSpPr txBox="1"/>
      </xdr:nvSpPr>
      <xdr:spPr>
        <a:xfrm>
          <a:off x="1333500" y="20345400"/>
          <a:ext cx="3686175" cy="1381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a:t>All individual flows</a:t>
          </a:r>
          <a:r>
            <a:rPr lang="en-US" sz="1800" baseline="0"/>
            <a:t> need to be recalculated!!! </a:t>
          </a:r>
          <a:r>
            <a:rPr lang="en-US" sz="1800" baseline="0">
              <a:solidFill>
                <a:srgbClr val="FF0000"/>
              </a:solidFill>
            </a:rPr>
            <a:t>DONE</a:t>
          </a:r>
          <a:endParaRPr lang="en-US" sz="18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202</xdr:row>
      <xdr:rowOff>9524</xdr:rowOff>
    </xdr:from>
    <xdr:to>
      <xdr:col>18</xdr:col>
      <xdr:colOff>38099</xdr:colOff>
      <xdr:row>218</xdr:row>
      <xdr:rowOff>19049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297</xdr:row>
      <xdr:rowOff>9525</xdr:rowOff>
    </xdr:from>
    <xdr:to>
      <xdr:col>14</xdr:col>
      <xdr:colOff>342900</xdr:colOff>
      <xdr:row>311</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85725</xdr:colOff>
      <xdr:row>124</xdr:row>
      <xdr:rowOff>152400</xdr:rowOff>
    </xdr:from>
    <xdr:to>
      <xdr:col>24</xdr:col>
      <xdr:colOff>9525</xdr:colOff>
      <xdr:row>139</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190499</xdr:colOff>
      <xdr:row>2</xdr:row>
      <xdr:rowOff>142875</xdr:rowOff>
    </xdr:from>
    <xdr:to>
      <xdr:col>21</xdr:col>
      <xdr:colOff>419100</xdr:colOff>
      <xdr:row>17</xdr:row>
      <xdr:rowOff>123825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209550</xdr:colOff>
      <xdr:row>96</xdr:row>
      <xdr:rowOff>125507</xdr:rowOff>
    </xdr:from>
    <xdr:to>
      <xdr:col>14</xdr:col>
      <xdr:colOff>466725</xdr:colOff>
      <xdr:row>101</xdr:row>
      <xdr:rowOff>182657</xdr:rowOff>
    </xdr:to>
    <xdr:sp macro="" textlink="">
      <xdr:nvSpPr>
        <xdr:cNvPr id="7" name="TextBox 6"/>
        <xdr:cNvSpPr txBox="1"/>
      </xdr:nvSpPr>
      <xdr:spPr>
        <a:xfrm>
          <a:off x="4445374" y="21271007"/>
          <a:ext cx="4492998" cy="1009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a:t>All individual flows</a:t>
          </a:r>
          <a:r>
            <a:rPr lang="en-US" sz="1800" baseline="0"/>
            <a:t> need to be recalculated!!!</a:t>
          </a:r>
        </a:p>
        <a:p>
          <a:r>
            <a:rPr lang="en-US" sz="1800" baseline="0">
              <a:solidFill>
                <a:srgbClr val="FF0000"/>
              </a:solidFill>
            </a:rPr>
            <a:t>DONE</a:t>
          </a:r>
          <a:endParaRPr lang="en-US" sz="1800">
            <a:solidFill>
              <a:srgbClr val="FF0000"/>
            </a:solidFill>
          </a:endParaRPr>
        </a:p>
      </xdr:txBody>
    </xdr:sp>
    <xdr:clientData/>
  </xdr:twoCellAnchor>
  <xdr:twoCellAnchor>
    <xdr:from>
      <xdr:col>11</xdr:col>
      <xdr:colOff>304800</xdr:colOff>
      <xdr:row>17</xdr:row>
      <xdr:rowOff>180976</xdr:rowOff>
    </xdr:from>
    <xdr:to>
      <xdr:col>16</xdr:col>
      <xdr:colOff>228600</xdr:colOff>
      <xdr:row>22</xdr:row>
      <xdr:rowOff>161926</xdr:rowOff>
    </xdr:to>
    <xdr:sp macro="" textlink="">
      <xdr:nvSpPr>
        <xdr:cNvPr id="8" name="TextBox 7"/>
        <xdr:cNvSpPr txBox="1"/>
      </xdr:nvSpPr>
      <xdr:spPr>
        <a:xfrm>
          <a:off x="7010400" y="4181476"/>
          <a:ext cx="2971800" cy="93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Data</a:t>
          </a:r>
          <a:r>
            <a:rPr lang="en-US" sz="1100" baseline="0"/>
            <a:t> is only till 2015Q1, but from 2014Q1 till the latest available data, Peru experienced a capital flight. </a:t>
          </a:r>
          <a:r>
            <a:rPr lang="en-US" sz="1100" b="1" baseline="0">
              <a:solidFill>
                <a:srgbClr val="FF0000"/>
              </a:solidFill>
            </a:rPr>
            <a:t>Is this still true with the new data? To check!! ==&gt; It moved actually to a retrenchment</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6</xdr:row>
      <xdr:rowOff>0</xdr:rowOff>
    </xdr:from>
    <xdr:to>
      <xdr:col>6</xdr:col>
      <xdr:colOff>0</xdr:colOff>
      <xdr:row>11</xdr:row>
      <xdr:rowOff>47625</xdr:rowOff>
    </xdr:to>
    <xdr:sp macro="" textlink="">
      <xdr:nvSpPr>
        <xdr:cNvPr id="2" name="TextBox 1"/>
        <xdr:cNvSpPr txBox="1"/>
      </xdr:nvSpPr>
      <xdr:spPr>
        <a:xfrm>
          <a:off x="1905000" y="2619375"/>
          <a:ext cx="4410075"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Still have to adjust the table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154</xdr:row>
      <xdr:rowOff>133350</xdr:rowOff>
    </xdr:from>
    <xdr:to>
      <xdr:col>14</xdr:col>
      <xdr:colOff>28575</xdr:colOff>
      <xdr:row>169</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303</xdr:row>
      <xdr:rowOff>133350</xdr:rowOff>
    </xdr:from>
    <xdr:to>
      <xdr:col>17</xdr:col>
      <xdr:colOff>609599</xdr:colOff>
      <xdr:row>319</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448</xdr:row>
      <xdr:rowOff>85725</xdr:rowOff>
    </xdr:from>
    <xdr:to>
      <xdr:col>17</xdr:col>
      <xdr:colOff>47625</xdr:colOff>
      <xdr:row>464</xdr:row>
      <xdr:rowOff>28575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11</xdr:row>
      <xdr:rowOff>190499</xdr:rowOff>
    </xdr:from>
    <xdr:to>
      <xdr:col>20</xdr:col>
      <xdr:colOff>438150</xdr:colOff>
      <xdr:row>29</xdr:row>
      <xdr:rowOff>123824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13</xdr:row>
      <xdr:rowOff>0</xdr:rowOff>
    </xdr:from>
    <xdr:to>
      <xdr:col>12</xdr:col>
      <xdr:colOff>571500</xdr:colOff>
      <xdr:row>24</xdr:row>
      <xdr:rowOff>19050</xdr:rowOff>
    </xdr:to>
    <xdr:sp macro="" textlink="">
      <xdr:nvSpPr>
        <xdr:cNvPr id="7" name="TextBox 6"/>
        <xdr:cNvSpPr txBox="1"/>
      </xdr:nvSpPr>
      <xdr:spPr>
        <a:xfrm>
          <a:off x="3048000" y="4762500"/>
          <a:ext cx="48387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Check the own calculations</a:t>
          </a:r>
          <a:r>
            <a:rPr lang="en-US" sz="1100" baseline="0"/>
            <a:t> with Warnock and Forbes.  And check two ways of own calculation. 1) The current method where excel automatically calculates the std dev with the mov average, and 2) The method in which i calculate the std dev over the last 5 years. </a:t>
          </a:r>
          <a:endParaRPr lang="en-US" sz="1100"/>
        </a:p>
      </xdr:txBody>
    </xdr:sp>
    <xdr:clientData/>
  </xdr:twoCellAnchor>
  <xdr:twoCellAnchor>
    <xdr:from>
      <xdr:col>26</xdr:col>
      <xdr:colOff>152400</xdr:colOff>
      <xdr:row>22</xdr:row>
      <xdr:rowOff>171449</xdr:rowOff>
    </xdr:from>
    <xdr:to>
      <xdr:col>31</xdr:col>
      <xdr:colOff>514350</xdr:colOff>
      <xdr:row>25</xdr:row>
      <xdr:rowOff>123824</xdr:rowOff>
    </xdr:to>
    <xdr:sp macro="" textlink="">
      <xdr:nvSpPr>
        <xdr:cNvPr id="8" name="TextBox 7"/>
        <xdr:cNvSpPr txBox="1"/>
      </xdr:nvSpPr>
      <xdr:spPr>
        <a:xfrm>
          <a:off x="19659600" y="6648449"/>
          <a:ext cx="34099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Forbes and Warnock</a:t>
          </a:r>
          <a:r>
            <a:rPr lang="en-US" sz="1100" baseline="0"/>
            <a:t> (2011) find a surge for 1989Q2 -1991Q2. </a:t>
          </a:r>
          <a:endParaRPr lang="en-US" sz="1100"/>
        </a:p>
      </xdr:txBody>
    </xdr:sp>
    <xdr:clientData/>
  </xdr:twoCellAnchor>
  <xdr:twoCellAnchor>
    <xdr:from>
      <xdr:col>49</xdr:col>
      <xdr:colOff>561975</xdr:colOff>
      <xdr:row>21</xdr:row>
      <xdr:rowOff>104775</xdr:rowOff>
    </xdr:from>
    <xdr:to>
      <xdr:col>54</xdr:col>
      <xdr:colOff>333375</xdr:colOff>
      <xdr:row>25</xdr:row>
      <xdr:rowOff>57150</xdr:rowOff>
    </xdr:to>
    <xdr:sp macro="" textlink="">
      <xdr:nvSpPr>
        <xdr:cNvPr id="9" name="TextBox 8"/>
        <xdr:cNvSpPr txBox="1"/>
      </xdr:nvSpPr>
      <xdr:spPr>
        <a:xfrm>
          <a:off x="34089975" y="6391275"/>
          <a:ext cx="2819400"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Forbes</a:t>
          </a:r>
          <a:r>
            <a:rPr lang="en-US" sz="1100" baseline="0"/>
            <a:t> and Warnock (2011) find a sudden stop for 1994Q4 - 1995Q4. But 1995Q4 is positive with our data.</a:t>
          </a:r>
          <a:endParaRPr lang="en-US" sz="1100"/>
        </a:p>
      </xdr:txBody>
    </xdr:sp>
    <xdr:clientData/>
  </xdr:twoCellAnchor>
  <xdr:twoCellAnchor>
    <xdr:from>
      <xdr:col>5</xdr:col>
      <xdr:colOff>533400</xdr:colOff>
      <xdr:row>147</xdr:row>
      <xdr:rowOff>19050</xdr:rowOff>
    </xdr:from>
    <xdr:to>
      <xdr:col>15</xdr:col>
      <xdr:colOff>495300</xdr:colOff>
      <xdr:row>147</xdr:row>
      <xdr:rowOff>847725</xdr:rowOff>
    </xdr:to>
    <xdr:sp macro="" textlink="">
      <xdr:nvSpPr>
        <xdr:cNvPr id="10" name="TextBox 9"/>
        <xdr:cNvSpPr txBox="1"/>
      </xdr:nvSpPr>
      <xdr:spPr>
        <a:xfrm>
          <a:off x="3581400" y="31261050"/>
          <a:ext cx="6057900"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a:t>All individual flows</a:t>
          </a:r>
          <a:r>
            <a:rPr lang="en-US" sz="1800" baseline="0"/>
            <a:t> need to be recalculated!!!</a:t>
          </a:r>
          <a:endParaRPr lang="en-US" sz="1800"/>
        </a:p>
      </xdr:txBody>
    </xdr:sp>
    <xdr:clientData/>
  </xdr:twoCellAnchor>
  <xdr:twoCellAnchor>
    <xdr:from>
      <xdr:col>25</xdr:col>
      <xdr:colOff>9525</xdr:colOff>
      <xdr:row>10</xdr:row>
      <xdr:rowOff>133350</xdr:rowOff>
    </xdr:from>
    <xdr:to>
      <xdr:col>28</xdr:col>
      <xdr:colOff>542925</xdr:colOff>
      <xdr:row>16</xdr:row>
      <xdr:rowOff>19050</xdr:rowOff>
    </xdr:to>
    <xdr:sp macro="" textlink="">
      <xdr:nvSpPr>
        <xdr:cNvPr id="11" name="TextBox 10"/>
        <xdr:cNvSpPr txBox="1"/>
      </xdr:nvSpPr>
      <xdr:spPr>
        <a:xfrm>
          <a:off x="15249525" y="4324350"/>
          <a:ext cx="2362200" cy="102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Mexi</a:t>
          </a:r>
          <a:r>
            <a:rPr lang="en-US" sz="1100" baseline="0"/>
            <a:t> co is on the edge of a sudden stop. </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19049</xdr:colOff>
      <xdr:row>154</xdr:row>
      <xdr:rowOff>9524</xdr:rowOff>
    </xdr:from>
    <xdr:to>
      <xdr:col>22</xdr:col>
      <xdr:colOff>581024</xdr:colOff>
      <xdr:row>168</xdr:row>
      <xdr:rowOff>190499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300</xdr:row>
      <xdr:rowOff>28575</xdr:rowOff>
    </xdr:from>
    <xdr:to>
      <xdr:col>19</xdr:col>
      <xdr:colOff>600075</xdr:colOff>
      <xdr:row>315</xdr:row>
      <xdr:rowOff>57149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444</xdr:row>
      <xdr:rowOff>180975</xdr:rowOff>
    </xdr:from>
    <xdr:to>
      <xdr:col>16</xdr:col>
      <xdr:colOff>600075</xdr:colOff>
      <xdr:row>462</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428625</xdr:colOff>
      <xdr:row>4</xdr:row>
      <xdr:rowOff>85725</xdr:rowOff>
    </xdr:from>
    <xdr:to>
      <xdr:col>23</xdr:col>
      <xdr:colOff>38100</xdr:colOff>
      <xdr:row>22</xdr:row>
      <xdr:rowOff>66675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581025</xdr:colOff>
      <xdr:row>22</xdr:row>
      <xdr:rowOff>19050</xdr:rowOff>
    </xdr:from>
    <xdr:to>
      <xdr:col>42</xdr:col>
      <xdr:colOff>190500</xdr:colOff>
      <xdr:row>25</xdr:row>
      <xdr:rowOff>85725</xdr:rowOff>
    </xdr:to>
    <xdr:sp macro="" textlink="">
      <xdr:nvSpPr>
        <xdr:cNvPr id="7" name="TextBox 6"/>
        <xdr:cNvSpPr txBox="1"/>
      </xdr:nvSpPr>
      <xdr:spPr>
        <a:xfrm>
          <a:off x="25574625" y="6496050"/>
          <a:ext cx="3876675"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Forbes</a:t>
          </a:r>
          <a:r>
            <a:rPr lang="en-US" sz="1100" baseline="0"/>
            <a:t> and Warnock find a entrenchment period for 1992Q2 - 1993Q1. However, in 1992Q4 in our data the value is below + std. dev. </a:t>
          </a:r>
          <a:endParaRPr lang="en-US" sz="1100"/>
        </a:p>
      </xdr:txBody>
    </xdr:sp>
    <xdr:clientData/>
  </xdr:twoCellAnchor>
  <xdr:twoCellAnchor>
    <xdr:from>
      <xdr:col>2</xdr:col>
      <xdr:colOff>266700</xdr:colOff>
      <xdr:row>146</xdr:row>
      <xdr:rowOff>304800</xdr:rowOff>
    </xdr:from>
    <xdr:to>
      <xdr:col>11</xdr:col>
      <xdr:colOff>314325</xdr:colOff>
      <xdr:row>148</xdr:row>
      <xdr:rowOff>238125</xdr:rowOff>
    </xdr:to>
    <xdr:sp macro="" textlink="">
      <xdr:nvSpPr>
        <xdr:cNvPr id="8" name="TextBox 7"/>
        <xdr:cNvSpPr txBox="1"/>
      </xdr:nvSpPr>
      <xdr:spPr>
        <a:xfrm>
          <a:off x="1485900" y="30403800"/>
          <a:ext cx="5534025"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a:t>All individual flows</a:t>
          </a:r>
          <a:r>
            <a:rPr lang="en-US" sz="1800" baseline="0"/>
            <a:t> need to be recalculated!!!</a:t>
          </a:r>
          <a:endParaRPr lang="en-US" sz="18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838200</xdr:colOff>
      <xdr:row>6</xdr:row>
      <xdr:rowOff>9525</xdr:rowOff>
    </xdr:from>
    <xdr:to>
      <xdr:col>5</xdr:col>
      <xdr:colOff>142875</xdr:colOff>
      <xdr:row>11</xdr:row>
      <xdr:rowOff>57150</xdr:rowOff>
    </xdr:to>
    <xdr:sp macro="" textlink="">
      <xdr:nvSpPr>
        <xdr:cNvPr id="2" name="TextBox 1"/>
        <xdr:cNvSpPr txBox="1"/>
      </xdr:nvSpPr>
      <xdr:spPr>
        <a:xfrm>
          <a:off x="838200" y="3438525"/>
          <a:ext cx="4410075"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Still have to adjust the table</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0</xdr:colOff>
      <xdr:row>111</xdr:row>
      <xdr:rowOff>38100</xdr:rowOff>
    </xdr:from>
    <xdr:to>
      <xdr:col>18</xdr:col>
      <xdr:colOff>295275</xdr:colOff>
      <xdr:row>125</xdr:row>
      <xdr:rowOff>114300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213</xdr:row>
      <xdr:rowOff>9524</xdr:rowOff>
    </xdr:from>
    <xdr:to>
      <xdr:col>19</xdr:col>
      <xdr:colOff>38099</xdr:colOff>
      <xdr:row>230</xdr:row>
      <xdr:rowOff>19049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320</xdr:row>
      <xdr:rowOff>9525</xdr:rowOff>
    </xdr:from>
    <xdr:to>
      <xdr:col>18</xdr:col>
      <xdr:colOff>600075</xdr:colOff>
      <xdr:row>335</xdr:row>
      <xdr:rowOff>28575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495299</xdr:colOff>
      <xdr:row>1</xdr:row>
      <xdr:rowOff>171451</xdr:rowOff>
    </xdr:from>
    <xdr:to>
      <xdr:col>24</xdr:col>
      <xdr:colOff>295275</xdr:colOff>
      <xdr:row>20</xdr:row>
      <xdr:rowOff>66675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105</xdr:row>
      <xdr:rowOff>152400</xdr:rowOff>
    </xdr:from>
    <xdr:to>
      <xdr:col>9</xdr:col>
      <xdr:colOff>571500</xdr:colOff>
      <xdr:row>107</xdr:row>
      <xdr:rowOff>238125</xdr:rowOff>
    </xdr:to>
    <xdr:sp macro="" textlink="">
      <xdr:nvSpPr>
        <xdr:cNvPr id="8" name="TextBox 7"/>
        <xdr:cNvSpPr txBox="1"/>
      </xdr:nvSpPr>
      <xdr:spPr>
        <a:xfrm>
          <a:off x="0" y="21297900"/>
          <a:ext cx="605790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a:t>All individual flows</a:t>
          </a:r>
          <a:r>
            <a:rPr lang="en-US" sz="1800" baseline="0"/>
            <a:t> need to be recalculated!!!</a:t>
          </a:r>
          <a:endParaRPr lang="en-US" sz="18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9524</xdr:colOff>
      <xdr:row>102</xdr:row>
      <xdr:rowOff>180974</xdr:rowOff>
    </xdr:from>
    <xdr:to>
      <xdr:col>19</xdr:col>
      <xdr:colOff>609599</xdr:colOff>
      <xdr:row>117</xdr:row>
      <xdr:rowOff>190499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447675</xdr:colOff>
      <xdr:row>307</xdr:row>
      <xdr:rowOff>190499</xdr:rowOff>
    </xdr:from>
    <xdr:to>
      <xdr:col>23</xdr:col>
      <xdr:colOff>371475</xdr:colOff>
      <xdr:row>326</xdr:row>
      <xdr:rowOff>180975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190500</xdr:colOff>
      <xdr:row>197</xdr:row>
      <xdr:rowOff>114300</xdr:rowOff>
    </xdr:from>
    <xdr:to>
      <xdr:col>24</xdr:col>
      <xdr:colOff>19050</xdr:colOff>
      <xdr:row>212</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142875</xdr:colOff>
      <xdr:row>5</xdr:row>
      <xdr:rowOff>190499</xdr:rowOff>
    </xdr:from>
    <xdr:to>
      <xdr:col>23</xdr:col>
      <xdr:colOff>66675</xdr:colOff>
      <xdr:row>22</xdr:row>
      <xdr:rowOff>85725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514350</xdr:colOff>
      <xdr:row>102</xdr:row>
      <xdr:rowOff>76200</xdr:rowOff>
    </xdr:from>
    <xdr:to>
      <xdr:col>10</xdr:col>
      <xdr:colOff>590550</xdr:colOff>
      <xdr:row>104</xdr:row>
      <xdr:rowOff>114300</xdr:rowOff>
    </xdr:to>
    <xdr:sp macro="" textlink="">
      <xdr:nvSpPr>
        <xdr:cNvPr id="7" name="TextBox 6"/>
        <xdr:cNvSpPr txBox="1"/>
      </xdr:nvSpPr>
      <xdr:spPr>
        <a:xfrm>
          <a:off x="2952750" y="23126700"/>
          <a:ext cx="3733800"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a:t>All individual flows</a:t>
          </a:r>
          <a:r>
            <a:rPr lang="en-US" sz="1800" baseline="0"/>
            <a:t> need to be recalculated!!!</a:t>
          </a:r>
          <a:endParaRPr lang="en-US" sz="18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66676</xdr:colOff>
      <xdr:row>6</xdr:row>
      <xdr:rowOff>28576</xdr:rowOff>
    </xdr:from>
    <xdr:to>
      <xdr:col>3</xdr:col>
      <xdr:colOff>619126</xdr:colOff>
      <xdr:row>7</xdr:row>
      <xdr:rowOff>152400</xdr:rowOff>
    </xdr:to>
    <xdr:sp macro="" textlink="">
      <xdr:nvSpPr>
        <xdr:cNvPr id="2" name="TextBox 1"/>
        <xdr:cNvSpPr txBox="1"/>
      </xdr:nvSpPr>
      <xdr:spPr>
        <a:xfrm>
          <a:off x="1152526" y="2924176"/>
          <a:ext cx="2495550" cy="3143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Still have to adjust the table</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7</xdr:col>
      <xdr:colOff>76200</xdr:colOff>
      <xdr:row>105</xdr:row>
      <xdr:rowOff>180975</xdr:rowOff>
    </xdr:from>
    <xdr:to>
      <xdr:col>19</xdr:col>
      <xdr:colOff>76200</xdr:colOff>
      <xdr:row>121</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200025</xdr:colOff>
      <xdr:row>198</xdr:row>
      <xdr:rowOff>95250</xdr:rowOff>
    </xdr:from>
    <xdr:to>
      <xdr:col>22</xdr:col>
      <xdr:colOff>133350</xdr:colOff>
      <xdr:row>213</xdr:row>
      <xdr:rowOff>133349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114300</xdr:colOff>
      <xdr:row>294</xdr:row>
      <xdr:rowOff>66674</xdr:rowOff>
    </xdr:from>
    <xdr:to>
      <xdr:col>15</xdr:col>
      <xdr:colOff>123824</xdr:colOff>
      <xdr:row>309</xdr:row>
      <xdr:rowOff>95249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533400</xdr:colOff>
      <xdr:row>5</xdr:row>
      <xdr:rowOff>133350</xdr:rowOff>
    </xdr:from>
    <xdr:to>
      <xdr:col>22</xdr:col>
      <xdr:colOff>295275</xdr:colOff>
      <xdr:row>24</xdr:row>
      <xdr:rowOff>123825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533400</xdr:colOff>
      <xdr:row>95</xdr:row>
      <xdr:rowOff>47625</xdr:rowOff>
    </xdr:from>
    <xdr:to>
      <xdr:col>11</xdr:col>
      <xdr:colOff>361950</xdr:colOff>
      <xdr:row>95</xdr:row>
      <xdr:rowOff>771525</xdr:rowOff>
    </xdr:to>
    <xdr:sp macro="" textlink="">
      <xdr:nvSpPr>
        <xdr:cNvPr id="7" name="TextBox 6"/>
        <xdr:cNvSpPr txBox="1"/>
      </xdr:nvSpPr>
      <xdr:spPr>
        <a:xfrm>
          <a:off x="3581400" y="20431125"/>
          <a:ext cx="348615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a:t>All individual flows</a:t>
          </a:r>
          <a:r>
            <a:rPr lang="en-US" sz="1800" baseline="0"/>
            <a:t> need to be recalculated!!!</a:t>
          </a:r>
          <a:endParaRPr lang="en-US" sz="1800"/>
        </a:p>
      </xdr:txBody>
    </xdr:sp>
    <xdr:clientData/>
  </xdr:twoCellAnchor>
  <xdr:twoCellAnchor>
    <xdr:from>
      <xdr:col>73</xdr:col>
      <xdr:colOff>523875</xdr:colOff>
      <xdr:row>199</xdr:row>
      <xdr:rowOff>152400</xdr:rowOff>
    </xdr:from>
    <xdr:to>
      <xdr:col>81</xdr:col>
      <xdr:colOff>57150</xdr:colOff>
      <xdr:row>205</xdr:row>
      <xdr:rowOff>57150</xdr:rowOff>
    </xdr:to>
    <xdr:sp macro="" textlink="">
      <xdr:nvSpPr>
        <xdr:cNvPr id="8" name="TextBox 7"/>
        <xdr:cNvSpPr txBox="1"/>
      </xdr:nvSpPr>
      <xdr:spPr>
        <a:xfrm>
          <a:off x="45024675" y="45300900"/>
          <a:ext cx="4410075"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Surges in (Powell,</a:t>
          </a:r>
          <a:r>
            <a:rPr lang="en-US" sz="1100" baseline="0"/>
            <a:t> Tavella [2015]) portfolio flows are mostly associated with the probability of a crisis. The pattern obser ved here could point to some potential risks.</a:t>
          </a:r>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9525</xdr:colOff>
      <xdr:row>102</xdr:row>
      <xdr:rowOff>0</xdr:rowOff>
    </xdr:from>
    <xdr:to>
      <xdr:col>19</xdr:col>
      <xdr:colOff>314325</xdr:colOff>
      <xdr:row>116</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609599</xdr:colOff>
      <xdr:row>291</xdr:row>
      <xdr:rowOff>57150</xdr:rowOff>
    </xdr:from>
    <xdr:to>
      <xdr:col>17</xdr:col>
      <xdr:colOff>200024</xdr:colOff>
      <xdr:row>306</xdr:row>
      <xdr:rowOff>123825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198</xdr:row>
      <xdr:rowOff>114300</xdr:rowOff>
    </xdr:from>
    <xdr:to>
      <xdr:col>17</xdr:col>
      <xdr:colOff>390525</xdr:colOff>
      <xdr:row>213</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552449</xdr:colOff>
      <xdr:row>8</xdr:row>
      <xdr:rowOff>57150</xdr:rowOff>
    </xdr:from>
    <xdr:to>
      <xdr:col>25</xdr:col>
      <xdr:colOff>9524</xdr:colOff>
      <xdr:row>22</xdr:row>
      <xdr:rowOff>133350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95</xdr:row>
      <xdr:rowOff>0</xdr:rowOff>
    </xdr:from>
    <xdr:to>
      <xdr:col>3</xdr:col>
      <xdr:colOff>523875</xdr:colOff>
      <xdr:row>95</xdr:row>
      <xdr:rowOff>371475</xdr:rowOff>
    </xdr:to>
    <xdr:sp macro="" textlink="">
      <xdr:nvSpPr>
        <xdr:cNvPr id="7" name="TextBox 6"/>
        <xdr:cNvSpPr txBox="1"/>
      </xdr:nvSpPr>
      <xdr:spPr>
        <a:xfrm>
          <a:off x="0" y="20383500"/>
          <a:ext cx="235267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a:t>All individual flows</a:t>
          </a:r>
          <a:r>
            <a:rPr lang="en-US" sz="1800" baseline="0"/>
            <a:t> need to be recalculated!!!</a:t>
          </a:r>
          <a:endParaRPr lang="en-US" sz="18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6</xdr:row>
      <xdr:rowOff>0</xdr:rowOff>
    </xdr:from>
    <xdr:to>
      <xdr:col>3</xdr:col>
      <xdr:colOff>476250</xdr:colOff>
      <xdr:row>7</xdr:row>
      <xdr:rowOff>123824</xdr:rowOff>
    </xdr:to>
    <xdr:sp macro="" textlink="">
      <xdr:nvSpPr>
        <xdr:cNvPr id="2" name="TextBox 1"/>
        <xdr:cNvSpPr txBox="1"/>
      </xdr:nvSpPr>
      <xdr:spPr>
        <a:xfrm>
          <a:off x="866775" y="2857500"/>
          <a:ext cx="2495550" cy="3143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Still have to adjust the table</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381000</xdr:colOff>
      <xdr:row>1</xdr:row>
      <xdr:rowOff>57150</xdr:rowOff>
    </xdr:from>
    <xdr:to>
      <xdr:col>12</xdr:col>
      <xdr:colOff>485775</xdr:colOff>
      <xdr:row>3</xdr:row>
      <xdr:rowOff>228600</xdr:rowOff>
    </xdr:to>
    <xdr:sp macro="" textlink="">
      <xdr:nvSpPr>
        <xdr:cNvPr id="2" name="TextBox 1"/>
        <xdr:cNvSpPr txBox="1"/>
      </xdr:nvSpPr>
      <xdr:spPr>
        <a:xfrm>
          <a:off x="4876800" y="438150"/>
          <a:ext cx="437197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All numbers in red imply that the</a:t>
          </a:r>
          <a:r>
            <a:rPr lang="en-US" sz="1100" baseline="0"/>
            <a:t> </a:t>
          </a:r>
          <a:r>
            <a:rPr lang="en-US" sz="1100"/>
            <a:t>period is</a:t>
          </a:r>
          <a:r>
            <a:rPr lang="en-US" sz="1100" baseline="0"/>
            <a:t> identified by Forbes and Warnock (2011) but is not identified with CEPAL data. Numbers in black are identified with CEPAL data but not with IMF data. The number in green imply that the same period is identified with CEPAL and IMF data. A * means that period could not be identified with CEPAL data because CEPAL data does not go as far back as IMF data. A ** means that the period is identified with CEPAL data but could not be identified by Forbes and Warnock (2011) because data for that period was simply not available yet. </a:t>
          </a:r>
          <a:endParaRPr lang="en-US" sz="1100"/>
        </a:p>
      </xdr:txBody>
    </xdr:sp>
    <xdr:clientData/>
  </xdr:twoCellAnchor>
</xdr:wsDr>
</file>

<file path=xl/tables/table1.xml><?xml version="1.0" encoding="utf-8"?>
<table xmlns="http://schemas.openxmlformats.org/spreadsheetml/2006/main" id="10" name="Table1" displayName="Table1" ref="A1:C5" totalsRowShown="0" dataDxfId="87">
  <autoFilter ref="A1:C5"/>
  <tableColumns count="3">
    <tableColumn id="1" name="Type of Flow" dataDxfId="86"/>
    <tableColumn id="2" name="Surges" dataDxfId="85"/>
    <tableColumn id="3" name="Sudden Stops" dataDxfId="84"/>
  </tableColumns>
  <tableStyleInfo name="TableStyleLight1" showFirstColumn="0" showLastColumn="0" showRowStripes="1" showColumnStripes="0"/>
</table>
</file>

<file path=xl/tables/table2.xml><?xml version="1.0" encoding="utf-8"?>
<table xmlns="http://schemas.openxmlformats.org/spreadsheetml/2006/main" id="11" name="Table14" displayName="Table14" ref="D1:F5" totalsRowShown="0" dataDxfId="83">
  <autoFilter ref="D1:F5"/>
  <tableColumns count="3">
    <tableColumn id="1" name="Type of Flow" dataDxfId="82"/>
    <tableColumn id="2" name="Flight" dataDxfId="81"/>
    <tableColumn id="3" name="Retrenchment" dataDxfId="80"/>
  </tableColumns>
  <tableStyleInfo name="TableStyleLight1" showFirstColumn="0" showLastColumn="0" showRowStripes="1" showColumnStripes="0"/>
</table>
</file>

<file path=xl/tables/table3.xml><?xml version="1.0" encoding="utf-8"?>
<table xmlns="http://schemas.openxmlformats.org/spreadsheetml/2006/main" id="12" name="Table1513" displayName="Table1513" ref="A1:C5" totalsRowShown="0" dataDxfId="73">
  <autoFilter ref="A1:C5"/>
  <tableColumns count="3">
    <tableColumn id="1" name="Type of Flow" dataDxfId="72"/>
    <tableColumn id="2" name="Surges" dataDxfId="71"/>
    <tableColumn id="3" name="Sudden Stops" dataDxfId="70"/>
  </tableColumns>
  <tableStyleInfo name="TableStyleLight1" showFirstColumn="0" showLastColumn="0" showRowStripes="1" showColumnStripes="0"/>
</table>
</file>

<file path=xl/tables/table4.xml><?xml version="1.0" encoding="utf-8"?>
<table xmlns="http://schemas.openxmlformats.org/spreadsheetml/2006/main" id="13" name="Table14614" displayName="Table14614" ref="D1:F5" totalsRowShown="0" dataDxfId="69">
  <autoFilter ref="D1:F5"/>
  <tableColumns count="3">
    <tableColumn id="1" name="Type of Flow" dataDxfId="68"/>
    <tableColumn id="2" name="Flight" dataDxfId="67"/>
    <tableColumn id="3" name="Retrenchment" dataDxfId="66"/>
  </tableColumns>
  <tableStyleInfo name="TableStyleLight1" showFirstColumn="0" showLastColumn="0" showRowStripes="1" showColumnStripes="0"/>
</table>
</file>

<file path=xl/tables/table5.xml><?xml version="1.0" encoding="utf-8"?>
<table xmlns="http://schemas.openxmlformats.org/spreadsheetml/2006/main" id="8" name="Table157" displayName="Table157" ref="A1:C5" totalsRowShown="0" dataDxfId="59">
  <autoFilter ref="A1:C5"/>
  <tableColumns count="3">
    <tableColumn id="1" name="Type of Flow" dataDxfId="58"/>
    <tableColumn id="2" name="Surges" dataDxfId="57"/>
    <tableColumn id="3" name="Sudden Stops" dataDxfId="56"/>
  </tableColumns>
  <tableStyleInfo name="TableStyleLight1" showFirstColumn="0" showLastColumn="0" showRowStripes="1" showColumnStripes="0"/>
</table>
</file>

<file path=xl/tables/table6.xml><?xml version="1.0" encoding="utf-8"?>
<table xmlns="http://schemas.openxmlformats.org/spreadsheetml/2006/main" id="9" name="Table1468" displayName="Table1468" ref="D1:F5" totalsRowShown="0" dataDxfId="55">
  <autoFilter ref="D1:F5"/>
  <tableColumns count="3">
    <tableColumn id="1" name="Type of Flow" dataDxfId="54"/>
    <tableColumn id="2" name="Flight" dataDxfId="53"/>
    <tableColumn id="3" name="Retrenchment" dataDxfId="52"/>
  </tableColumns>
  <tableStyleInfo name="TableStyleLight1" showFirstColumn="0" showLastColumn="0" showRowStripes="1" showColumnStripes="0"/>
</table>
</file>

<file path=xl/tables/table7.xml><?xml version="1.0" encoding="utf-8"?>
<table xmlns="http://schemas.openxmlformats.org/spreadsheetml/2006/main" id="14" name="Table157315" displayName="Table157315" ref="A1:C5" totalsRowShown="0" dataDxfId="45">
  <autoFilter ref="A1:C5"/>
  <tableColumns count="3">
    <tableColumn id="1" name="Type of Flow" dataDxfId="44"/>
    <tableColumn id="2" name="Surges" dataDxfId="43"/>
    <tableColumn id="3" name="Sudden Stops" dataDxfId="42"/>
  </tableColumns>
  <tableStyleInfo name="TableStyleLight1" showFirstColumn="0" showLastColumn="0" showRowStripes="1" showColumnStripes="0"/>
</table>
</file>

<file path=xl/tables/table8.xml><?xml version="1.0" encoding="utf-8"?>
<table xmlns="http://schemas.openxmlformats.org/spreadsheetml/2006/main" id="15" name="Table1468916" displayName="Table1468916" ref="D1:F5" totalsRowShown="0" dataDxfId="41">
  <autoFilter ref="D1:F5"/>
  <tableColumns count="3">
    <tableColumn id="1" name="Type of Flow" dataDxfId="40"/>
    <tableColumn id="2" name="Flight" dataDxfId="39"/>
    <tableColumn id="3" name="Retrenchment" dataDxfId="38"/>
  </tableColumns>
  <tableStyleInfo name="TableStyleLight1" showFirstColumn="0" showLastColumn="0" showRowStripes="1" showColumnStripes="0"/>
</table>
</file>

<file path=xl/tables/table9.xml><?xml version="1.0" encoding="utf-8"?>
<table xmlns="http://schemas.openxmlformats.org/spreadsheetml/2006/main" id="2" name="Table157310" displayName="Table157310" ref="A1:C5" totalsRowShown="0" dataDxfId="22">
  <autoFilter ref="A1:C5"/>
  <tableColumns count="3">
    <tableColumn id="1" name="Type of Flow" dataDxfId="21"/>
    <tableColumn id="2" name="Surges" dataDxfId="20"/>
    <tableColumn id="3" name="Sudden Stops" dataDxfId="19"/>
  </tableColumns>
  <tableStyleInfo name="TableStyleLight1" showFirstColumn="0" showLastColumn="0" showRowStripes="1" showColumnStripes="0"/>
</table>
</file>

<file path=xl/tables/table10.xml><?xml version="1.0" encoding="utf-8"?>
<table xmlns="http://schemas.openxmlformats.org/spreadsheetml/2006/main" id="3" name="Table1468911" displayName="Table1468911" ref="D1:F5" totalsRowShown="0" dataDxfId="18">
  <autoFilter ref="D1:F5"/>
  <tableColumns count="3">
    <tableColumn id="1" name="Type of Flow" dataDxfId="17"/>
    <tableColumn id="2" name="Flight" dataDxfId="16"/>
    <tableColumn id="3" name="Retrenchment" dataDxfId="15"/>
  </tableColumns>
  <tableStyleInfo name="TableStyleLight1" showFirstColumn="0" showLastColumn="0" showRowStripes="1" showColumnStripes="0"/>
</table>
</file>

<file path=xl/tables/table11.xml><?xml version="1.0" encoding="utf-8"?>
<table xmlns="http://schemas.openxmlformats.org/spreadsheetml/2006/main" id="1" name="Table11" displayName="Table11" ref="A1:E6" totalsRowShown="0" headerRowDxfId="14" dataDxfId="12" headerRowBorderDxfId="13" tableBorderDxfId="11">
  <autoFilter ref="A1:E6"/>
  <tableColumns count="5">
    <tableColumn id="1" name="Country" dataDxfId="10"/>
    <tableColumn id="2" name="Surges" dataDxfId="9"/>
    <tableColumn id="3" name="Sudden Stops" dataDxfId="8"/>
    <tableColumn id="4" name="Flight" dataDxfId="7"/>
    <tableColumn id="5" name="Retrenchment" dataDxfId="6"/>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sheetPr codeName="Sheet1"/>
  <dimension ref="A1:ER604"/>
  <sheetViews>
    <sheetView topLeftCell="V19" zoomScaleNormal="100" workbookViewId="0">
      <selection activeCell="DC39" sqref="DC39"/>
    </sheetView>
  </sheetViews>
  <sheetFormatPr defaultRowHeight="15"/>
  <cols>
    <col min="5" max="5" width="10.7109375" customWidth="1"/>
  </cols>
  <sheetData>
    <row r="1" spans="1:11" ht="75">
      <c r="A1" s="1" t="s">
        <v>0</v>
      </c>
      <c r="B1" s="2" t="s">
        <v>147</v>
      </c>
      <c r="C1" s="2" t="s">
        <v>148</v>
      </c>
      <c r="D1" s="2" t="s">
        <v>149</v>
      </c>
      <c r="E1" s="2" t="s">
        <v>150</v>
      </c>
      <c r="F1" s="2" t="s">
        <v>166</v>
      </c>
      <c r="G1" s="2" t="s">
        <v>167</v>
      </c>
      <c r="H1" s="2" t="s">
        <v>151</v>
      </c>
      <c r="I1" s="2" t="s">
        <v>152</v>
      </c>
      <c r="J1" s="2" t="s">
        <v>153</v>
      </c>
      <c r="K1" s="2" t="s">
        <v>154</v>
      </c>
    </row>
    <row r="2" spans="1:11">
      <c r="A2" t="s">
        <v>1</v>
      </c>
      <c r="B2">
        <v>874.40000000000009</v>
      </c>
    </row>
    <row r="3" spans="1:11">
      <c r="A3" t="s">
        <v>2</v>
      </c>
      <c r="B3">
        <v>2496.5</v>
      </c>
    </row>
    <row r="4" spans="1:11">
      <c r="A4" t="s">
        <v>3</v>
      </c>
      <c r="B4">
        <v>1635.4</v>
      </c>
    </row>
    <row r="5" spans="1:11">
      <c r="A5" t="s">
        <v>4</v>
      </c>
      <c r="B5">
        <v>3484.2</v>
      </c>
      <c r="C5">
        <f>SUM(B2,B3,B4,B5)</f>
        <v>8490.5</v>
      </c>
    </row>
    <row r="6" spans="1:11">
      <c r="A6" t="s">
        <v>5</v>
      </c>
      <c r="B6">
        <v>2601.3999999999996</v>
      </c>
      <c r="C6">
        <f>SUM(B3,B4,B5,B6)</f>
        <v>10217.5</v>
      </c>
    </row>
    <row r="7" spans="1:11">
      <c r="A7" t="s">
        <v>6</v>
      </c>
      <c r="B7">
        <v>1885.3</v>
      </c>
      <c r="C7">
        <f t="shared" ref="C7:C69" si="0">SUM(B4,B5,B6,B7)</f>
        <v>9606.2999999999993</v>
      </c>
    </row>
    <row r="8" spans="1:11">
      <c r="A8" t="s">
        <v>7</v>
      </c>
      <c r="B8">
        <v>2553.1</v>
      </c>
      <c r="C8">
        <f t="shared" si="0"/>
        <v>10524</v>
      </c>
    </row>
    <row r="9" spans="1:11">
      <c r="A9" t="s">
        <v>8</v>
      </c>
      <c r="B9">
        <v>3457.7000000000003</v>
      </c>
      <c r="C9">
        <f t="shared" si="0"/>
        <v>10497.5</v>
      </c>
      <c r="D9">
        <f>C9-C5</f>
        <v>2007</v>
      </c>
      <c r="E9" t="e">
        <v>#N/A</v>
      </c>
    </row>
    <row r="10" spans="1:11">
      <c r="A10" t="s">
        <v>9</v>
      </c>
      <c r="B10">
        <v>3105.7</v>
      </c>
      <c r="C10">
        <f>SUM(B7,B8,B9,B10)</f>
        <v>11001.8</v>
      </c>
      <c r="D10">
        <f t="shared" ref="D10:D73" si="1">C10-C6</f>
        <v>784.29999999999927</v>
      </c>
      <c r="E10" t="e">
        <v>#N/A</v>
      </c>
    </row>
    <row r="11" spans="1:11">
      <c r="A11" t="s">
        <v>10</v>
      </c>
      <c r="B11">
        <v>2887.4</v>
      </c>
      <c r="C11">
        <f t="shared" si="0"/>
        <v>12003.9</v>
      </c>
      <c r="D11">
        <f t="shared" si="1"/>
        <v>2397.6000000000004</v>
      </c>
      <c r="E11" t="e">
        <v>#N/A</v>
      </c>
    </row>
    <row r="12" spans="1:11">
      <c r="A12" t="s">
        <v>11</v>
      </c>
      <c r="B12">
        <v>3202.2</v>
      </c>
      <c r="C12">
        <f t="shared" si="0"/>
        <v>12653</v>
      </c>
      <c r="D12">
        <f t="shared" si="1"/>
        <v>2129</v>
      </c>
      <c r="E12" t="e">
        <v>#N/A</v>
      </c>
    </row>
    <row r="13" spans="1:11">
      <c r="A13" t="s">
        <v>12</v>
      </c>
      <c r="B13">
        <v>5106.9000000000005</v>
      </c>
      <c r="C13">
        <f t="shared" si="0"/>
        <v>14302.2</v>
      </c>
      <c r="D13">
        <f t="shared" si="1"/>
        <v>3804.7000000000007</v>
      </c>
      <c r="E13" t="e">
        <v>#N/A</v>
      </c>
    </row>
    <row r="14" spans="1:11">
      <c r="A14" t="s">
        <v>13</v>
      </c>
      <c r="B14">
        <v>3488.6</v>
      </c>
      <c r="C14">
        <f t="shared" si="0"/>
        <v>14685.1</v>
      </c>
      <c r="D14">
        <f t="shared" si="1"/>
        <v>3683.3000000000011</v>
      </c>
      <c r="E14" t="e">
        <v>#N/A</v>
      </c>
    </row>
    <row r="15" spans="1:11">
      <c r="A15" t="s">
        <v>14</v>
      </c>
      <c r="B15">
        <v>3653.2</v>
      </c>
      <c r="C15">
        <f t="shared" si="0"/>
        <v>15450.900000000001</v>
      </c>
      <c r="D15">
        <f t="shared" si="1"/>
        <v>3447.0000000000018</v>
      </c>
      <c r="E15" t="e">
        <v>#N/A</v>
      </c>
    </row>
    <row r="16" spans="1:11">
      <c r="A16" t="s">
        <v>15</v>
      </c>
      <c r="B16">
        <v>2702.6</v>
      </c>
      <c r="C16">
        <f t="shared" si="0"/>
        <v>14951.300000000001</v>
      </c>
      <c r="D16">
        <f t="shared" si="1"/>
        <v>2298.3000000000011</v>
      </c>
      <c r="E16" t="e">
        <v>#N/A</v>
      </c>
    </row>
    <row r="17" spans="1:136">
      <c r="A17" t="s">
        <v>16</v>
      </c>
      <c r="B17">
        <v>2520.8000000000002</v>
      </c>
      <c r="C17">
        <f t="shared" si="0"/>
        <v>12365.2</v>
      </c>
      <c r="D17">
        <f t="shared" si="1"/>
        <v>-1937</v>
      </c>
      <c r="E17" t="e">
        <v>#N/A</v>
      </c>
    </row>
    <row r="18" spans="1:136">
      <c r="A18" t="s">
        <v>17</v>
      </c>
      <c r="B18">
        <v>1334.9</v>
      </c>
      <c r="C18">
        <f t="shared" si="0"/>
        <v>10211.499999999998</v>
      </c>
      <c r="D18">
        <f t="shared" si="1"/>
        <v>-4473.6000000000022</v>
      </c>
      <c r="E18" t="e">
        <v>#N/A</v>
      </c>
    </row>
    <row r="19" spans="1:136">
      <c r="A19" t="s">
        <v>18</v>
      </c>
      <c r="B19">
        <v>1116</v>
      </c>
      <c r="C19">
        <f t="shared" si="0"/>
        <v>7674.2999999999993</v>
      </c>
      <c r="D19">
        <f t="shared" si="1"/>
        <v>-7776.6000000000022</v>
      </c>
      <c r="E19" t="e">
        <v>#N/A</v>
      </c>
    </row>
    <row r="20" spans="1:136">
      <c r="A20" t="s">
        <v>19</v>
      </c>
      <c r="B20">
        <v>1581.1000000000001</v>
      </c>
      <c r="C20">
        <f t="shared" si="0"/>
        <v>6552.8000000000011</v>
      </c>
      <c r="D20">
        <f t="shared" si="1"/>
        <v>-8398.5</v>
      </c>
      <c r="E20" t="e">
        <v>#N/A</v>
      </c>
    </row>
    <row r="21" spans="1:136">
      <c r="A21" t="s">
        <v>20</v>
      </c>
      <c r="B21">
        <v>1427.2</v>
      </c>
      <c r="C21">
        <f t="shared" si="0"/>
        <v>5459.2</v>
      </c>
      <c r="D21">
        <f t="shared" si="1"/>
        <v>-6906.0000000000009</v>
      </c>
      <c r="E21" t="e">
        <v>#N/A</v>
      </c>
    </row>
    <row r="22" spans="1:136">
      <c r="A22" t="s">
        <v>21</v>
      </c>
      <c r="B22">
        <v>714.49999999999909</v>
      </c>
      <c r="C22">
        <f t="shared" si="0"/>
        <v>4838.7999999999993</v>
      </c>
      <c r="D22">
        <f t="shared" si="1"/>
        <v>-5372.6999999999989</v>
      </c>
      <c r="E22" t="e">
        <v>#N/A</v>
      </c>
    </row>
    <row r="23" spans="1:136">
      <c r="A23" t="s">
        <v>22</v>
      </c>
      <c r="B23">
        <v>1248</v>
      </c>
      <c r="C23">
        <f t="shared" si="0"/>
        <v>4970.7999999999993</v>
      </c>
      <c r="D23">
        <f t="shared" si="1"/>
        <v>-2703.5</v>
      </c>
      <c r="E23" t="e">
        <v>#N/A</v>
      </c>
    </row>
    <row r="24" spans="1:136">
      <c r="A24" t="s">
        <v>23</v>
      </c>
      <c r="B24">
        <v>1268.5</v>
      </c>
      <c r="C24">
        <f t="shared" si="0"/>
        <v>4658.1999999999989</v>
      </c>
      <c r="D24">
        <f t="shared" si="1"/>
        <v>-1894.6000000000022</v>
      </c>
      <c r="E24" t="e">
        <v>#N/A</v>
      </c>
    </row>
    <row r="25" spans="1:136">
      <c r="A25" t="s">
        <v>24</v>
      </c>
      <c r="B25">
        <v>1508.8</v>
      </c>
      <c r="C25">
        <f t="shared" si="0"/>
        <v>4739.7999999999993</v>
      </c>
      <c r="D25">
        <f t="shared" si="1"/>
        <v>-719.40000000000055</v>
      </c>
      <c r="E25" t="e">
        <v>#N/A</v>
      </c>
    </row>
    <row r="26" spans="1:136">
      <c r="A26" t="s">
        <v>25</v>
      </c>
      <c r="B26">
        <v>148.80000000000001</v>
      </c>
      <c r="C26">
        <f t="shared" si="0"/>
        <v>4174.1000000000004</v>
      </c>
      <c r="D26">
        <f t="shared" si="1"/>
        <v>-664.69999999999891</v>
      </c>
      <c r="E26" t="e">
        <v>#N/A</v>
      </c>
    </row>
    <row r="27" spans="1:136">
      <c r="A27" t="s">
        <v>26</v>
      </c>
      <c r="B27">
        <v>-1054.4000000000001</v>
      </c>
      <c r="C27">
        <f t="shared" si="0"/>
        <v>1871.7000000000003</v>
      </c>
      <c r="D27">
        <f t="shared" si="1"/>
        <v>-3099.099999999999</v>
      </c>
      <c r="E27" t="e">
        <v>#N/A</v>
      </c>
      <c r="N27" t="s">
        <v>27</v>
      </c>
      <c r="O27" t="s">
        <v>28</v>
      </c>
      <c r="P27" t="s">
        <v>29</v>
      </c>
      <c r="Q27" t="s">
        <v>30</v>
      </c>
      <c r="R27" t="s">
        <v>31</v>
      </c>
      <c r="S27" t="s">
        <v>32</v>
      </c>
      <c r="T27" t="s">
        <v>33</v>
      </c>
      <c r="U27" t="s">
        <v>34</v>
      </c>
      <c r="V27" t="s">
        <v>35</v>
      </c>
      <c r="W27" t="s">
        <v>36</v>
      </c>
      <c r="X27" t="s">
        <v>37</v>
      </c>
      <c r="Y27" t="s">
        <v>38</v>
      </c>
      <c r="Z27" s="10" t="s">
        <v>39</v>
      </c>
      <c r="AA27" s="10" t="s">
        <v>40</v>
      </c>
      <c r="AB27" s="10" t="s">
        <v>41</v>
      </c>
      <c r="AC27" s="9" t="s">
        <v>42</v>
      </c>
      <c r="AD27" t="s">
        <v>43</v>
      </c>
      <c r="AE27" t="s">
        <v>44</v>
      </c>
      <c r="AF27" t="s">
        <v>45</v>
      </c>
      <c r="AG27" t="s">
        <v>46</v>
      </c>
      <c r="AH27" t="s">
        <v>47</v>
      </c>
      <c r="AI27" t="s">
        <v>48</v>
      </c>
      <c r="AJ27" t="s">
        <v>49</v>
      </c>
      <c r="AK27" t="s">
        <v>50</v>
      </c>
      <c r="AL27" t="s">
        <v>51</v>
      </c>
      <c r="AM27" t="s">
        <v>52</v>
      </c>
      <c r="AN27" t="s">
        <v>53</v>
      </c>
      <c r="AO27" t="s">
        <v>54</v>
      </c>
      <c r="AP27" t="s">
        <v>55</v>
      </c>
      <c r="AQ27" t="s">
        <v>56</v>
      </c>
      <c r="AR27" t="s">
        <v>57</v>
      </c>
      <c r="AS27" t="s">
        <v>58</v>
      </c>
      <c r="AT27" t="s">
        <v>59</v>
      </c>
      <c r="AU27" t="s">
        <v>60</v>
      </c>
      <c r="AV27" s="8" t="s">
        <v>61</v>
      </c>
      <c r="AW27" s="8" t="s">
        <v>62</v>
      </c>
      <c r="AX27" s="8" t="s">
        <v>63</v>
      </c>
      <c r="AY27" t="s">
        <v>64</v>
      </c>
      <c r="AZ27" s="10" t="s">
        <v>65</v>
      </c>
      <c r="BA27" s="10" t="s">
        <v>66</v>
      </c>
      <c r="BB27" t="s">
        <v>67</v>
      </c>
      <c r="BC27" s="8" t="s">
        <v>68</v>
      </c>
      <c r="BD27" s="8" t="s">
        <v>69</v>
      </c>
      <c r="BE27" s="8" t="s">
        <v>70</v>
      </c>
      <c r="BF27" t="s">
        <v>71</v>
      </c>
      <c r="BG27" t="s">
        <v>72</v>
      </c>
      <c r="BH27" t="s">
        <v>73</v>
      </c>
      <c r="BI27" t="s">
        <v>74</v>
      </c>
      <c r="BJ27" t="s">
        <v>75</v>
      </c>
      <c r="BK27" t="s">
        <v>76</v>
      </c>
      <c r="BL27" t="s">
        <v>77</v>
      </c>
      <c r="BM27" t="s">
        <v>78</v>
      </c>
      <c r="BN27" t="s">
        <v>79</v>
      </c>
      <c r="BO27" t="s">
        <v>80</v>
      </c>
      <c r="BP27" s="10" t="s">
        <v>81</v>
      </c>
      <c r="BQ27" s="10" t="s">
        <v>82</v>
      </c>
      <c r="BR27" t="s">
        <v>83</v>
      </c>
      <c r="BS27" t="s">
        <v>84</v>
      </c>
      <c r="BT27" t="s">
        <v>85</v>
      </c>
      <c r="BU27" t="s">
        <v>86</v>
      </c>
      <c r="BV27" t="s">
        <v>87</v>
      </c>
      <c r="BW27" t="s">
        <v>88</v>
      </c>
      <c r="BX27" t="s">
        <v>89</v>
      </c>
      <c r="BY27" t="s">
        <v>90</v>
      </c>
      <c r="BZ27" t="s">
        <v>91</v>
      </c>
      <c r="CA27" t="s">
        <v>92</v>
      </c>
      <c r="CB27" t="s">
        <v>93</v>
      </c>
      <c r="CC27" t="s">
        <v>94</v>
      </c>
      <c r="CD27" t="s">
        <v>95</v>
      </c>
      <c r="CE27" t="s">
        <v>96</v>
      </c>
      <c r="CF27" t="s">
        <v>97</v>
      </c>
      <c r="CG27" t="s">
        <v>98</v>
      </c>
      <c r="CH27" t="s">
        <v>99</v>
      </c>
      <c r="CI27" t="s">
        <v>100</v>
      </c>
      <c r="CJ27" t="s">
        <v>101</v>
      </c>
      <c r="CK27" t="s">
        <v>102</v>
      </c>
      <c r="CL27" t="s">
        <v>103</v>
      </c>
      <c r="CM27" t="s">
        <v>104</v>
      </c>
      <c r="CN27" t="s">
        <v>105</v>
      </c>
      <c r="CO27" t="s">
        <v>106</v>
      </c>
      <c r="CP27" t="s">
        <v>107</v>
      </c>
      <c r="CQ27" t="s">
        <v>108</v>
      </c>
      <c r="CR27" t="s">
        <v>109</v>
      </c>
      <c r="CS27" t="s">
        <v>110</v>
      </c>
      <c r="CT27" t="s">
        <v>111</v>
      </c>
      <c r="CU27" s="8" t="s">
        <v>112</v>
      </c>
      <c r="CV27" s="8" t="s">
        <v>113</v>
      </c>
      <c r="CW27" s="8" t="s">
        <v>114</v>
      </c>
      <c r="CX27" s="8" t="s">
        <v>115</v>
      </c>
      <c r="CY27" s="8" t="s">
        <v>116</v>
      </c>
      <c r="CZ27" t="s">
        <v>117</v>
      </c>
      <c r="DA27" s="10" t="s">
        <v>163</v>
      </c>
      <c r="DB27" s="10" t="s">
        <v>119</v>
      </c>
      <c r="DC27" s="10" t="s">
        <v>120</v>
      </c>
      <c r="DD27" s="10" t="s">
        <v>121</v>
      </c>
      <c r="DE27" s="10" t="s">
        <v>122</v>
      </c>
      <c r="DF27" s="10" t="s">
        <v>123</v>
      </c>
      <c r="DG27" t="s">
        <v>124</v>
      </c>
      <c r="DH27" t="s">
        <v>125</v>
      </c>
      <c r="DI27" t="s">
        <v>126</v>
      </c>
      <c r="DJ27" t="s">
        <v>127</v>
      </c>
      <c r="DK27" t="s">
        <v>128</v>
      </c>
      <c r="DL27" t="s">
        <v>129</v>
      </c>
      <c r="DM27" t="s">
        <v>130</v>
      </c>
      <c r="DN27" t="s">
        <v>131</v>
      </c>
      <c r="DO27" t="s">
        <v>132</v>
      </c>
      <c r="DP27" t="s">
        <v>133</v>
      </c>
      <c r="DQ27" t="s">
        <v>134</v>
      </c>
      <c r="DR27" t="s">
        <v>135</v>
      </c>
      <c r="DS27" t="s">
        <v>136</v>
      </c>
      <c r="DT27" t="s">
        <v>137</v>
      </c>
      <c r="DU27" t="s">
        <v>138</v>
      </c>
      <c r="DV27" t="s">
        <v>139</v>
      </c>
      <c r="DW27" t="s">
        <v>140</v>
      </c>
      <c r="DX27" t="s">
        <v>141</v>
      </c>
      <c r="DY27" t="s">
        <v>142</v>
      </c>
      <c r="DZ27" t="s">
        <v>143</v>
      </c>
      <c r="EA27" t="s">
        <v>144</v>
      </c>
      <c r="EB27" t="s">
        <v>145</v>
      </c>
      <c r="EC27" t="s">
        <v>146</v>
      </c>
      <c r="ED27" t="s">
        <v>273</v>
      </c>
      <c r="EE27" t="s">
        <v>274</v>
      </c>
      <c r="EF27" t="s">
        <v>277</v>
      </c>
    </row>
    <row r="28" spans="1:136">
      <c r="A28" t="s">
        <v>27</v>
      </c>
      <c r="B28">
        <v>-131.60000000000002</v>
      </c>
      <c r="C28">
        <f t="shared" si="0"/>
        <v>471.5999999999998</v>
      </c>
      <c r="D28">
        <f t="shared" si="1"/>
        <v>-4186.5999999999995</v>
      </c>
      <c r="E28">
        <f>AVERAGE(D9:D28)</f>
        <v>-1379.0549999999998</v>
      </c>
      <c r="F28">
        <f>STDEV(D9,D10,D11,D12,D13,D14,D15,D16,D17,D18,D19,D20,D21,D22,D23,D24,D25,D26,D27,D28)</f>
        <v>3923.0682309527238</v>
      </c>
      <c r="G28">
        <f>F28*2</f>
        <v>7846.1364619054475</v>
      </c>
      <c r="H28">
        <f>E28+F28</f>
        <v>2544.0132309527239</v>
      </c>
      <c r="I28">
        <f t="shared" ref="I28:I59" si="2">E28+G28</f>
        <v>6467.0814619054472</v>
      </c>
      <c r="J28">
        <f t="shared" ref="J28:J59" si="3">E28-F28</f>
        <v>-5302.123230952724</v>
      </c>
      <c r="K28">
        <f t="shared" ref="K28:K59" si="4">E28-G28</f>
        <v>-9225.1914619054478</v>
      </c>
      <c r="M28" s="2" t="s">
        <v>149</v>
      </c>
      <c r="N28">
        <v>-4186.5999999999995</v>
      </c>
      <c r="O28">
        <v>-5209.7</v>
      </c>
      <c r="P28">
        <v>-4658.2000000000007</v>
      </c>
      <c r="Q28">
        <v>-1352.5650000000003</v>
      </c>
      <c r="R28">
        <v>449.35100000000023</v>
      </c>
      <c r="S28">
        <v>1350.0510000000013</v>
      </c>
      <c r="T28">
        <v>2005.4510000000009</v>
      </c>
      <c r="U28">
        <v>2265.3810000000012</v>
      </c>
      <c r="V28">
        <v>3526.8490000000011</v>
      </c>
      <c r="W28">
        <v>4111.9489999999978</v>
      </c>
      <c r="X28">
        <v>2101.5489999999982</v>
      </c>
      <c r="Y28">
        <v>-2018.2160000000024</v>
      </c>
      <c r="Z28" s="10">
        <v>-6886.7000000000025</v>
      </c>
      <c r="AA28" s="10">
        <v>-9814.4999999999982</v>
      </c>
      <c r="AB28" s="10">
        <v>-8057.7999999999993</v>
      </c>
      <c r="AC28" s="9">
        <v>-3899.7999999999984</v>
      </c>
      <c r="AD28">
        <v>2842.6000000000113</v>
      </c>
      <c r="AE28">
        <v>7594.7000000000098</v>
      </c>
      <c r="AF28">
        <v>9509.8090000000084</v>
      </c>
      <c r="AG28">
        <v>10552.222000000009</v>
      </c>
      <c r="AH28">
        <v>5583.5559999999896</v>
      </c>
      <c r="AI28">
        <v>5343.8069999999898</v>
      </c>
      <c r="AJ28">
        <v>2803.093999999991</v>
      </c>
      <c r="AK28">
        <v>-1608.1920000000082</v>
      </c>
      <c r="AL28">
        <v>96.621000000001004</v>
      </c>
      <c r="AM28">
        <v>-3101.7790000000005</v>
      </c>
      <c r="AN28">
        <v>1261.1129999999994</v>
      </c>
      <c r="AO28">
        <v>6515.9619999999977</v>
      </c>
      <c r="AP28">
        <v>6200.1769999999979</v>
      </c>
      <c r="AQ28">
        <v>5407.5709999999999</v>
      </c>
      <c r="AR28">
        <v>-5415.4579999999996</v>
      </c>
      <c r="AS28">
        <v>-9731.8979999999974</v>
      </c>
      <c r="AT28">
        <v>-7469.4779999999973</v>
      </c>
      <c r="AU28">
        <v>1964.4670000000006</v>
      </c>
      <c r="AV28" s="8">
        <v>15513.114000000001</v>
      </c>
      <c r="AW28" s="8">
        <v>22950.8678</v>
      </c>
      <c r="AX28" s="8">
        <v>17152.769899999999</v>
      </c>
      <c r="AY28">
        <v>3971.9246000000021</v>
      </c>
      <c r="AZ28" s="10">
        <v>-8734.2093999999997</v>
      </c>
      <c r="BA28" s="10">
        <v>-17193.571800000002</v>
      </c>
      <c r="BB28">
        <v>4839.8456000000006</v>
      </c>
      <c r="BC28" s="8">
        <v>16538.306199999999</v>
      </c>
      <c r="BD28" s="8">
        <v>27659.103790799996</v>
      </c>
      <c r="BE28" s="8">
        <v>35608.825466199996</v>
      </c>
      <c r="BF28">
        <v>3735.0951341999971</v>
      </c>
      <c r="BG28">
        <v>3750.973146999997</v>
      </c>
      <c r="BH28">
        <v>-705.0865948382343</v>
      </c>
      <c r="BI28">
        <v>-10794.586216687385</v>
      </c>
      <c r="BJ28">
        <v>8325.1612293440921</v>
      </c>
      <c r="BK28">
        <v>-12457.882000139201</v>
      </c>
      <c r="BL28">
        <v>4183.7605367200449</v>
      </c>
      <c r="BM28">
        <v>13252.916587769927</v>
      </c>
      <c r="BN28">
        <v>-9743.0102071225265</v>
      </c>
      <c r="BO28">
        <v>6166.9903517870553</v>
      </c>
      <c r="BP28" s="10">
        <v>-39254.499699499131</v>
      </c>
      <c r="BQ28" s="10">
        <v>-51132.629111361304</v>
      </c>
      <c r="BR28">
        <v>-20277.448120624784</v>
      </c>
      <c r="BS28">
        <v>-17129.617722137471</v>
      </c>
      <c r="BT28">
        <v>23323.097498253148</v>
      </c>
      <c r="BU28">
        <v>31601.255233734795</v>
      </c>
      <c r="BV28">
        <v>21217.11711426872</v>
      </c>
      <c r="BW28">
        <v>22650.338140633048</v>
      </c>
      <c r="BX28">
        <v>9916.9646997135897</v>
      </c>
      <c r="BY28">
        <v>9718.5045807227725</v>
      </c>
      <c r="BZ28">
        <v>3729.3404098284955</v>
      </c>
      <c r="CA28">
        <v>-10989.578606198138</v>
      </c>
      <c r="CB28">
        <v>-13911.095074704739</v>
      </c>
      <c r="CC28">
        <v>-16978.767391947214</v>
      </c>
      <c r="CD28">
        <v>-26594.576667943664</v>
      </c>
      <c r="CE28">
        <v>-23715.179799059828</v>
      </c>
      <c r="CF28">
        <v>-23910.065059146658</v>
      </c>
      <c r="CG28">
        <v>-26069.852634742037</v>
      </c>
      <c r="CH28">
        <v>-9273.8861410696409</v>
      </c>
      <c r="CI28">
        <v>7811.2341358356007</v>
      </c>
      <c r="CJ28">
        <v>13369.5287237216</v>
      </c>
      <c r="CK28">
        <v>13068.789594559312</v>
      </c>
      <c r="CL28">
        <v>13981.318423290015</v>
      </c>
      <c r="CM28">
        <v>-336.47848454480845</v>
      </c>
      <c r="CN28">
        <v>3558.2239083446475</v>
      </c>
      <c r="CO28">
        <v>10464.792229503495</v>
      </c>
      <c r="CP28">
        <v>5273.7124321162373</v>
      </c>
      <c r="CQ28">
        <v>13311.08787968662</v>
      </c>
      <c r="CR28">
        <v>10009.710016607964</v>
      </c>
      <c r="CS28">
        <v>8766.179483383803</v>
      </c>
      <c r="CT28">
        <v>14083.55148570245</v>
      </c>
      <c r="CU28" s="8">
        <v>29984.51879230229</v>
      </c>
      <c r="CV28" s="8">
        <v>42510.047363662619</v>
      </c>
      <c r="CW28" s="8">
        <v>89550.870467463275</v>
      </c>
      <c r="CX28" s="8">
        <v>90844.66210806767</v>
      </c>
      <c r="CY28" s="8">
        <v>61630.451430632631</v>
      </c>
      <c r="CZ28">
        <v>45091.408294234585</v>
      </c>
      <c r="DA28" s="10">
        <v>-27983.511613283365</v>
      </c>
      <c r="DB28" s="10">
        <v>-24987.925243880527</v>
      </c>
      <c r="DC28" s="10">
        <v>-61743.815898700137</v>
      </c>
      <c r="DD28" s="10">
        <v>-84271.209651870042</v>
      </c>
      <c r="DE28" s="10">
        <v>-56335.918116627348</v>
      </c>
      <c r="DF28" s="10">
        <v>-63596.359696796149</v>
      </c>
      <c r="DG28">
        <v>34187.571832902337</v>
      </c>
      <c r="DH28">
        <v>83059.477403300596</v>
      </c>
      <c r="DI28">
        <v>89404.851153271287</v>
      </c>
      <c r="DJ28">
        <v>100422.14311536965</v>
      </c>
      <c r="DK28">
        <v>71581.365657700022</v>
      </c>
      <c r="DL28">
        <v>52931.139162260006</v>
      </c>
      <c r="DM28">
        <v>47263.651709189988</v>
      </c>
      <c r="DN28">
        <v>27529.379602349945</v>
      </c>
      <c r="DO28">
        <v>-25924.860271820013</v>
      </c>
      <c r="DP28">
        <v>-44031.375479219991</v>
      </c>
      <c r="DQ28">
        <v>-60412.22089887</v>
      </c>
      <c r="DR28">
        <v>-63852.708074239985</v>
      </c>
      <c r="DS28">
        <v>-30444.324724370003</v>
      </c>
      <c r="DT28">
        <v>-6139.0821610699932</v>
      </c>
      <c r="DU28">
        <v>6032.8493513400026</v>
      </c>
      <c r="DV28">
        <v>19521.542725380001</v>
      </c>
      <c r="DW28">
        <v>16901.42696474999</v>
      </c>
      <c r="DX28">
        <v>8898.3178614599892</v>
      </c>
      <c r="DY28">
        <v>24131.407148269995</v>
      </c>
      <c r="DZ28">
        <v>34432.912290719905</v>
      </c>
      <c r="EA28">
        <v>30811.976204379927</v>
      </c>
      <c r="EB28">
        <v>20476.850599209894</v>
      </c>
      <c r="EC28">
        <v>-6661.6061840901093</v>
      </c>
      <c r="ED28">
        <v>-54676.913026639915</v>
      </c>
      <c r="EE28">
        <v>-59347.661518419933</v>
      </c>
      <c r="EF28">
        <v>-77241.573108689918</v>
      </c>
    </row>
    <row r="29" spans="1:136" ht="45">
      <c r="A29" t="s">
        <v>28</v>
      </c>
      <c r="B29">
        <v>567.29999999999995</v>
      </c>
      <c r="C29">
        <f t="shared" si="0"/>
        <v>-469.90000000000032</v>
      </c>
      <c r="D29">
        <f t="shared" si="1"/>
        <v>-5209.7</v>
      </c>
      <c r="E29">
        <f>AVERAGE(D10:D29)</f>
        <v>-1739.8899999999999</v>
      </c>
      <c r="F29">
        <f t="shared" ref="F29:F92" si="5">STDEV(D10,D11,D12,D13,D14,D15,D16,D17,D18,D19,D20,D21,D22,D23,D24,D25,D26,D27,D28,D29)</f>
        <v>3927.1206624942756</v>
      </c>
      <c r="G29">
        <f t="shared" ref="G29:G92" si="6">F29*2</f>
        <v>7854.2413249885512</v>
      </c>
      <c r="H29">
        <f t="shared" ref="H29:H59" si="7">E29+F29</f>
        <v>2187.2306624942757</v>
      </c>
      <c r="I29">
        <f t="shared" si="2"/>
        <v>6114.3513249885509</v>
      </c>
      <c r="J29">
        <f t="shared" si="3"/>
        <v>-5667.0106624942755</v>
      </c>
      <c r="K29">
        <f t="shared" si="4"/>
        <v>-9594.1313249885516</v>
      </c>
      <c r="M29" s="2" t="s">
        <v>151</v>
      </c>
      <c r="N29">
        <v>2544.0132309527239</v>
      </c>
      <c r="O29">
        <v>2187.2306624942757</v>
      </c>
      <c r="P29">
        <v>1919.5523521510479</v>
      </c>
      <c r="Q29">
        <v>1597.804051249032</v>
      </c>
      <c r="R29">
        <v>1430.7170227650226</v>
      </c>
      <c r="S29">
        <v>1132.6345430353831</v>
      </c>
      <c r="T29">
        <v>914.11246622826366</v>
      </c>
      <c r="U29">
        <v>755.36347537667007</v>
      </c>
      <c r="V29">
        <v>921.40458891685512</v>
      </c>
      <c r="W29">
        <v>1529.8697088101685</v>
      </c>
      <c r="X29">
        <v>1935.6012426376024</v>
      </c>
      <c r="Y29">
        <v>1959.8222184247111</v>
      </c>
      <c r="Z29">
        <v>1894.7884028933611</v>
      </c>
      <c r="AA29">
        <v>2043.5919657998372</v>
      </c>
      <c r="AB29">
        <v>2096.8360355982863</v>
      </c>
      <c r="AC29">
        <v>2061.3351900174989</v>
      </c>
      <c r="AD29">
        <v>2435.8676417637971</v>
      </c>
      <c r="AE29">
        <v>3345.1193762738317</v>
      </c>
      <c r="AF29">
        <v>4447.7706566046336</v>
      </c>
      <c r="AG29">
        <v>5671.1337529927832</v>
      </c>
      <c r="AH29">
        <v>6199.741647559923</v>
      </c>
      <c r="AI29">
        <v>6659.1272736720648</v>
      </c>
      <c r="AJ29">
        <v>6880.8250494749827</v>
      </c>
      <c r="AK29">
        <v>6875.0961005481477</v>
      </c>
      <c r="AL29">
        <v>6861.1999835598945</v>
      </c>
      <c r="AM29">
        <v>6728.9534540548484</v>
      </c>
      <c r="AN29">
        <v>6688.1953545480519</v>
      </c>
      <c r="AO29">
        <v>7026.6087933550452</v>
      </c>
      <c r="AP29">
        <v>7245.3341709420256</v>
      </c>
      <c r="AQ29">
        <v>7348.5176537640336</v>
      </c>
      <c r="AR29">
        <v>7172.2724407165615</v>
      </c>
      <c r="AS29">
        <v>7230.1913904941021</v>
      </c>
      <c r="AT29">
        <v>7238.5036844452325</v>
      </c>
      <c r="AU29">
        <v>7337.4549537217008</v>
      </c>
      <c r="AV29">
        <v>8879.941240613427</v>
      </c>
      <c r="AW29">
        <v>11501.761072806519</v>
      </c>
      <c r="AX29">
        <v>12767.630786498472</v>
      </c>
      <c r="AY29">
        <v>12555.836820378019</v>
      </c>
      <c r="AZ29">
        <v>12048.096575577078</v>
      </c>
      <c r="BA29">
        <v>11640.728370640902</v>
      </c>
      <c r="BB29">
        <v>11590.624201054294</v>
      </c>
      <c r="BC29">
        <v>12668.170823353867</v>
      </c>
      <c r="BD29">
        <v>15366.251992904126</v>
      </c>
      <c r="BE29">
        <v>19145.775675295466</v>
      </c>
      <c r="BF29">
        <v>19272.363703484712</v>
      </c>
      <c r="BG29">
        <v>19459.734169665182</v>
      </c>
      <c r="BH29">
        <v>19407.474430313061</v>
      </c>
      <c r="BI29">
        <v>19068.998748383845</v>
      </c>
      <c r="BJ29">
        <v>19191.01167298908</v>
      </c>
      <c r="BK29">
        <v>18860.902009382044</v>
      </c>
      <c r="BL29">
        <v>19152.393698409491</v>
      </c>
      <c r="BM29">
        <v>19976.718698074903</v>
      </c>
      <c r="BN29">
        <v>19988.875725684971</v>
      </c>
      <c r="BO29">
        <v>20166.884106091802</v>
      </c>
      <c r="BP29">
        <v>20531.211191968207</v>
      </c>
      <c r="BQ29">
        <v>20100.064581049155</v>
      </c>
      <c r="BR29">
        <v>18265.814573184871</v>
      </c>
      <c r="BS29">
        <v>17424.249353482141</v>
      </c>
      <c r="BT29">
        <v>19804.037251652622</v>
      </c>
      <c r="BU29">
        <v>23132.554126091229</v>
      </c>
      <c r="BV29">
        <v>24401.680396237622</v>
      </c>
      <c r="BW29">
        <v>24957.325581537447</v>
      </c>
      <c r="BX29">
        <v>23358.268938622314</v>
      </c>
      <c r="BY29">
        <v>20659.69674906911</v>
      </c>
      <c r="BZ29">
        <v>20659.352120209802</v>
      </c>
      <c r="CA29">
        <v>20036.209776992211</v>
      </c>
      <c r="CB29">
        <v>19575.880893682988</v>
      </c>
      <c r="CC29">
        <v>19452.806705849995</v>
      </c>
      <c r="CD29">
        <v>18248.685843234176</v>
      </c>
      <c r="CE29">
        <v>18066.144479119626</v>
      </c>
      <c r="CF29">
        <v>16988.61808497196</v>
      </c>
      <c r="CG29">
        <v>15006.203964065335</v>
      </c>
      <c r="CH29">
        <v>15027.526205424772</v>
      </c>
      <c r="CI29">
        <v>15165.234777159045</v>
      </c>
      <c r="CJ29">
        <v>16948.924156673387</v>
      </c>
      <c r="CK29">
        <v>17551.001219473375</v>
      </c>
      <c r="CL29">
        <v>19038.574210979928</v>
      </c>
      <c r="CM29">
        <v>19442.027942264143</v>
      </c>
      <c r="CN29">
        <v>17707.98256833199</v>
      </c>
      <c r="CO29">
        <v>15241.49550045366</v>
      </c>
      <c r="CP29">
        <v>13668.768434385833</v>
      </c>
      <c r="CQ29">
        <v>12553.373383100046</v>
      </c>
      <c r="CR29">
        <v>12562.043995034528</v>
      </c>
      <c r="CS29">
        <v>12475.314393712952</v>
      </c>
      <c r="CT29">
        <v>13392.600636235817</v>
      </c>
      <c r="CU29">
        <v>16840.310711650112</v>
      </c>
      <c r="CV29">
        <v>21792.134108961516</v>
      </c>
      <c r="CW29">
        <v>34715.894488866295</v>
      </c>
      <c r="CX29">
        <v>45092.130512298536</v>
      </c>
      <c r="CY29">
        <v>49743.337599192651</v>
      </c>
      <c r="CZ29">
        <v>52063.55611542426</v>
      </c>
      <c r="DA29">
        <v>52130.484240241516</v>
      </c>
      <c r="DB29">
        <v>52377.200686690769</v>
      </c>
      <c r="DC29">
        <v>53895.156535766757</v>
      </c>
      <c r="DD29">
        <v>55562.911667741537</v>
      </c>
      <c r="DE29">
        <v>54777.860726248437</v>
      </c>
      <c r="DF29">
        <v>53682.265571849312</v>
      </c>
      <c r="DG29">
        <v>55811.245614009451</v>
      </c>
      <c r="DH29">
        <v>62644.311919566557</v>
      </c>
      <c r="DI29">
        <v>69483.993326353913</v>
      </c>
      <c r="DJ29">
        <v>77411.340584068355</v>
      </c>
      <c r="DK29">
        <v>81445.430797275811</v>
      </c>
      <c r="DL29">
        <v>83889.734541136742</v>
      </c>
      <c r="DM29">
        <v>85893.227748705656</v>
      </c>
      <c r="DN29">
        <v>86491.240996276218</v>
      </c>
      <c r="DO29">
        <v>84874.549767782708</v>
      </c>
      <c r="DP29">
        <v>82271.422280222221</v>
      </c>
      <c r="DQ29">
        <v>75016.126531776419</v>
      </c>
      <c r="DR29">
        <v>66672.970081420179</v>
      </c>
      <c r="DS29">
        <v>61047.409464793986</v>
      </c>
      <c r="DT29">
        <v>57573.805225719458</v>
      </c>
      <c r="DU29">
        <v>58984.468410428402</v>
      </c>
      <c r="DV29">
        <v>61076.624009602237</v>
      </c>
      <c r="DW29">
        <v>63155.410108878539</v>
      </c>
      <c r="DX29">
        <v>63771.30567897021</v>
      </c>
      <c r="DY29">
        <v>65488.348633983143</v>
      </c>
      <c r="DZ29">
        <v>67114.891003892888</v>
      </c>
      <c r="EA29">
        <v>66896.658565768186</v>
      </c>
      <c r="EB29">
        <v>61347.270001328063</v>
      </c>
      <c r="EC29">
        <v>53332.630028774358</v>
      </c>
      <c r="ED29">
        <v>42445.266630198319</v>
      </c>
      <c r="EE29">
        <v>34829.762664788272</v>
      </c>
      <c r="EF29">
        <v>29349.192828352854</v>
      </c>
    </row>
    <row r="30" spans="1:136" ht="45">
      <c r="A30" t="s">
        <v>29</v>
      </c>
      <c r="B30">
        <v>134.60000000000002</v>
      </c>
      <c r="C30">
        <f t="shared" si="0"/>
        <v>-484.1</v>
      </c>
      <c r="D30">
        <f t="shared" si="1"/>
        <v>-4658.2000000000007</v>
      </c>
      <c r="E30">
        <f t="shared" ref="E30:E59" si="8">AVERAGE(D11:D30)</f>
        <v>-2012.0150000000001</v>
      </c>
      <c r="F30">
        <f t="shared" si="5"/>
        <v>3931.567352151048</v>
      </c>
      <c r="G30">
        <f t="shared" si="6"/>
        <v>7863.134704302096</v>
      </c>
      <c r="H30">
        <f t="shared" si="7"/>
        <v>1919.5523521510479</v>
      </c>
      <c r="I30">
        <f t="shared" si="2"/>
        <v>5851.1197043020957</v>
      </c>
      <c r="J30">
        <f t="shared" si="3"/>
        <v>-5943.5823521510483</v>
      </c>
      <c r="K30">
        <f t="shared" si="4"/>
        <v>-9875.1497043020954</v>
      </c>
      <c r="M30" s="2" t="s">
        <v>152</v>
      </c>
      <c r="N30">
        <v>6467.0814619054472</v>
      </c>
      <c r="O30">
        <v>6114.3513249885509</v>
      </c>
      <c r="P30">
        <v>5851.1197043020957</v>
      </c>
      <c r="Q30">
        <v>5395.1313524980633</v>
      </c>
      <c r="R30">
        <v>5144.939745530045</v>
      </c>
      <c r="S30">
        <v>4671.5072360707663</v>
      </c>
      <c r="T30">
        <v>4318.3555324565268</v>
      </c>
      <c r="U30">
        <v>4059.9385007533397</v>
      </c>
      <c r="V30">
        <v>4330.5932778337101</v>
      </c>
      <c r="W30">
        <v>5245.0760676203372</v>
      </c>
      <c r="X30">
        <v>5727.7816852752048</v>
      </c>
      <c r="Y30">
        <v>5488.3044368494229</v>
      </c>
      <c r="Z30">
        <v>5282.6468057867223</v>
      </c>
      <c r="AA30">
        <v>5725.6789315996748</v>
      </c>
      <c r="AB30">
        <v>5966.4220711965727</v>
      </c>
      <c r="AC30">
        <v>5955.2353800349974</v>
      </c>
      <c r="AD30">
        <v>6467.4402835275941</v>
      </c>
      <c r="AE30">
        <v>7870.2387525476624</v>
      </c>
      <c r="AF30">
        <v>9566.8158632092654</v>
      </c>
      <c r="AG30">
        <v>11330.975955985565</v>
      </c>
      <c r="AH30">
        <v>11899.683945119845</v>
      </c>
      <c r="AI30">
        <v>12290.779847344129</v>
      </c>
      <c r="AJ30">
        <v>12361.110698949964</v>
      </c>
      <c r="AK30">
        <v>12362.434151096295</v>
      </c>
      <c r="AL30">
        <v>12352.278417119789</v>
      </c>
      <c r="AM30">
        <v>12310.376858109697</v>
      </c>
      <c r="AN30">
        <v>12266.077559096104</v>
      </c>
      <c r="AO30">
        <v>12730.375386710091</v>
      </c>
      <c r="AP30">
        <v>13034.159741884052</v>
      </c>
      <c r="AQ30">
        <v>13175.745607528068</v>
      </c>
      <c r="AR30">
        <v>13199.105531433124</v>
      </c>
      <c r="AS30">
        <v>13700.627530988204</v>
      </c>
      <c r="AT30">
        <v>13746.391018890465</v>
      </c>
      <c r="AU30">
        <v>13355.345207443403</v>
      </c>
      <c r="AV30">
        <v>15261.772081226856</v>
      </c>
      <c r="AW30">
        <v>19162.878355613037</v>
      </c>
      <c r="AX30">
        <v>20979.109287996944</v>
      </c>
      <c r="AY30">
        <v>20736.66012575604</v>
      </c>
      <c r="AZ30">
        <v>20633.380556154156</v>
      </c>
      <c r="BA30">
        <v>21205.933836281805</v>
      </c>
      <c r="BB30">
        <v>21142.911017108589</v>
      </c>
      <c r="BC30">
        <v>22738.279301707731</v>
      </c>
      <c r="BD30">
        <v>26891.641151268253</v>
      </c>
      <c r="BE30">
        <v>32589.837642740931</v>
      </c>
      <c r="BF30">
        <v>32661.089992409426</v>
      </c>
      <c r="BG30">
        <v>32693.193317420366</v>
      </c>
      <c r="BH30">
        <v>32686.983818458033</v>
      </c>
      <c r="BI30">
        <v>32875.55986543397</v>
      </c>
      <c r="BJ30">
        <v>33013.336503177234</v>
      </c>
      <c r="BK30">
        <v>33246.389825970124</v>
      </c>
      <c r="BL30">
        <v>33349.412277189018</v>
      </c>
      <c r="BM30">
        <v>33848.821547131345</v>
      </c>
      <c r="BN30">
        <v>33986.812212707613</v>
      </c>
      <c r="BO30">
        <v>34132.702805931913</v>
      </c>
      <c r="BP30">
        <v>37599.737662659682</v>
      </c>
      <c r="BQ30">
        <v>40441.619286389643</v>
      </c>
      <c r="BR30">
        <v>38644.630171692319</v>
      </c>
      <c r="BS30">
        <v>38016.576848393728</v>
      </c>
      <c r="BT30">
        <v>41173.287299822034</v>
      </c>
      <c r="BU30">
        <v>45390.579697012501</v>
      </c>
      <c r="BV30">
        <v>47109.968661591862</v>
      </c>
      <c r="BW30">
        <v>47915.657435159854</v>
      </c>
      <c r="BX30">
        <v>45604.651103883909</v>
      </c>
      <c r="BY30">
        <v>41502.022769051357</v>
      </c>
      <c r="BZ30">
        <v>41501.621247551317</v>
      </c>
      <c r="CA30">
        <v>40992.364148776047</v>
      </c>
      <c r="CB30">
        <v>40732.00680615093</v>
      </c>
      <c r="CC30">
        <v>40795.067489247929</v>
      </c>
      <c r="CD30">
        <v>40132.812658880677</v>
      </c>
      <c r="CE30">
        <v>40330.594820597616</v>
      </c>
      <c r="CF30">
        <v>39580.233312095617</v>
      </c>
      <c r="CG30">
        <v>37581.543531407966</v>
      </c>
      <c r="CH30">
        <v>37600.731810824189</v>
      </c>
      <c r="CI30">
        <v>37793.936765090308</v>
      </c>
      <c r="CJ30">
        <v>38730.114102957959</v>
      </c>
      <c r="CK30">
        <v>36724.19729326191</v>
      </c>
      <c r="CL30">
        <v>37986.404949079268</v>
      </c>
      <c r="CM30">
        <v>37953.65544976807</v>
      </c>
      <c r="CN30">
        <v>35473.808381399183</v>
      </c>
      <c r="CO30">
        <v>31597.65739585409</v>
      </c>
      <c r="CP30">
        <v>29249.373497826062</v>
      </c>
      <c r="CQ30">
        <v>27485.54590830181</v>
      </c>
      <c r="CR30">
        <v>27498.249866326056</v>
      </c>
      <c r="CS30">
        <v>27372.406918549848</v>
      </c>
      <c r="CT30">
        <v>28689.268849801883</v>
      </c>
      <c r="CU30">
        <v>33535.984130705452</v>
      </c>
      <c r="CV30">
        <v>40618.573803409898</v>
      </c>
      <c r="CW30">
        <v>61139.61267024892</v>
      </c>
      <c r="CX30">
        <v>76020.122778312842</v>
      </c>
      <c r="CY30">
        <v>81055.255390616454</v>
      </c>
      <c r="CZ30">
        <v>82245.618755410615</v>
      </c>
      <c r="DA30">
        <v>82475.157953972186</v>
      </c>
      <c r="DB30">
        <v>83754.29280201123</v>
      </c>
      <c r="DC30">
        <v>90267.957001889998</v>
      </c>
      <c r="DD30">
        <v>98485.504184619145</v>
      </c>
      <c r="DE30">
        <v>100385.63768719227</v>
      </c>
      <c r="DF30">
        <v>102073.33128439833</v>
      </c>
      <c r="DG30">
        <v>104605.08885284625</v>
      </c>
      <c r="DH30">
        <v>114296.15878921266</v>
      </c>
      <c r="DI30">
        <v>124028.51865659899</v>
      </c>
      <c r="DJ30">
        <v>135125.79163786522</v>
      </c>
      <c r="DK30">
        <v>140280.45817537943</v>
      </c>
      <c r="DL30">
        <v>143022.99420581872</v>
      </c>
      <c r="DM30">
        <v>145105.10700966624</v>
      </c>
      <c r="DN30">
        <v>145628.84209897497</v>
      </c>
      <c r="DO30">
        <v>145190.92859519404</v>
      </c>
      <c r="DP30">
        <v>144311.74476221722</v>
      </c>
      <c r="DQ30">
        <v>137299.30783364229</v>
      </c>
      <c r="DR30">
        <v>128347.86344204517</v>
      </c>
      <c r="DS30">
        <v>121700.48101654294</v>
      </c>
      <c r="DT30">
        <v>117314.7970611591</v>
      </c>
      <c r="DU30">
        <v>118435.30538234583</v>
      </c>
      <c r="DV30">
        <v>120394.14318223047</v>
      </c>
      <c r="DW30">
        <v>120619.45323761056</v>
      </c>
      <c r="DX30">
        <v>117192.7680021274</v>
      </c>
      <c r="DY30">
        <v>116603.48764890841</v>
      </c>
      <c r="DZ30">
        <v>114955.10878935209</v>
      </c>
      <c r="EA30">
        <v>114687.42369452881</v>
      </c>
      <c r="EB30">
        <v>106717.7779058531</v>
      </c>
      <c r="EC30">
        <v>95491.820827613759</v>
      </c>
      <c r="ED30">
        <v>81472.046837562157</v>
      </c>
      <c r="EE30">
        <v>72787.490265548055</v>
      </c>
      <c r="EF30">
        <v>68334.986206224712</v>
      </c>
    </row>
    <row r="31" spans="1:136" ht="45">
      <c r="A31" t="s">
        <v>30</v>
      </c>
      <c r="B31">
        <v>-51.164999999999992</v>
      </c>
      <c r="C31">
        <f t="shared" si="0"/>
        <v>519.13499999999999</v>
      </c>
      <c r="D31">
        <f t="shared" si="1"/>
        <v>-1352.5650000000003</v>
      </c>
      <c r="E31">
        <f t="shared" si="8"/>
        <v>-2199.5232499999997</v>
      </c>
      <c r="F31">
        <f t="shared" si="5"/>
        <v>3797.3273012490317</v>
      </c>
      <c r="G31">
        <f t="shared" si="6"/>
        <v>7594.6546024980635</v>
      </c>
      <c r="H31">
        <f t="shared" si="7"/>
        <v>1597.804051249032</v>
      </c>
      <c r="I31">
        <f t="shared" si="2"/>
        <v>5395.1313524980633</v>
      </c>
      <c r="J31">
        <f t="shared" si="3"/>
        <v>-5996.8505512490319</v>
      </c>
      <c r="K31">
        <f t="shared" si="4"/>
        <v>-9794.1778524980637</v>
      </c>
      <c r="M31" s="2" t="s">
        <v>153</v>
      </c>
      <c r="N31">
        <v>-5302.123230952724</v>
      </c>
      <c r="O31">
        <v>-5667.0106624942755</v>
      </c>
      <c r="P31">
        <v>-5943.5823521510483</v>
      </c>
      <c r="Q31">
        <v>-5996.8505512490319</v>
      </c>
      <c r="R31">
        <v>-5997.7284227650216</v>
      </c>
      <c r="S31">
        <v>-5945.1108430353834</v>
      </c>
      <c r="T31">
        <v>-5894.3736662282627</v>
      </c>
      <c r="U31">
        <v>-5853.7865753766691</v>
      </c>
      <c r="V31">
        <v>-5896.9727889168553</v>
      </c>
      <c r="W31">
        <v>-5900.5430088101675</v>
      </c>
      <c r="X31">
        <v>-5648.7596426376022</v>
      </c>
      <c r="Y31">
        <v>-5097.1422184247112</v>
      </c>
      <c r="Z31">
        <v>-4880.9284028933616</v>
      </c>
      <c r="AA31">
        <v>-5320.5819657998372</v>
      </c>
      <c r="AB31">
        <v>-5642.3360355982859</v>
      </c>
      <c r="AC31">
        <v>-5726.4651900174995</v>
      </c>
      <c r="AD31">
        <v>-5627.2776417637961</v>
      </c>
      <c r="AE31">
        <v>-5705.1193762738294</v>
      </c>
      <c r="AF31">
        <v>-5790.3197566046301</v>
      </c>
      <c r="AG31">
        <v>-5648.5506529927798</v>
      </c>
      <c r="AH31">
        <v>-5200.1429475599207</v>
      </c>
      <c r="AI31">
        <v>-4604.1778736720635</v>
      </c>
      <c r="AJ31">
        <v>-4079.7462494749816</v>
      </c>
      <c r="AK31">
        <v>-4099.5800005481469</v>
      </c>
      <c r="AL31">
        <v>-4120.9568835598948</v>
      </c>
      <c r="AM31">
        <v>-4433.8933540548496</v>
      </c>
      <c r="AN31">
        <v>-4467.569054548052</v>
      </c>
      <c r="AO31">
        <v>-4380.924393355047</v>
      </c>
      <c r="AP31">
        <v>-4332.3169709420272</v>
      </c>
      <c r="AQ31">
        <v>-4305.9382537640349</v>
      </c>
      <c r="AR31">
        <v>-4881.3937407165622</v>
      </c>
      <c r="AS31">
        <v>-5710.6808904941017</v>
      </c>
      <c r="AT31">
        <v>-5777.270984445232</v>
      </c>
      <c r="AU31">
        <v>-4698.325553721701</v>
      </c>
      <c r="AV31">
        <v>-3883.7204406134292</v>
      </c>
      <c r="AW31">
        <v>-3820.47349280652</v>
      </c>
      <c r="AX31">
        <v>-3655.3262164984753</v>
      </c>
      <c r="AY31">
        <v>-3805.8097903780235</v>
      </c>
      <c r="AZ31">
        <v>-5122.4713855770797</v>
      </c>
      <c r="BA31">
        <v>-7489.6825606409056</v>
      </c>
      <c r="BB31">
        <v>-7513.9494310542959</v>
      </c>
      <c r="BC31">
        <v>-7472.0461333538669</v>
      </c>
      <c r="BD31">
        <v>-7684.5263238241278</v>
      </c>
      <c r="BE31">
        <v>-7742.3482595954665</v>
      </c>
      <c r="BF31">
        <v>-7505.088874364712</v>
      </c>
      <c r="BG31">
        <v>-7007.1841258451823</v>
      </c>
      <c r="BH31">
        <v>-7151.544345976884</v>
      </c>
      <c r="BI31">
        <v>-8544.123485716409</v>
      </c>
      <c r="BJ31">
        <v>-8453.6379873872302</v>
      </c>
      <c r="BK31">
        <v>-9910.0736237941164</v>
      </c>
      <c r="BL31">
        <v>-9241.6434591495599</v>
      </c>
      <c r="BM31">
        <v>-7767.4870000379779</v>
      </c>
      <c r="BN31">
        <v>-8006.9972483603033</v>
      </c>
      <c r="BO31">
        <v>-7764.7532935884228</v>
      </c>
      <c r="BP31">
        <v>-13605.841749414742</v>
      </c>
      <c r="BQ31">
        <v>-20583.044829631821</v>
      </c>
      <c r="BR31">
        <v>-22491.816623830018</v>
      </c>
      <c r="BS31">
        <v>-23760.405636341035</v>
      </c>
      <c r="BT31">
        <v>-22934.462844686201</v>
      </c>
      <c r="BU31">
        <v>-21383.497015751323</v>
      </c>
      <c r="BV31">
        <v>-21014.896134470851</v>
      </c>
      <c r="BW31">
        <v>-20959.338125707367</v>
      </c>
      <c r="BX31">
        <v>-21134.495391900877</v>
      </c>
      <c r="BY31">
        <v>-21024.955290895392</v>
      </c>
      <c r="BZ31">
        <v>-21025.186134473235</v>
      </c>
      <c r="CA31">
        <v>-21876.098966575461</v>
      </c>
      <c r="CB31">
        <v>-22736.370931252888</v>
      </c>
      <c r="CC31">
        <v>-23231.714860945875</v>
      </c>
      <c r="CD31">
        <v>-25519.567788058834</v>
      </c>
      <c r="CE31">
        <v>-26462.756203836347</v>
      </c>
      <c r="CF31">
        <v>-28194.612369275354</v>
      </c>
      <c r="CG31">
        <v>-30144.47517061992</v>
      </c>
      <c r="CH31">
        <v>-30118.885005374068</v>
      </c>
      <c r="CI31">
        <v>-30092.169198703486</v>
      </c>
      <c r="CJ31">
        <v>-26613.455735895757</v>
      </c>
      <c r="CK31">
        <v>-20795.390928103687</v>
      </c>
      <c r="CL31">
        <v>-18857.087265218757</v>
      </c>
      <c r="CM31">
        <v>-17581.22707274371</v>
      </c>
      <c r="CN31">
        <v>-17823.669057802403</v>
      </c>
      <c r="CO31">
        <v>-17470.828290347203</v>
      </c>
      <c r="CP31">
        <v>-17492.441692494627</v>
      </c>
      <c r="CQ31">
        <v>-17310.971667303482</v>
      </c>
      <c r="CR31">
        <v>-17310.367747548527</v>
      </c>
      <c r="CS31">
        <v>-17318.870655960847</v>
      </c>
      <c r="CT31">
        <v>-17200.735790896317</v>
      </c>
      <c r="CU31">
        <v>-16551.036126460567</v>
      </c>
      <c r="CV31">
        <v>-15860.74527993524</v>
      </c>
      <c r="CW31">
        <v>-18131.541873898961</v>
      </c>
      <c r="CX31">
        <v>-16763.854019730075</v>
      </c>
      <c r="CY31">
        <v>-12880.497983654939</v>
      </c>
      <c r="CZ31">
        <v>-8300.5691645484367</v>
      </c>
      <c r="DA31">
        <v>-8558.8631872198166</v>
      </c>
      <c r="DB31">
        <v>-10376.983543950162</v>
      </c>
      <c r="DC31">
        <v>-18850.444396479725</v>
      </c>
      <c r="DD31">
        <v>-30282.273366013666</v>
      </c>
      <c r="DE31">
        <v>-36437.693195639229</v>
      </c>
      <c r="DF31">
        <v>-43099.865853248724</v>
      </c>
      <c r="DG31">
        <v>-41776.440863664153</v>
      </c>
      <c r="DH31">
        <v>-40659.381819725655</v>
      </c>
      <c r="DI31">
        <v>-39605.057334136232</v>
      </c>
      <c r="DJ31">
        <v>-38017.561523525343</v>
      </c>
      <c r="DK31">
        <v>-36224.62395893145</v>
      </c>
      <c r="DL31">
        <v>-34376.784788227189</v>
      </c>
      <c r="DM31">
        <v>-32530.530773215483</v>
      </c>
      <c r="DN31">
        <v>-31783.961209121291</v>
      </c>
      <c r="DO31">
        <v>-35758.207887039993</v>
      </c>
      <c r="DP31">
        <v>-41809.222683767774</v>
      </c>
      <c r="DQ31">
        <v>-49550.236071955311</v>
      </c>
      <c r="DR31">
        <v>-56676.816639829827</v>
      </c>
      <c r="DS31">
        <v>-60258.733638703903</v>
      </c>
      <c r="DT31">
        <v>-61908.178445159829</v>
      </c>
      <c r="DU31">
        <v>-59917.205533406443</v>
      </c>
      <c r="DV31">
        <v>-57558.414335654219</v>
      </c>
      <c r="DW31">
        <v>-51772.67614858551</v>
      </c>
      <c r="DX31">
        <v>-43071.61896734417</v>
      </c>
      <c r="DY31">
        <v>-36741.929395867381</v>
      </c>
      <c r="DZ31">
        <v>-28565.544567025514</v>
      </c>
      <c r="EA31">
        <v>-28684.871691753062</v>
      </c>
      <c r="EB31">
        <v>-29393.745807722</v>
      </c>
      <c r="EC31">
        <v>-30985.751568904445</v>
      </c>
      <c r="ED31">
        <v>-35608.293784529356</v>
      </c>
      <c r="EE31">
        <v>-41085.692536731294</v>
      </c>
      <c r="EF31">
        <v>-48622.393927390876</v>
      </c>
    </row>
    <row r="32" spans="1:136" ht="45">
      <c r="A32" t="s">
        <v>31</v>
      </c>
      <c r="B32">
        <v>270.21600000000001</v>
      </c>
      <c r="C32">
        <f t="shared" si="0"/>
        <v>920.95100000000002</v>
      </c>
      <c r="D32">
        <f t="shared" si="1"/>
        <v>449.35100000000023</v>
      </c>
      <c r="E32">
        <f t="shared" si="8"/>
        <v>-2283.5056999999997</v>
      </c>
      <c r="F32">
        <f t="shared" si="5"/>
        <v>3714.2227227650224</v>
      </c>
      <c r="G32">
        <f t="shared" si="6"/>
        <v>7428.4454455300447</v>
      </c>
      <c r="H32">
        <f t="shared" si="7"/>
        <v>1430.7170227650226</v>
      </c>
      <c r="I32">
        <f t="shared" si="2"/>
        <v>5144.939745530045</v>
      </c>
      <c r="J32">
        <f t="shared" si="3"/>
        <v>-5997.7284227650216</v>
      </c>
      <c r="K32">
        <f t="shared" si="4"/>
        <v>-9711.9511455300453</v>
      </c>
      <c r="M32" s="2" t="s">
        <v>154</v>
      </c>
      <c r="N32">
        <v>-9225.1914619054478</v>
      </c>
      <c r="O32">
        <v>-9594.1313249885516</v>
      </c>
      <c r="P32">
        <v>-9875.1497043020954</v>
      </c>
      <c r="Q32">
        <v>-9794.1778524980637</v>
      </c>
      <c r="R32">
        <v>-9711.9511455300453</v>
      </c>
      <c r="S32">
        <v>-9483.9835360707657</v>
      </c>
      <c r="T32">
        <v>-9298.6167324565249</v>
      </c>
      <c r="U32">
        <v>-9158.3616007533383</v>
      </c>
      <c r="V32">
        <v>-9306.1614778337098</v>
      </c>
      <c r="W32">
        <v>-9615.7493676203358</v>
      </c>
      <c r="X32">
        <v>-9440.9400852752042</v>
      </c>
      <c r="Y32">
        <v>-8625.6244368494226</v>
      </c>
      <c r="Z32">
        <v>-8268.7868057867236</v>
      </c>
      <c r="AA32">
        <v>-9002.6689315996755</v>
      </c>
      <c r="AB32">
        <v>-9511.9220711965718</v>
      </c>
      <c r="AC32">
        <v>-9620.3653800349985</v>
      </c>
      <c r="AD32">
        <v>-9658.8502835275922</v>
      </c>
      <c r="AE32">
        <v>-10230.238752547659</v>
      </c>
      <c r="AF32">
        <v>-10909.364963209262</v>
      </c>
      <c r="AG32">
        <v>-11308.392855985561</v>
      </c>
      <c r="AH32">
        <v>-10900.085245119843</v>
      </c>
      <c r="AI32">
        <v>-10235.830447344128</v>
      </c>
      <c r="AJ32">
        <v>-9560.0318989499647</v>
      </c>
      <c r="AK32">
        <v>-9586.9180510962942</v>
      </c>
      <c r="AL32">
        <v>-9612.0353171197894</v>
      </c>
      <c r="AM32">
        <v>-10015.316758109699</v>
      </c>
      <c r="AN32">
        <v>-10045.451259096104</v>
      </c>
      <c r="AO32">
        <v>-10084.690986710093</v>
      </c>
      <c r="AP32">
        <v>-10121.142541884054</v>
      </c>
      <c r="AQ32">
        <v>-10133.166207528069</v>
      </c>
      <c r="AR32">
        <v>-10908.226831433123</v>
      </c>
      <c r="AS32">
        <v>-12181.117030988204</v>
      </c>
      <c r="AT32">
        <v>-12285.158318890464</v>
      </c>
      <c r="AU32">
        <v>-10716.215807443401</v>
      </c>
      <c r="AV32">
        <v>-10265.551281226857</v>
      </c>
      <c r="AW32">
        <v>-11481.59077561304</v>
      </c>
      <c r="AX32">
        <v>-11866.804717996949</v>
      </c>
      <c r="AY32">
        <v>-11986.633095756046</v>
      </c>
      <c r="AZ32">
        <v>-13707.755366154157</v>
      </c>
      <c r="BA32">
        <v>-17054.888026281809</v>
      </c>
      <c r="BB32">
        <v>-17066.236247108591</v>
      </c>
      <c r="BC32">
        <v>-17542.154611707734</v>
      </c>
      <c r="BD32">
        <v>-19209.915482188255</v>
      </c>
      <c r="BE32">
        <v>-21186.410227040935</v>
      </c>
      <c r="BF32">
        <v>-20893.815163289422</v>
      </c>
      <c r="BG32">
        <v>-20240.643273600363</v>
      </c>
      <c r="BH32">
        <v>-20431.053734121855</v>
      </c>
      <c r="BI32">
        <v>-22350.684602766534</v>
      </c>
      <c r="BJ32">
        <v>-22275.962817575382</v>
      </c>
      <c r="BK32">
        <v>-24295.561440382196</v>
      </c>
      <c r="BL32">
        <v>-23438.662037929083</v>
      </c>
      <c r="BM32">
        <v>-21639.589849094416</v>
      </c>
      <c r="BN32">
        <v>-22004.93373538294</v>
      </c>
      <c r="BO32">
        <v>-21730.571993428537</v>
      </c>
      <c r="BP32">
        <v>-30674.368220106218</v>
      </c>
      <c r="BQ32">
        <v>-40924.599534972309</v>
      </c>
      <c r="BR32">
        <v>-42870.632222337459</v>
      </c>
      <c r="BS32">
        <v>-44352.733131252622</v>
      </c>
      <c r="BT32">
        <v>-44303.712892855612</v>
      </c>
      <c r="BU32">
        <v>-43641.522586672603</v>
      </c>
      <c r="BV32">
        <v>-43723.184399825084</v>
      </c>
      <c r="BW32">
        <v>-43917.669979329774</v>
      </c>
      <c r="BX32">
        <v>-43380.877557162472</v>
      </c>
      <c r="BY32">
        <v>-41867.281310877646</v>
      </c>
      <c r="BZ32">
        <v>-41867.455261814757</v>
      </c>
      <c r="CA32">
        <v>-42832.253338359296</v>
      </c>
      <c r="CB32">
        <v>-43892.496843720823</v>
      </c>
      <c r="CC32">
        <v>-44573.975644343809</v>
      </c>
      <c r="CD32">
        <v>-47403.694603705342</v>
      </c>
      <c r="CE32">
        <v>-48727.20654531433</v>
      </c>
      <c r="CF32">
        <v>-50786.227596399011</v>
      </c>
      <c r="CG32">
        <v>-52719.814737962544</v>
      </c>
      <c r="CH32">
        <v>-52692.090610773492</v>
      </c>
      <c r="CI32">
        <v>-52720.871186634751</v>
      </c>
      <c r="CJ32">
        <v>-48394.645682180329</v>
      </c>
      <c r="CK32">
        <v>-39968.587001892214</v>
      </c>
      <c r="CL32">
        <v>-37804.918003318104</v>
      </c>
      <c r="CM32">
        <v>-36092.854580247636</v>
      </c>
      <c r="CN32">
        <v>-35589.494870869603</v>
      </c>
      <c r="CO32">
        <v>-33826.990185747636</v>
      </c>
      <c r="CP32">
        <v>-33073.046755934854</v>
      </c>
      <c r="CQ32">
        <v>-32243.144192505246</v>
      </c>
      <c r="CR32">
        <v>-32246.573618840055</v>
      </c>
      <c r="CS32">
        <v>-32215.963180797746</v>
      </c>
      <c r="CT32">
        <v>-32497.404004462383</v>
      </c>
      <c r="CU32">
        <v>-33246.709545515907</v>
      </c>
      <c r="CV32">
        <v>-34687.184974383614</v>
      </c>
      <c r="CW32">
        <v>-44555.260055281593</v>
      </c>
      <c r="CX32">
        <v>-47691.846285744381</v>
      </c>
      <c r="CY32">
        <v>-44192.415775078734</v>
      </c>
      <c r="CZ32">
        <v>-38482.631804534787</v>
      </c>
      <c r="DA32">
        <v>-38903.536900950479</v>
      </c>
      <c r="DB32">
        <v>-41754.075659270631</v>
      </c>
      <c r="DC32">
        <v>-55223.244862602965</v>
      </c>
      <c r="DD32">
        <v>-73204.865882891259</v>
      </c>
      <c r="DE32">
        <v>-82045.470156583062</v>
      </c>
      <c r="DF32">
        <v>-91490.931565797742</v>
      </c>
      <c r="DG32">
        <v>-90570.284102500955</v>
      </c>
      <c r="DH32">
        <v>-92311.228689371768</v>
      </c>
      <c r="DI32">
        <v>-94149.582664381305</v>
      </c>
      <c r="DJ32">
        <v>-95732.012577322195</v>
      </c>
      <c r="DK32">
        <v>-95059.651337035088</v>
      </c>
      <c r="DL32">
        <v>-93510.044452909147</v>
      </c>
      <c r="DM32">
        <v>-91742.41003417605</v>
      </c>
      <c r="DN32">
        <v>-90921.562311820046</v>
      </c>
      <c r="DO32">
        <v>-96074.586714451347</v>
      </c>
      <c r="DP32">
        <v>-103849.54516576277</v>
      </c>
      <c r="DQ32">
        <v>-111833.41737382117</v>
      </c>
      <c r="DR32">
        <v>-118351.71000045483</v>
      </c>
      <c r="DS32">
        <v>-120911.80519045284</v>
      </c>
      <c r="DT32">
        <v>-121649.17028059947</v>
      </c>
      <c r="DU32">
        <v>-119368.04250532386</v>
      </c>
      <c r="DV32">
        <v>-116875.93350828244</v>
      </c>
      <c r="DW32">
        <v>-109236.71927731753</v>
      </c>
      <c r="DX32">
        <v>-96493.081290501359</v>
      </c>
      <c r="DY32">
        <v>-87857.068410792635</v>
      </c>
      <c r="DZ32">
        <v>-76405.762352484715</v>
      </c>
      <c r="EA32">
        <v>-76475.636820513697</v>
      </c>
      <c r="EB32">
        <v>-74764.253712247024</v>
      </c>
      <c r="EC32">
        <v>-73144.942367743846</v>
      </c>
      <c r="ED32">
        <v>-74635.073991893194</v>
      </c>
      <c r="EE32">
        <v>-79043.420137491077</v>
      </c>
      <c r="EF32">
        <v>-87608.187305262749</v>
      </c>
    </row>
    <row r="33" spans="1:136">
      <c r="A33" t="s">
        <v>32</v>
      </c>
      <c r="B33">
        <v>526.50000000000102</v>
      </c>
      <c r="C33">
        <f t="shared" si="0"/>
        <v>880.15100000000109</v>
      </c>
      <c r="D33">
        <f t="shared" si="1"/>
        <v>1350.0510000000013</v>
      </c>
      <c r="E33">
        <f t="shared" si="8"/>
        <v>-2406.2381500000001</v>
      </c>
      <c r="F33">
        <f t="shared" si="5"/>
        <v>3538.8726930353832</v>
      </c>
      <c r="G33">
        <f t="shared" si="6"/>
        <v>7077.7453860707665</v>
      </c>
      <c r="H33">
        <f t="shared" si="7"/>
        <v>1132.6345430353831</v>
      </c>
      <c r="I33">
        <f t="shared" si="2"/>
        <v>4671.5072360707663</v>
      </c>
      <c r="J33">
        <f t="shared" si="3"/>
        <v>-5945.1108430353834</v>
      </c>
      <c r="K33">
        <f t="shared" si="4"/>
        <v>-9483.9835360707657</v>
      </c>
      <c r="M33" s="2" t="s">
        <v>169</v>
      </c>
      <c r="N33" t="str">
        <f>IF(N28&gt;N30, "Upper Limit", IF(N28&gt;N29, "Lower Limit", "No"))</f>
        <v>No</v>
      </c>
      <c r="O33" t="str">
        <f t="shared" ref="O33:BZ33" si="9">IF(O28&gt;O30, "Upper Limit", IF(O28&gt;O29, "Lower Limit", "No"))</f>
        <v>No</v>
      </c>
      <c r="P33" t="str">
        <f t="shared" si="9"/>
        <v>No</v>
      </c>
      <c r="Q33" t="str">
        <f t="shared" si="9"/>
        <v>No</v>
      </c>
      <c r="R33" t="str">
        <f t="shared" si="9"/>
        <v>No</v>
      </c>
      <c r="S33" t="str">
        <f t="shared" si="9"/>
        <v>Lower Limit</v>
      </c>
      <c r="T33" t="str">
        <f t="shared" si="9"/>
        <v>Lower Limit</v>
      </c>
      <c r="U33" t="str">
        <f t="shared" si="9"/>
        <v>Lower Limit</v>
      </c>
      <c r="V33" t="str">
        <f t="shared" si="9"/>
        <v>Lower Limit</v>
      </c>
      <c r="W33" t="str">
        <f t="shared" si="9"/>
        <v>Lower Limit</v>
      </c>
      <c r="X33" t="str">
        <f t="shared" si="9"/>
        <v>Lower Limit</v>
      </c>
      <c r="Y33" t="str">
        <f t="shared" si="9"/>
        <v>No</v>
      </c>
      <c r="Z33" t="str">
        <f t="shared" si="9"/>
        <v>No</v>
      </c>
      <c r="AA33" t="str">
        <f t="shared" si="9"/>
        <v>No</v>
      </c>
      <c r="AB33" t="str">
        <f t="shared" si="9"/>
        <v>No</v>
      </c>
      <c r="AC33" t="str">
        <f t="shared" si="9"/>
        <v>No</v>
      </c>
      <c r="AD33" t="str">
        <f t="shared" si="9"/>
        <v>Lower Limit</v>
      </c>
      <c r="AE33" t="str">
        <f t="shared" si="9"/>
        <v>Lower Limit</v>
      </c>
      <c r="AF33" t="str">
        <f t="shared" si="9"/>
        <v>Lower Limit</v>
      </c>
      <c r="AG33" t="str">
        <f t="shared" si="9"/>
        <v>Lower Limit</v>
      </c>
      <c r="AH33" t="str">
        <f t="shared" si="9"/>
        <v>No</v>
      </c>
      <c r="AI33" t="str">
        <f t="shared" si="9"/>
        <v>No</v>
      </c>
      <c r="AJ33" t="str">
        <f t="shared" si="9"/>
        <v>No</v>
      </c>
      <c r="AK33" t="str">
        <f t="shared" si="9"/>
        <v>No</v>
      </c>
      <c r="AL33" t="str">
        <f t="shared" si="9"/>
        <v>No</v>
      </c>
      <c r="AM33" t="str">
        <f t="shared" si="9"/>
        <v>No</v>
      </c>
      <c r="AN33" t="str">
        <f t="shared" si="9"/>
        <v>No</v>
      </c>
      <c r="AO33" t="str">
        <f t="shared" si="9"/>
        <v>No</v>
      </c>
      <c r="AP33" t="str">
        <f t="shared" si="9"/>
        <v>No</v>
      </c>
      <c r="AQ33" t="str">
        <f t="shared" si="9"/>
        <v>No</v>
      </c>
      <c r="AR33" t="str">
        <f t="shared" si="9"/>
        <v>No</v>
      </c>
      <c r="AS33" t="str">
        <f t="shared" si="9"/>
        <v>No</v>
      </c>
      <c r="AT33" t="str">
        <f t="shared" si="9"/>
        <v>No</v>
      </c>
      <c r="AU33" t="str">
        <f t="shared" si="9"/>
        <v>No</v>
      </c>
      <c r="AV33" t="str">
        <f t="shared" si="9"/>
        <v>Upper Limit</v>
      </c>
      <c r="AW33" t="str">
        <f t="shared" si="9"/>
        <v>Upper Limit</v>
      </c>
      <c r="AX33" t="str">
        <f t="shared" si="9"/>
        <v>Lower Limit</v>
      </c>
      <c r="AY33" t="str">
        <f t="shared" si="9"/>
        <v>No</v>
      </c>
      <c r="AZ33" t="str">
        <f t="shared" si="9"/>
        <v>No</v>
      </c>
      <c r="BA33" t="str">
        <f t="shared" si="9"/>
        <v>No</v>
      </c>
      <c r="BB33" t="str">
        <f t="shared" si="9"/>
        <v>No</v>
      </c>
      <c r="BC33" t="str">
        <f t="shared" si="9"/>
        <v>Lower Limit</v>
      </c>
      <c r="BD33" t="str">
        <f t="shared" si="9"/>
        <v>Upper Limit</v>
      </c>
      <c r="BE33" t="str">
        <f t="shared" si="9"/>
        <v>Upper Limit</v>
      </c>
      <c r="BF33" t="str">
        <f t="shared" si="9"/>
        <v>No</v>
      </c>
      <c r="BG33" t="str">
        <f t="shared" si="9"/>
        <v>No</v>
      </c>
      <c r="BH33" t="str">
        <f t="shared" si="9"/>
        <v>No</v>
      </c>
      <c r="BI33" t="str">
        <f t="shared" si="9"/>
        <v>No</v>
      </c>
      <c r="BJ33" t="str">
        <f t="shared" si="9"/>
        <v>No</v>
      </c>
      <c r="BK33" t="str">
        <f t="shared" si="9"/>
        <v>No</v>
      </c>
      <c r="BL33" t="str">
        <f t="shared" si="9"/>
        <v>No</v>
      </c>
      <c r="BM33" t="str">
        <f t="shared" si="9"/>
        <v>No</v>
      </c>
      <c r="BN33" t="str">
        <f t="shared" si="9"/>
        <v>No</v>
      </c>
      <c r="BO33" t="str">
        <f t="shared" si="9"/>
        <v>No</v>
      </c>
      <c r="BP33" t="str">
        <f t="shared" si="9"/>
        <v>No</v>
      </c>
      <c r="BQ33" t="str">
        <f t="shared" si="9"/>
        <v>No</v>
      </c>
      <c r="BR33" t="str">
        <f t="shared" si="9"/>
        <v>No</v>
      </c>
      <c r="BS33" t="str">
        <f t="shared" si="9"/>
        <v>No</v>
      </c>
      <c r="BT33" t="str">
        <f t="shared" si="9"/>
        <v>Lower Limit</v>
      </c>
      <c r="BU33" t="str">
        <f t="shared" si="9"/>
        <v>Lower Limit</v>
      </c>
      <c r="BV33" t="str">
        <f t="shared" si="9"/>
        <v>No</v>
      </c>
      <c r="BW33" t="str">
        <f t="shared" si="9"/>
        <v>No</v>
      </c>
      <c r="BX33" t="str">
        <f t="shared" si="9"/>
        <v>No</v>
      </c>
      <c r="BY33" t="str">
        <f t="shared" si="9"/>
        <v>No</v>
      </c>
      <c r="BZ33" t="str">
        <f t="shared" si="9"/>
        <v>No</v>
      </c>
      <c r="CA33" t="str">
        <f t="shared" ref="CA33:EE33" si="10">IF(CA28&gt;CA30, "Upper Limit", IF(CA28&gt;CA29, "Lower Limit", "No"))</f>
        <v>No</v>
      </c>
      <c r="CB33" t="str">
        <f t="shared" si="10"/>
        <v>No</v>
      </c>
      <c r="CC33" t="str">
        <f t="shared" si="10"/>
        <v>No</v>
      </c>
      <c r="CD33" t="str">
        <f t="shared" si="10"/>
        <v>No</v>
      </c>
      <c r="CE33" t="str">
        <f t="shared" si="10"/>
        <v>No</v>
      </c>
      <c r="CF33" t="str">
        <f t="shared" si="10"/>
        <v>No</v>
      </c>
      <c r="CG33" t="str">
        <f t="shared" si="10"/>
        <v>No</v>
      </c>
      <c r="CH33" t="str">
        <f t="shared" si="10"/>
        <v>No</v>
      </c>
      <c r="CI33" t="str">
        <f t="shared" si="10"/>
        <v>No</v>
      </c>
      <c r="CJ33" t="str">
        <f t="shared" si="10"/>
        <v>No</v>
      </c>
      <c r="CK33" t="str">
        <f t="shared" si="10"/>
        <v>No</v>
      </c>
      <c r="CL33" t="str">
        <f t="shared" si="10"/>
        <v>No</v>
      </c>
      <c r="CM33" t="str">
        <f t="shared" si="10"/>
        <v>No</v>
      </c>
      <c r="CN33" t="str">
        <f t="shared" si="10"/>
        <v>No</v>
      </c>
      <c r="CO33" t="str">
        <f t="shared" si="10"/>
        <v>No</v>
      </c>
      <c r="CP33" t="str">
        <f t="shared" si="10"/>
        <v>No</v>
      </c>
      <c r="CQ33" t="str">
        <f t="shared" si="10"/>
        <v>Lower Limit</v>
      </c>
      <c r="CR33" t="str">
        <f t="shared" si="10"/>
        <v>No</v>
      </c>
      <c r="CS33" t="str">
        <f t="shared" si="10"/>
        <v>No</v>
      </c>
      <c r="CT33" t="str">
        <f>IF(CT28&gt;CT30, "Upper Limit", IF(CT28&gt;CT29, "Lower Limit", "No"))</f>
        <v>Lower Limit</v>
      </c>
      <c r="CU33" t="str">
        <f>IF(CU28&gt;CU30, "Upper Limit", IF(CU28&gt;CU29, "Lower Limit", "No"))</f>
        <v>Lower Limit</v>
      </c>
      <c r="CV33" t="str">
        <f t="shared" si="10"/>
        <v>Upper Limit</v>
      </c>
      <c r="CW33" t="str">
        <f t="shared" si="10"/>
        <v>Upper Limit</v>
      </c>
      <c r="CX33" t="str">
        <f t="shared" si="10"/>
        <v>Upper Limit</v>
      </c>
      <c r="CY33" t="str">
        <f t="shared" si="10"/>
        <v>Lower Limit</v>
      </c>
      <c r="CZ33" t="str">
        <f t="shared" si="10"/>
        <v>No</v>
      </c>
      <c r="DA33" t="str">
        <f t="shared" si="10"/>
        <v>No</v>
      </c>
      <c r="DB33" t="str">
        <f t="shared" si="10"/>
        <v>No</v>
      </c>
      <c r="DC33" t="str">
        <f t="shared" si="10"/>
        <v>No</v>
      </c>
      <c r="DD33" t="str">
        <f t="shared" si="10"/>
        <v>No</v>
      </c>
      <c r="DE33" t="str">
        <f t="shared" si="10"/>
        <v>No</v>
      </c>
      <c r="DF33" t="str">
        <f t="shared" si="10"/>
        <v>No</v>
      </c>
      <c r="DG33" t="str">
        <f t="shared" si="10"/>
        <v>No</v>
      </c>
      <c r="DH33" t="str">
        <f t="shared" si="10"/>
        <v>Lower Limit</v>
      </c>
      <c r="DI33" t="str">
        <f t="shared" si="10"/>
        <v>Lower Limit</v>
      </c>
      <c r="DJ33" t="str">
        <f t="shared" si="10"/>
        <v>Lower Limit</v>
      </c>
      <c r="DK33" t="str">
        <f t="shared" si="10"/>
        <v>No</v>
      </c>
      <c r="DL33" t="str">
        <f t="shared" si="10"/>
        <v>No</v>
      </c>
      <c r="DM33" t="str">
        <f t="shared" si="10"/>
        <v>No</v>
      </c>
      <c r="DN33" t="str">
        <f t="shared" si="10"/>
        <v>No</v>
      </c>
      <c r="DO33" t="str">
        <f t="shared" si="10"/>
        <v>No</v>
      </c>
      <c r="DP33" t="str">
        <f t="shared" si="10"/>
        <v>No</v>
      </c>
      <c r="DQ33" t="str">
        <f t="shared" si="10"/>
        <v>No</v>
      </c>
      <c r="DR33" t="str">
        <f t="shared" si="10"/>
        <v>No</v>
      </c>
      <c r="DS33" t="str">
        <f t="shared" si="10"/>
        <v>No</v>
      </c>
      <c r="DT33" t="str">
        <f t="shared" si="10"/>
        <v>No</v>
      </c>
      <c r="DU33" t="str">
        <f t="shared" si="10"/>
        <v>No</v>
      </c>
      <c r="DV33" t="str">
        <f t="shared" si="10"/>
        <v>No</v>
      </c>
      <c r="DW33" t="str">
        <f t="shared" si="10"/>
        <v>No</v>
      </c>
      <c r="DX33" t="str">
        <f t="shared" si="10"/>
        <v>No</v>
      </c>
      <c r="DY33" t="str">
        <f t="shared" si="10"/>
        <v>No</v>
      </c>
      <c r="DZ33" t="str">
        <f t="shared" si="10"/>
        <v>No</v>
      </c>
      <c r="EA33" t="str">
        <f t="shared" si="10"/>
        <v>No</v>
      </c>
      <c r="EB33" t="str">
        <f t="shared" si="10"/>
        <v>No</v>
      </c>
      <c r="EC33" t="str">
        <f t="shared" si="10"/>
        <v>No</v>
      </c>
      <c r="ED33" t="str">
        <f t="shared" si="10"/>
        <v>No</v>
      </c>
      <c r="EE33" t="str">
        <f t="shared" si="10"/>
        <v>No</v>
      </c>
      <c r="EF33" t="str">
        <f t="shared" ref="EF33" si="11">IF(EF28&gt;EF30, "Upper Limit", IF(EF28&gt;EF29, "Lower Limit", "No"))</f>
        <v>No</v>
      </c>
    </row>
    <row r="34" spans="1:136">
      <c r="A34" t="s">
        <v>33</v>
      </c>
      <c r="B34">
        <v>775.8</v>
      </c>
      <c r="C34">
        <f t="shared" si="0"/>
        <v>1521.351000000001</v>
      </c>
      <c r="D34">
        <f t="shared" si="1"/>
        <v>2005.4510000000009</v>
      </c>
      <c r="E34">
        <f t="shared" si="8"/>
        <v>-2490.1305999999995</v>
      </c>
      <c r="F34">
        <f t="shared" si="5"/>
        <v>3404.2430662282632</v>
      </c>
      <c r="G34">
        <f t="shared" si="6"/>
        <v>6808.4861324565263</v>
      </c>
      <c r="H34">
        <f t="shared" si="7"/>
        <v>914.11246622826366</v>
      </c>
      <c r="I34">
        <f t="shared" si="2"/>
        <v>4318.3555324565268</v>
      </c>
      <c r="J34">
        <f t="shared" si="3"/>
        <v>-5894.3736662282627</v>
      </c>
      <c r="K34">
        <f t="shared" si="4"/>
        <v>-9298.6167324565249</v>
      </c>
      <c r="M34" s="2" t="s">
        <v>275</v>
      </c>
      <c r="N34" t="str">
        <f>IF(N28&lt;N32, "Upper Limit", IF(N28&lt;N31, "Lower Limit", "No"))</f>
        <v>No</v>
      </c>
      <c r="O34" t="str">
        <f t="shared" ref="O34:BZ34" si="12">IF(O28&lt;O32, "Upper Limit", IF(O28&lt;O31, "Lower Limit", "No"))</f>
        <v>No</v>
      </c>
      <c r="P34" t="str">
        <f t="shared" si="12"/>
        <v>No</v>
      </c>
      <c r="Q34" t="str">
        <f t="shared" si="12"/>
        <v>No</v>
      </c>
      <c r="R34" t="str">
        <f t="shared" si="12"/>
        <v>No</v>
      </c>
      <c r="S34" t="str">
        <f t="shared" si="12"/>
        <v>No</v>
      </c>
      <c r="T34" t="str">
        <f t="shared" si="12"/>
        <v>No</v>
      </c>
      <c r="U34" t="str">
        <f t="shared" si="12"/>
        <v>No</v>
      </c>
      <c r="V34" t="str">
        <f t="shared" si="12"/>
        <v>No</v>
      </c>
      <c r="W34" t="str">
        <f t="shared" si="12"/>
        <v>No</v>
      </c>
      <c r="X34" t="str">
        <f t="shared" si="12"/>
        <v>No</v>
      </c>
      <c r="Y34" t="str">
        <f t="shared" si="12"/>
        <v>No</v>
      </c>
      <c r="Z34" t="str">
        <f t="shared" si="12"/>
        <v>Lower Limit</v>
      </c>
      <c r="AA34" t="str">
        <f t="shared" si="12"/>
        <v>Upper Limit</v>
      </c>
      <c r="AB34" t="str">
        <f t="shared" si="12"/>
        <v>Lower Limit</v>
      </c>
      <c r="AC34" t="str">
        <f t="shared" si="12"/>
        <v>No</v>
      </c>
      <c r="AD34" t="str">
        <f t="shared" si="12"/>
        <v>No</v>
      </c>
      <c r="AE34" t="str">
        <f t="shared" si="12"/>
        <v>No</v>
      </c>
      <c r="AF34" t="str">
        <f t="shared" si="12"/>
        <v>No</v>
      </c>
      <c r="AG34" t="str">
        <f t="shared" si="12"/>
        <v>No</v>
      </c>
      <c r="AH34" t="str">
        <f t="shared" si="12"/>
        <v>No</v>
      </c>
      <c r="AI34" t="str">
        <f t="shared" si="12"/>
        <v>No</v>
      </c>
      <c r="AJ34" t="str">
        <f t="shared" si="12"/>
        <v>No</v>
      </c>
      <c r="AK34" t="str">
        <f t="shared" si="12"/>
        <v>No</v>
      </c>
      <c r="AL34" t="str">
        <f t="shared" si="12"/>
        <v>No</v>
      </c>
      <c r="AM34" t="str">
        <f t="shared" si="12"/>
        <v>No</v>
      </c>
      <c r="AN34" t="str">
        <f t="shared" si="12"/>
        <v>No</v>
      </c>
      <c r="AO34" t="str">
        <f t="shared" si="12"/>
        <v>No</v>
      </c>
      <c r="AP34" t="str">
        <f t="shared" si="12"/>
        <v>No</v>
      </c>
      <c r="AQ34" t="str">
        <f t="shared" si="12"/>
        <v>No</v>
      </c>
      <c r="AR34" t="str">
        <f t="shared" si="12"/>
        <v>Lower Limit</v>
      </c>
      <c r="AS34" t="str">
        <f t="shared" si="12"/>
        <v>Lower Limit</v>
      </c>
      <c r="AT34" t="str">
        <f t="shared" si="12"/>
        <v>Lower Limit</v>
      </c>
      <c r="AU34" t="str">
        <f t="shared" si="12"/>
        <v>No</v>
      </c>
      <c r="AV34" t="str">
        <f t="shared" si="12"/>
        <v>No</v>
      </c>
      <c r="AW34" t="str">
        <f t="shared" si="12"/>
        <v>No</v>
      </c>
      <c r="AX34" t="str">
        <f t="shared" si="12"/>
        <v>No</v>
      </c>
      <c r="AY34" t="str">
        <f t="shared" si="12"/>
        <v>No</v>
      </c>
      <c r="AZ34" t="str">
        <f t="shared" si="12"/>
        <v>Lower Limit</v>
      </c>
      <c r="BA34" t="str">
        <f t="shared" si="12"/>
        <v>Upper Limit</v>
      </c>
      <c r="BB34" t="str">
        <f t="shared" si="12"/>
        <v>No</v>
      </c>
      <c r="BC34" t="str">
        <f t="shared" si="12"/>
        <v>No</v>
      </c>
      <c r="BD34" t="str">
        <f t="shared" si="12"/>
        <v>No</v>
      </c>
      <c r="BE34" t="str">
        <f t="shared" si="12"/>
        <v>No</v>
      </c>
      <c r="BF34" t="str">
        <f t="shared" si="12"/>
        <v>No</v>
      </c>
      <c r="BG34" t="str">
        <f t="shared" si="12"/>
        <v>No</v>
      </c>
      <c r="BH34" t="str">
        <f t="shared" si="12"/>
        <v>No</v>
      </c>
      <c r="BI34" t="str">
        <f t="shared" si="12"/>
        <v>Lower Limit</v>
      </c>
      <c r="BJ34" t="str">
        <f t="shared" si="12"/>
        <v>No</v>
      </c>
      <c r="BK34" t="str">
        <f t="shared" si="12"/>
        <v>Lower Limit</v>
      </c>
      <c r="BL34" t="str">
        <f t="shared" si="12"/>
        <v>No</v>
      </c>
      <c r="BM34" t="str">
        <f t="shared" si="12"/>
        <v>No</v>
      </c>
      <c r="BN34" t="str">
        <f t="shared" si="12"/>
        <v>Lower Limit</v>
      </c>
      <c r="BO34" t="str">
        <f t="shared" si="12"/>
        <v>No</v>
      </c>
      <c r="BP34" t="str">
        <f t="shared" si="12"/>
        <v>Upper Limit</v>
      </c>
      <c r="BQ34" t="str">
        <f t="shared" si="12"/>
        <v>Upper Limit</v>
      </c>
      <c r="BR34" t="str">
        <f t="shared" si="12"/>
        <v>No</v>
      </c>
      <c r="BS34" t="str">
        <f t="shared" si="12"/>
        <v>No</v>
      </c>
      <c r="BT34" t="str">
        <f t="shared" si="12"/>
        <v>No</v>
      </c>
      <c r="BU34" t="str">
        <f t="shared" si="12"/>
        <v>No</v>
      </c>
      <c r="BV34" t="str">
        <f t="shared" si="12"/>
        <v>No</v>
      </c>
      <c r="BW34" t="str">
        <f t="shared" si="12"/>
        <v>No</v>
      </c>
      <c r="BX34" t="str">
        <f t="shared" si="12"/>
        <v>No</v>
      </c>
      <c r="BY34" t="str">
        <f t="shared" si="12"/>
        <v>No</v>
      </c>
      <c r="BZ34" t="str">
        <f t="shared" si="12"/>
        <v>No</v>
      </c>
      <c r="CA34" t="str">
        <f t="shared" ref="CA34:EE34" si="13">IF(CA28&lt;CA32, "Upper Limit", IF(CA28&lt;CA31, "Lower Limit", "No"))</f>
        <v>No</v>
      </c>
      <c r="CB34" t="str">
        <f t="shared" si="13"/>
        <v>No</v>
      </c>
      <c r="CC34" t="str">
        <f t="shared" si="13"/>
        <v>No</v>
      </c>
      <c r="CD34" t="str">
        <f t="shared" si="13"/>
        <v>Lower Limit</v>
      </c>
      <c r="CE34" t="str">
        <f t="shared" si="13"/>
        <v>No</v>
      </c>
      <c r="CF34" t="str">
        <f t="shared" si="13"/>
        <v>No</v>
      </c>
      <c r="CG34" t="str">
        <f t="shared" si="13"/>
        <v>No</v>
      </c>
      <c r="CH34" t="str">
        <f t="shared" si="13"/>
        <v>No</v>
      </c>
      <c r="CI34" t="str">
        <f t="shared" si="13"/>
        <v>No</v>
      </c>
      <c r="CJ34" t="str">
        <f t="shared" si="13"/>
        <v>No</v>
      </c>
      <c r="CK34" t="str">
        <f t="shared" si="13"/>
        <v>No</v>
      </c>
      <c r="CL34" t="str">
        <f t="shared" si="13"/>
        <v>No</v>
      </c>
      <c r="CM34" t="str">
        <f t="shared" si="13"/>
        <v>No</v>
      </c>
      <c r="CN34" t="str">
        <f t="shared" si="13"/>
        <v>No</v>
      </c>
      <c r="CO34" t="str">
        <f t="shared" si="13"/>
        <v>No</v>
      </c>
      <c r="CP34" t="str">
        <f t="shared" si="13"/>
        <v>No</v>
      </c>
      <c r="CQ34" t="str">
        <f t="shared" si="13"/>
        <v>No</v>
      </c>
      <c r="CR34" t="str">
        <f t="shared" si="13"/>
        <v>No</v>
      </c>
      <c r="CS34" t="str">
        <f t="shared" si="13"/>
        <v>No</v>
      </c>
      <c r="CT34" t="str">
        <f t="shared" si="13"/>
        <v>No</v>
      </c>
      <c r="CU34" t="str">
        <f t="shared" si="13"/>
        <v>No</v>
      </c>
      <c r="CV34" t="str">
        <f t="shared" si="13"/>
        <v>No</v>
      </c>
      <c r="CW34" t="str">
        <f t="shared" si="13"/>
        <v>No</v>
      </c>
      <c r="CX34" t="str">
        <f t="shared" si="13"/>
        <v>No</v>
      </c>
      <c r="CY34" t="str">
        <f t="shared" si="13"/>
        <v>No</v>
      </c>
      <c r="CZ34" t="str">
        <f t="shared" si="13"/>
        <v>No</v>
      </c>
      <c r="DA34" t="str">
        <f t="shared" si="13"/>
        <v>Lower Limit</v>
      </c>
      <c r="DB34" t="str">
        <f t="shared" si="13"/>
        <v>Lower Limit</v>
      </c>
      <c r="DC34" t="str">
        <f t="shared" si="13"/>
        <v>Upper Limit</v>
      </c>
      <c r="DD34" t="str">
        <f t="shared" si="13"/>
        <v>Upper Limit</v>
      </c>
      <c r="DE34" t="str">
        <f t="shared" si="13"/>
        <v>Lower Limit</v>
      </c>
      <c r="DF34" t="str">
        <f t="shared" si="13"/>
        <v>Lower Limit</v>
      </c>
      <c r="DG34" t="str">
        <f t="shared" si="13"/>
        <v>No</v>
      </c>
      <c r="DH34" t="str">
        <f t="shared" si="13"/>
        <v>No</v>
      </c>
      <c r="DI34" t="str">
        <f t="shared" si="13"/>
        <v>No</v>
      </c>
      <c r="DJ34" t="str">
        <f t="shared" si="13"/>
        <v>No</v>
      </c>
      <c r="DK34" t="str">
        <f t="shared" si="13"/>
        <v>No</v>
      </c>
      <c r="DL34" t="str">
        <f t="shared" si="13"/>
        <v>No</v>
      </c>
      <c r="DM34" t="str">
        <f t="shared" si="13"/>
        <v>No</v>
      </c>
      <c r="DN34" t="str">
        <f t="shared" si="13"/>
        <v>No</v>
      </c>
      <c r="DO34" t="str">
        <f t="shared" si="13"/>
        <v>No</v>
      </c>
      <c r="DP34" t="str">
        <f t="shared" si="13"/>
        <v>Lower Limit</v>
      </c>
      <c r="DQ34" t="str">
        <f t="shared" si="13"/>
        <v>Lower Limit</v>
      </c>
      <c r="DR34" t="str">
        <f t="shared" si="13"/>
        <v>Lower Limit</v>
      </c>
      <c r="DS34" t="str">
        <f t="shared" si="13"/>
        <v>No</v>
      </c>
      <c r="DT34" t="str">
        <f t="shared" si="13"/>
        <v>No</v>
      </c>
      <c r="DU34" t="str">
        <f t="shared" si="13"/>
        <v>No</v>
      </c>
      <c r="DV34" t="str">
        <f t="shared" si="13"/>
        <v>No</v>
      </c>
      <c r="DW34" t="str">
        <f t="shared" si="13"/>
        <v>No</v>
      </c>
      <c r="DX34" t="str">
        <f t="shared" si="13"/>
        <v>No</v>
      </c>
      <c r="DY34" t="str">
        <f t="shared" si="13"/>
        <v>No</v>
      </c>
      <c r="DZ34" t="str">
        <f t="shared" si="13"/>
        <v>No</v>
      </c>
      <c r="EA34" t="str">
        <f t="shared" si="13"/>
        <v>No</v>
      </c>
      <c r="EB34" t="str">
        <f t="shared" si="13"/>
        <v>No</v>
      </c>
      <c r="EC34" t="str">
        <f t="shared" si="13"/>
        <v>No</v>
      </c>
      <c r="ED34" t="str">
        <f t="shared" si="13"/>
        <v>Lower Limit</v>
      </c>
      <c r="EE34" t="str">
        <f t="shared" si="13"/>
        <v>Lower Limit</v>
      </c>
      <c r="EF34" t="str">
        <f t="shared" ref="EF34" si="14">IF(EF28&lt;EF32, "Upper Limit", IF(EF28&lt;EF31, "Lower Limit", "No"))</f>
        <v>Lower Limit</v>
      </c>
    </row>
    <row r="35" spans="1:136">
      <c r="A35" t="s">
        <v>34</v>
      </c>
      <c r="B35">
        <v>1212</v>
      </c>
      <c r="C35">
        <f t="shared" si="0"/>
        <v>2784.516000000001</v>
      </c>
      <c r="D35">
        <f t="shared" si="1"/>
        <v>2265.3810000000012</v>
      </c>
      <c r="E35">
        <f t="shared" si="8"/>
        <v>-2549.2115499999995</v>
      </c>
      <c r="F35">
        <f t="shared" si="5"/>
        <v>3304.5750253766696</v>
      </c>
      <c r="G35">
        <f t="shared" si="6"/>
        <v>6609.1500507533392</v>
      </c>
      <c r="H35">
        <f t="shared" si="7"/>
        <v>755.36347537667007</v>
      </c>
      <c r="I35">
        <f t="shared" si="2"/>
        <v>4059.9385007533397</v>
      </c>
      <c r="J35">
        <f t="shared" si="3"/>
        <v>-5853.7865753766691</v>
      </c>
      <c r="K35">
        <f t="shared" si="4"/>
        <v>-9158.3616007533383</v>
      </c>
    </row>
    <row r="36" spans="1:136">
      <c r="A36" t="s">
        <v>35</v>
      </c>
      <c r="B36">
        <v>1933.5</v>
      </c>
      <c r="C36">
        <f t="shared" si="0"/>
        <v>4447.8000000000011</v>
      </c>
      <c r="D36">
        <f t="shared" si="1"/>
        <v>3526.8490000000011</v>
      </c>
      <c r="E36">
        <f t="shared" si="8"/>
        <v>-2487.7840999999999</v>
      </c>
      <c r="F36">
        <f t="shared" si="5"/>
        <v>3409.188688916855</v>
      </c>
      <c r="G36">
        <f t="shared" si="6"/>
        <v>6818.3773778337099</v>
      </c>
      <c r="H36">
        <f t="shared" si="7"/>
        <v>921.40458891685512</v>
      </c>
      <c r="I36">
        <f t="shared" si="2"/>
        <v>4330.5932778337101</v>
      </c>
      <c r="J36">
        <f t="shared" si="3"/>
        <v>-5896.9727889168553</v>
      </c>
      <c r="K36">
        <f t="shared" si="4"/>
        <v>-9306.1614778337098</v>
      </c>
    </row>
    <row r="37" spans="1:136">
      <c r="A37" t="s">
        <v>36</v>
      </c>
      <c r="B37">
        <v>1070.7999999999988</v>
      </c>
      <c r="C37">
        <f t="shared" si="0"/>
        <v>4992.0999999999985</v>
      </c>
      <c r="D37">
        <f t="shared" si="1"/>
        <v>4111.9489999999978</v>
      </c>
      <c r="E37">
        <f t="shared" si="8"/>
        <v>-2185.3366499999997</v>
      </c>
      <c r="F37">
        <f t="shared" si="5"/>
        <v>3715.2063588101682</v>
      </c>
      <c r="G37">
        <f t="shared" si="6"/>
        <v>7430.4127176203365</v>
      </c>
      <c r="H37">
        <f t="shared" si="7"/>
        <v>1529.8697088101685</v>
      </c>
      <c r="I37">
        <f t="shared" si="2"/>
        <v>5245.0760676203372</v>
      </c>
      <c r="J37">
        <f t="shared" si="3"/>
        <v>-5900.5430088101675</v>
      </c>
      <c r="K37">
        <f t="shared" si="4"/>
        <v>-9615.7493676203358</v>
      </c>
    </row>
    <row r="38" spans="1:136">
      <c r="A38" t="s">
        <v>37</v>
      </c>
      <c r="B38">
        <v>-593.40000000000009</v>
      </c>
      <c r="C38">
        <f t="shared" si="0"/>
        <v>3622.8999999999992</v>
      </c>
      <c r="D38">
        <f t="shared" si="1"/>
        <v>2101.5489999999982</v>
      </c>
      <c r="E38">
        <f t="shared" si="8"/>
        <v>-1856.5792000000001</v>
      </c>
      <c r="F38">
        <f t="shared" si="5"/>
        <v>3792.1804426376025</v>
      </c>
      <c r="G38">
        <f t="shared" si="6"/>
        <v>7584.360885275205</v>
      </c>
      <c r="H38">
        <f t="shared" si="7"/>
        <v>1935.6012426376024</v>
      </c>
      <c r="I38">
        <f t="shared" si="2"/>
        <v>5727.7816852752048</v>
      </c>
      <c r="J38">
        <f t="shared" si="3"/>
        <v>-5648.7596426376022</v>
      </c>
      <c r="K38">
        <f t="shared" si="4"/>
        <v>-9440.9400852752042</v>
      </c>
    </row>
    <row r="39" spans="1:136">
      <c r="A39" t="s">
        <v>38</v>
      </c>
      <c r="B39">
        <v>-1644.6000000000001</v>
      </c>
      <c r="C39">
        <f t="shared" si="0"/>
        <v>766.29999999999859</v>
      </c>
      <c r="D39">
        <f t="shared" si="1"/>
        <v>-2018.2160000000024</v>
      </c>
      <c r="E39">
        <f t="shared" si="8"/>
        <v>-1568.6600000000003</v>
      </c>
      <c r="F39">
        <f t="shared" si="5"/>
        <v>3528.4822184247114</v>
      </c>
      <c r="G39">
        <f t="shared" si="6"/>
        <v>7056.9644368494228</v>
      </c>
      <c r="H39">
        <f t="shared" si="7"/>
        <v>1959.8222184247111</v>
      </c>
      <c r="I39">
        <f t="shared" si="2"/>
        <v>5488.3044368494229</v>
      </c>
      <c r="J39">
        <f t="shared" si="3"/>
        <v>-5097.1422184247112</v>
      </c>
      <c r="K39">
        <f t="shared" si="4"/>
        <v>-8625.6244368494226</v>
      </c>
    </row>
    <row r="40" spans="1:136">
      <c r="A40" t="s">
        <v>39</v>
      </c>
      <c r="B40">
        <v>-1271.6999999999998</v>
      </c>
      <c r="C40">
        <f t="shared" si="0"/>
        <v>-2438.9000000000015</v>
      </c>
      <c r="D40">
        <f t="shared" si="1"/>
        <v>-6886.7000000000025</v>
      </c>
      <c r="E40">
        <f t="shared" si="8"/>
        <v>-1493.0700000000004</v>
      </c>
      <c r="F40">
        <f t="shared" si="5"/>
        <v>3387.8584028933615</v>
      </c>
      <c r="G40">
        <f t="shared" si="6"/>
        <v>6775.7168057867229</v>
      </c>
      <c r="H40">
        <f t="shared" si="7"/>
        <v>1894.7884028933611</v>
      </c>
      <c r="I40">
        <f t="shared" si="2"/>
        <v>5282.6468057867223</v>
      </c>
      <c r="J40">
        <f t="shared" si="3"/>
        <v>-4880.9284028933616</v>
      </c>
      <c r="K40">
        <f t="shared" si="4"/>
        <v>-8268.7868057867236</v>
      </c>
    </row>
    <row r="41" spans="1:136">
      <c r="A41" t="s">
        <v>40</v>
      </c>
      <c r="B41">
        <v>-1312.7000000000003</v>
      </c>
      <c r="C41">
        <f t="shared" si="0"/>
        <v>-4822.3999999999996</v>
      </c>
      <c r="D41">
        <f t="shared" si="1"/>
        <v>-9814.4999999999982</v>
      </c>
      <c r="E41">
        <f t="shared" si="8"/>
        <v>-1638.4950000000001</v>
      </c>
      <c r="F41">
        <f t="shared" si="5"/>
        <v>3682.0869657998373</v>
      </c>
      <c r="G41">
        <f t="shared" si="6"/>
        <v>7364.1739315996747</v>
      </c>
      <c r="H41">
        <f t="shared" si="7"/>
        <v>2043.5919657998372</v>
      </c>
      <c r="I41">
        <f t="shared" si="2"/>
        <v>5725.6789315996748</v>
      </c>
      <c r="J41">
        <f t="shared" si="3"/>
        <v>-5320.5819657998372</v>
      </c>
      <c r="K41">
        <f t="shared" si="4"/>
        <v>-9002.6689315996755</v>
      </c>
    </row>
    <row r="42" spans="1:136">
      <c r="A42" t="s">
        <v>41</v>
      </c>
      <c r="B42">
        <v>-205.90000000000003</v>
      </c>
      <c r="C42">
        <f t="shared" si="0"/>
        <v>-4434.8999999999996</v>
      </c>
      <c r="D42">
        <f t="shared" si="1"/>
        <v>-8057.7999999999993</v>
      </c>
      <c r="E42">
        <f t="shared" si="8"/>
        <v>-1772.75</v>
      </c>
      <c r="F42">
        <f t="shared" si="5"/>
        <v>3869.5860355982863</v>
      </c>
      <c r="G42">
        <f t="shared" si="6"/>
        <v>7739.1720711965727</v>
      </c>
      <c r="H42">
        <f t="shared" si="7"/>
        <v>2096.8360355982863</v>
      </c>
      <c r="I42">
        <f t="shared" si="2"/>
        <v>5966.4220711965727</v>
      </c>
      <c r="J42">
        <f t="shared" si="3"/>
        <v>-5642.3360355982859</v>
      </c>
      <c r="K42">
        <f t="shared" si="4"/>
        <v>-9511.9220711965718</v>
      </c>
    </row>
    <row r="43" spans="1:136">
      <c r="A43" t="s">
        <v>42</v>
      </c>
      <c r="B43">
        <v>-343.19999999999993</v>
      </c>
      <c r="C43">
        <f t="shared" si="0"/>
        <v>-3133.5</v>
      </c>
      <c r="D43">
        <f t="shared" si="1"/>
        <v>-3899.7999999999984</v>
      </c>
      <c r="E43">
        <f t="shared" si="8"/>
        <v>-1832.5650000000001</v>
      </c>
      <c r="F43">
        <f t="shared" si="5"/>
        <v>3893.900190017499</v>
      </c>
      <c r="G43">
        <f t="shared" si="6"/>
        <v>7787.8003800349979</v>
      </c>
      <c r="H43">
        <f t="shared" si="7"/>
        <v>2061.3351900174989</v>
      </c>
      <c r="I43">
        <f t="shared" si="2"/>
        <v>5955.2353800349974</v>
      </c>
      <c r="J43">
        <f t="shared" si="3"/>
        <v>-5726.4651900174995</v>
      </c>
      <c r="K43">
        <f t="shared" si="4"/>
        <v>-9620.3653800349985</v>
      </c>
    </row>
    <row r="44" spans="1:136">
      <c r="A44" t="s">
        <v>43</v>
      </c>
      <c r="B44">
        <v>2265.50000000001</v>
      </c>
      <c r="C44">
        <f t="shared" si="0"/>
        <v>403.70000000000982</v>
      </c>
      <c r="D44">
        <f t="shared" si="1"/>
        <v>2842.6000000000113</v>
      </c>
      <c r="E44">
        <f t="shared" si="8"/>
        <v>-1595.7049999999992</v>
      </c>
      <c r="F44">
        <f t="shared" si="5"/>
        <v>4031.5726417637966</v>
      </c>
      <c r="G44">
        <f t="shared" si="6"/>
        <v>8063.1452835275932</v>
      </c>
      <c r="H44">
        <f t="shared" si="7"/>
        <v>2435.8676417637971</v>
      </c>
      <c r="I44">
        <f t="shared" si="2"/>
        <v>6467.4402835275941</v>
      </c>
      <c r="J44">
        <f t="shared" si="3"/>
        <v>-5627.2776417637961</v>
      </c>
      <c r="K44">
        <f t="shared" si="4"/>
        <v>-9658.8502835275922</v>
      </c>
    </row>
    <row r="45" spans="1:136">
      <c r="A45" t="s">
        <v>44</v>
      </c>
      <c r="B45">
        <v>1055.8999999999999</v>
      </c>
      <c r="C45">
        <f t="shared" si="0"/>
        <v>2772.3000000000102</v>
      </c>
      <c r="D45">
        <f t="shared" si="1"/>
        <v>7594.7000000000098</v>
      </c>
      <c r="E45">
        <f t="shared" si="8"/>
        <v>-1179.9999999999986</v>
      </c>
      <c r="F45">
        <f t="shared" si="5"/>
        <v>4525.1193762738303</v>
      </c>
      <c r="G45">
        <f t="shared" si="6"/>
        <v>9050.2387525476606</v>
      </c>
      <c r="H45">
        <f t="shared" si="7"/>
        <v>3345.1193762738317</v>
      </c>
      <c r="I45">
        <f t="shared" si="2"/>
        <v>7870.2387525476624</v>
      </c>
      <c r="J45">
        <f t="shared" si="3"/>
        <v>-5705.1193762738294</v>
      </c>
      <c r="K45">
        <f t="shared" si="4"/>
        <v>-10230.238752547659</v>
      </c>
    </row>
    <row r="46" spans="1:136">
      <c r="A46" t="s">
        <v>45</v>
      </c>
      <c r="B46">
        <v>2096.7089999999998</v>
      </c>
      <c r="C46">
        <f t="shared" si="0"/>
        <v>5074.9090000000097</v>
      </c>
      <c r="D46">
        <f t="shared" si="1"/>
        <v>9509.8090000000084</v>
      </c>
      <c r="E46">
        <f t="shared" si="8"/>
        <v>-671.27454999999827</v>
      </c>
      <c r="F46">
        <f t="shared" si="5"/>
        <v>5119.0452066046319</v>
      </c>
      <c r="G46">
        <f t="shared" si="6"/>
        <v>10238.090413209264</v>
      </c>
      <c r="H46">
        <f t="shared" si="7"/>
        <v>4447.7706566046336</v>
      </c>
      <c r="I46">
        <f t="shared" si="2"/>
        <v>9566.8158632092654</v>
      </c>
      <c r="J46">
        <f t="shared" si="3"/>
        <v>-5790.3197566046301</v>
      </c>
      <c r="K46">
        <f t="shared" si="4"/>
        <v>-10909.364963209262</v>
      </c>
    </row>
    <row r="47" spans="1:136">
      <c r="A47" t="s">
        <v>46</v>
      </c>
      <c r="B47">
        <v>2000.6129999999998</v>
      </c>
      <c r="C47">
        <f t="shared" si="0"/>
        <v>7418.7220000000088</v>
      </c>
      <c r="D47">
        <f t="shared" si="1"/>
        <v>10552.222000000009</v>
      </c>
      <c r="E47">
        <f t="shared" si="8"/>
        <v>11.291550000002099</v>
      </c>
      <c r="F47">
        <f t="shared" si="5"/>
        <v>5659.8422029927815</v>
      </c>
      <c r="G47">
        <f t="shared" si="6"/>
        <v>11319.684405985563</v>
      </c>
      <c r="H47">
        <f t="shared" si="7"/>
        <v>5671.1337529927832</v>
      </c>
      <c r="I47">
        <f t="shared" si="2"/>
        <v>11330.975955985565</v>
      </c>
      <c r="J47">
        <f t="shared" si="3"/>
        <v>-5648.5506529927798</v>
      </c>
      <c r="K47">
        <f t="shared" si="4"/>
        <v>-11308.392855985561</v>
      </c>
    </row>
    <row r="48" spans="1:136">
      <c r="A48" t="s">
        <v>47</v>
      </c>
      <c r="B48">
        <v>834.03399999999999</v>
      </c>
      <c r="C48">
        <f t="shared" si="0"/>
        <v>5987.2559999999994</v>
      </c>
      <c r="D48">
        <f t="shared" si="1"/>
        <v>5583.5559999999896</v>
      </c>
      <c r="E48">
        <f t="shared" si="8"/>
        <v>499.79935000000143</v>
      </c>
      <c r="F48">
        <f t="shared" si="5"/>
        <v>5699.9422975599218</v>
      </c>
      <c r="G48">
        <f t="shared" si="6"/>
        <v>11399.884595119844</v>
      </c>
      <c r="H48">
        <f t="shared" si="7"/>
        <v>6199.741647559923</v>
      </c>
      <c r="I48">
        <f t="shared" si="2"/>
        <v>11899.683945119845</v>
      </c>
      <c r="J48">
        <f t="shared" si="3"/>
        <v>-5200.1429475599207</v>
      </c>
      <c r="K48">
        <f t="shared" si="4"/>
        <v>-10900.085245119843</v>
      </c>
    </row>
    <row r="49" spans="1:11">
      <c r="A49" t="s">
        <v>48</v>
      </c>
      <c r="B49">
        <v>3184.7510000000002</v>
      </c>
      <c r="C49">
        <f t="shared" si="0"/>
        <v>8116.107</v>
      </c>
      <c r="D49">
        <f t="shared" si="1"/>
        <v>5343.8069999999898</v>
      </c>
      <c r="E49">
        <f t="shared" si="8"/>
        <v>1027.4747000000007</v>
      </c>
      <c r="F49">
        <f t="shared" si="5"/>
        <v>5631.6525736720641</v>
      </c>
      <c r="G49">
        <f t="shared" si="6"/>
        <v>11263.305147344128</v>
      </c>
      <c r="H49">
        <f t="shared" si="7"/>
        <v>6659.1272736720648</v>
      </c>
      <c r="I49">
        <f t="shared" si="2"/>
        <v>12290.779847344129</v>
      </c>
      <c r="J49">
        <f t="shared" si="3"/>
        <v>-4604.1778736720635</v>
      </c>
      <c r="K49">
        <f t="shared" si="4"/>
        <v>-10235.830447344128</v>
      </c>
    </row>
    <row r="50" spans="1:11">
      <c r="A50" t="s">
        <v>49</v>
      </c>
      <c r="B50">
        <v>1858.605</v>
      </c>
      <c r="C50">
        <f t="shared" si="0"/>
        <v>7878.0030000000006</v>
      </c>
      <c r="D50">
        <f t="shared" si="1"/>
        <v>2803.093999999991</v>
      </c>
      <c r="E50">
        <f t="shared" si="8"/>
        <v>1400.5394000000003</v>
      </c>
      <c r="F50">
        <f t="shared" si="5"/>
        <v>5480.2856494749822</v>
      </c>
      <c r="G50">
        <f t="shared" si="6"/>
        <v>10960.571298949964</v>
      </c>
      <c r="H50">
        <f t="shared" si="7"/>
        <v>6880.8250494749827</v>
      </c>
      <c r="I50">
        <f t="shared" si="2"/>
        <v>12361.110698949964</v>
      </c>
      <c r="J50">
        <f t="shared" si="3"/>
        <v>-4079.7462494749816</v>
      </c>
      <c r="K50">
        <f t="shared" si="4"/>
        <v>-9560.0318989499647</v>
      </c>
    </row>
    <row r="51" spans="1:11">
      <c r="A51" t="s">
        <v>50</v>
      </c>
      <c r="B51">
        <v>-66.860000000000014</v>
      </c>
      <c r="C51">
        <f t="shared" si="0"/>
        <v>5810.5300000000007</v>
      </c>
      <c r="D51">
        <f t="shared" si="1"/>
        <v>-1608.1920000000082</v>
      </c>
      <c r="E51">
        <f t="shared" si="8"/>
        <v>1387.7580499999999</v>
      </c>
      <c r="F51">
        <f t="shared" si="5"/>
        <v>5487.3380505481473</v>
      </c>
      <c r="G51">
        <f t="shared" si="6"/>
        <v>10974.676101096295</v>
      </c>
      <c r="H51">
        <f t="shared" si="7"/>
        <v>6875.0961005481477</v>
      </c>
      <c r="I51">
        <f t="shared" si="2"/>
        <v>12362.434151096295</v>
      </c>
      <c r="J51">
        <f t="shared" si="3"/>
        <v>-4099.5800005481469</v>
      </c>
      <c r="K51">
        <f t="shared" si="4"/>
        <v>-9586.9180510962942</v>
      </c>
    </row>
    <row r="52" spans="1:11">
      <c r="A52" t="s">
        <v>51</v>
      </c>
      <c r="B52">
        <v>1107.3809999999999</v>
      </c>
      <c r="C52">
        <f t="shared" si="0"/>
        <v>6083.8770000000004</v>
      </c>
      <c r="D52">
        <f t="shared" si="1"/>
        <v>96.621000000001004</v>
      </c>
      <c r="E52">
        <f t="shared" si="8"/>
        <v>1370.1215499999998</v>
      </c>
      <c r="F52">
        <f t="shared" si="5"/>
        <v>5491.0784335598946</v>
      </c>
      <c r="G52">
        <f t="shared" si="6"/>
        <v>10982.156867119789</v>
      </c>
      <c r="H52">
        <f t="shared" si="7"/>
        <v>6861.1999835598945</v>
      </c>
      <c r="I52">
        <f t="shared" si="2"/>
        <v>12352.278417119789</v>
      </c>
      <c r="J52">
        <f t="shared" si="3"/>
        <v>-4120.9568835598948</v>
      </c>
      <c r="K52">
        <f t="shared" si="4"/>
        <v>-9612.0353171197894</v>
      </c>
    </row>
    <row r="53" spans="1:11">
      <c r="A53" t="s">
        <v>52</v>
      </c>
      <c r="B53">
        <v>2115.2019999999998</v>
      </c>
      <c r="C53">
        <f t="shared" si="0"/>
        <v>5014.3279999999995</v>
      </c>
      <c r="D53">
        <f t="shared" si="1"/>
        <v>-3101.7790000000005</v>
      </c>
      <c r="E53">
        <f t="shared" si="8"/>
        <v>1147.5300499999998</v>
      </c>
      <c r="F53">
        <f t="shared" si="5"/>
        <v>5581.423404054849</v>
      </c>
      <c r="G53">
        <f t="shared" si="6"/>
        <v>11162.846808109698</v>
      </c>
      <c r="H53">
        <f t="shared" si="7"/>
        <v>6728.9534540548484</v>
      </c>
      <c r="I53">
        <f t="shared" si="2"/>
        <v>12310.376858109697</v>
      </c>
      <c r="J53">
        <f t="shared" si="3"/>
        <v>-4433.8933540548496</v>
      </c>
      <c r="K53">
        <f t="shared" si="4"/>
        <v>-10015.316758109699</v>
      </c>
    </row>
    <row r="54" spans="1:11">
      <c r="A54" t="s">
        <v>53</v>
      </c>
      <c r="B54">
        <v>5983.393</v>
      </c>
      <c r="C54">
        <f t="shared" si="0"/>
        <v>9139.116</v>
      </c>
      <c r="D54">
        <f t="shared" si="1"/>
        <v>1261.1129999999994</v>
      </c>
      <c r="E54">
        <f t="shared" si="8"/>
        <v>1110.3131499999995</v>
      </c>
      <c r="F54">
        <f t="shared" si="5"/>
        <v>5577.882204548052</v>
      </c>
      <c r="G54">
        <f t="shared" si="6"/>
        <v>11155.764409096104</v>
      </c>
      <c r="H54">
        <f t="shared" si="7"/>
        <v>6688.1953545480519</v>
      </c>
      <c r="I54">
        <f t="shared" si="2"/>
        <v>12266.077559096104</v>
      </c>
      <c r="J54">
        <f t="shared" si="3"/>
        <v>-4467.569054548052</v>
      </c>
      <c r="K54">
        <f t="shared" si="4"/>
        <v>-10045.451259096104</v>
      </c>
    </row>
    <row r="55" spans="1:11">
      <c r="A55" t="s">
        <v>54</v>
      </c>
      <c r="B55">
        <v>3120.5159999999996</v>
      </c>
      <c r="C55">
        <f t="shared" si="0"/>
        <v>12326.491999999998</v>
      </c>
      <c r="D55">
        <f t="shared" si="1"/>
        <v>6515.9619999999977</v>
      </c>
      <c r="E55">
        <f t="shared" si="8"/>
        <v>1322.8421999999991</v>
      </c>
      <c r="F55">
        <f t="shared" si="5"/>
        <v>5703.7665933550461</v>
      </c>
      <c r="G55">
        <f t="shared" si="6"/>
        <v>11407.533186710092</v>
      </c>
      <c r="H55">
        <f t="shared" si="7"/>
        <v>7026.6087933550452</v>
      </c>
      <c r="I55">
        <f t="shared" si="2"/>
        <v>12730.375386710091</v>
      </c>
      <c r="J55">
        <f t="shared" si="3"/>
        <v>-4380.924393355047</v>
      </c>
      <c r="K55">
        <f t="shared" si="4"/>
        <v>-10084.690986710093</v>
      </c>
    </row>
    <row r="56" spans="1:11">
      <c r="A56" t="s">
        <v>55</v>
      </c>
      <c r="B56">
        <v>1064.943</v>
      </c>
      <c r="C56">
        <f t="shared" si="0"/>
        <v>12284.053999999998</v>
      </c>
      <c r="D56">
        <f t="shared" si="1"/>
        <v>6200.1769999999979</v>
      </c>
      <c r="E56">
        <f t="shared" si="8"/>
        <v>1456.5085999999988</v>
      </c>
      <c r="F56">
        <f t="shared" si="5"/>
        <v>5788.8255709420264</v>
      </c>
      <c r="G56">
        <f t="shared" si="6"/>
        <v>11577.651141884053</v>
      </c>
      <c r="H56">
        <f t="shared" si="7"/>
        <v>7245.3341709420256</v>
      </c>
      <c r="I56">
        <f t="shared" si="2"/>
        <v>13034.159741884052</v>
      </c>
      <c r="J56">
        <f t="shared" si="3"/>
        <v>-4332.3169709420272</v>
      </c>
      <c r="K56">
        <f t="shared" si="4"/>
        <v>-10121.142541884054</v>
      </c>
    </row>
    <row r="57" spans="1:11">
      <c r="A57" t="s">
        <v>56</v>
      </c>
      <c r="B57">
        <v>253.04700000000048</v>
      </c>
      <c r="C57">
        <f t="shared" si="0"/>
        <v>10421.898999999999</v>
      </c>
      <c r="D57">
        <f t="shared" si="1"/>
        <v>5407.5709999999999</v>
      </c>
      <c r="E57">
        <f t="shared" si="8"/>
        <v>1521.2896999999996</v>
      </c>
      <c r="F57">
        <f t="shared" si="5"/>
        <v>5827.2279537640343</v>
      </c>
      <c r="G57">
        <f t="shared" si="6"/>
        <v>11654.455907528069</v>
      </c>
      <c r="H57">
        <f t="shared" si="7"/>
        <v>7348.5176537640336</v>
      </c>
      <c r="I57">
        <f t="shared" si="2"/>
        <v>13175.745607528068</v>
      </c>
      <c r="J57">
        <f t="shared" si="3"/>
        <v>-4305.9382537640349</v>
      </c>
      <c r="K57">
        <f t="shared" si="4"/>
        <v>-10133.166207528069</v>
      </c>
    </row>
    <row r="58" spans="1:11">
      <c r="A58" t="s">
        <v>57</v>
      </c>
      <c r="B58">
        <v>-714.84799999999996</v>
      </c>
      <c r="C58">
        <f t="shared" si="0"/>
        <v>3723.6580000000004</v>
      </c>
      <c r="D58">
        <f t="shared" si="1"/>
        <v>-5415.4579999999996</v>
      </c>
      <c r="E58">
        <f t="shared" si="8"/>
        <v>1145.4393499999996</v>
      </c>
      <c r="F58">
        <f t="shared" si="5"/>
        <v>6026.8330907165619</v>
      </c>
      <c r="G58">
        <f t="shared" si="6"/>
        <v>12053.666181433124</v>
      </c>
      <c r="H58">
        <f t="shared" si="7"/>
        <v>7172.2724407165615</v>
      </c>
      <c r="I58">
        <f t="shared" si="2"/>
        <v>13199.105531433124</v>
      </c>
      <c r="J58">
        <f t="shared" si="3"/>
        <v>-4881.3937407165622</v>
      </c>
      <c r="K58">
        <f t="shared" si="4"/>
        <v>-10908.226831433123</v>
      </c>
    </row>
    <row r="59" spans="1:11">
      <c r="A59" t="s">
        <v>58</v>
      </c>
      <c r="B59">
        <v>1991.452</v>
      </c>
      <c r="C59">
        <f t="shared" si="0"/>
        <v>2594.5940000000005</v>
      </c>
      <c r="D59">
        <f t="shared" si="1"/>
        <v>-9731.8979999999974</v>
      </c>
      <c r="E59">
        <f t="shared" si="8"/>
        <v>759.75524999999982</v>
      </c>
      <c r="F59">
        <f t="shared" si="5"/>
        <v>6470.4361404941019</v>
      </c>
      <c r="G59">
        <f t="shared" si="6"/>
        <v>12940.872280988204</v>
      </c>
      <c r="H59">
        <f t="shared" si="7"/>
        <v>7230.1913904941021</v>
      </c>
      <c r="I59">
        <f t="shared" si="2"/>
        <v>13700.627530988204</v>
      </c>
      <c r="J59">
        <f t="shared" si="3"/>
        <v>-5710.6808904941017</v>
      </c>
      <c r="K59">
        <f t="shared" si="4"/>
        <v>-12181.117030988204</v>
      </c>
    </row>
    <row r="60" spans="1:11">
      <c r="A60" t="s">
        <v>59</v>
      </c>
      <c r="B60">
        <v>3284.9250000000002</v>
      </c>
      <c r="C60">
        <f t="shared" si="0"/>
        <v>4814.5760000000009</v>
      </c>
      <c r="D60">
        <f t="shared" si="1"/>
        <v>-7469.4779999999973</v>
      </c>
      <c r="E60">
        <f t="shared" ref="E60:E91" si="15">AVERAGE(D41:D60)</f>
        <v>730.61635000000001</v>
      </c>
      <c r="F60">
        <f t="shared" si="5"/>
        <v>6507.8873344452322</v>
      </c>
      <c r="G60">
        <f t="shared" si="6"/>
        <v>13015.774668890464</v>
      </c>
      <c r="H60">
        <f t="shared" ref="H60:H91" si="16">E60+F60</f>
        <v>7238.5036844452325</v>
      </c>
      <c r="I60">
        <f t="shared" ref="I60:I91" si="17">E60+G60</f>
        <v>13746.391018890465</v>
      </c>
      <c r="J60">
        <f t="shared" ref="J60:J91" si="18">E60-F60</f>
        <v>-5777.270984445232</v>
      </c>
      <c r="K60">
        <f t="shared" ref="K60:K91" si="19">E60-G60</f>
        <v>-12285.158318890464</v>
      </c>
    </row>
    <row r="61" spans="1:11">
      <c r="A61" t="s">
        <v>60</v>
      </c>
      <c r="B61">
        <v>7824.8369999999995</v>
      </c>
      <c r="C61">
        <f t="shared" si="0"/>
        <v>12386.366</v>
      </c>
      <c r="D61">
        <f t="shared" si="1"/>
        <v>1964.4670000000006</v>
      </c>
      <c r="E61">
        <f t="shared" si="15"/>
        <v>1319.5646999999999</v>
      </c>
      <c r="F61">
        <f t="shared" si="5"/>
        <v>6017.8902537217009</v>
      </c>
      <c r="G61">
        <f t="shared" si="6"/>
        <v>12035.780507443402</v>
      </c>
      <c r="H61">
        <f t="shared" si="16"/>
        <v>7337.4549537217008</v>
      </c>
      <c r="I61">
        <f t="shared" si="17"/>
        <v>13355.345207443403</v>
      </c>
      <c r="J61">
        <f t="shared" si="18"/>
        <v>-4698.325553721701</v>
      </c>
      <c r="K61">
        <f t="shared" si="19"/>
        <v>-10716.215807443401</v>
      </c>
    </row>
    <row r="62" spans="1:11">
      <c r="A62" t="s">
        <v>61</v>
      </c>
      <c r="B62">
        <v>6135.558</v>
      </c>
      <c r="C62">
        <f t="shared" si="0"/>
        <v>19236.772000000001</v>
      </c>
      <c r="D62">
        <f t="shared" si="1"/>
        <v>15513.114000000001</v>
      </c>
      <c r="E62">
        <f t="shared" si="15"/>
        <v>2498.1103999999991</v>
      </c>
      <c r="F62">
        <f t="shared" si="5"/>
        <v>6381.8308406134283</v>
      </c>
      <c r="G62">
        <f t="shared" si="6"/>
        <v>12763.661681226857</v>
      </c>
      <c r="H62">
        <f t="shared" si="16"/>
        <v>8879.941240613427</v>
      </c>
      <c r="I62">
        <f t="shared" si="17"/>
        <v>15261.772081226856</v>
      </c>
      <c r="J62">
        <f t="shared" si="18"/>
        <v>-3883.7204406134292</v>
      </c>
      <c r="K62">
        <f t="shared" si="19"/>
        <v>-10265.551281226857</v>
      </c>
    </row>
    <row r="63" spans="1:11">
      <c r="A63" t="s">
        <v>62</v>
      </c>
      <c r="B63">
        <v>8300.1418000000012</v>
      </c>
      <c r="C63">
        <f t="shared" si="0"/>
        <v>25545.461800000001</v>
      </c>
      <c r="D63">
        <f t="shared" si="1"/>
        <v>22950.8678</v>
      </c>
      <c r="E63">
        <f t="shared" si="15"/>
        <v>3840.6437899999992</v>
      </c>
      <c r="F63">
        <f t="shared" si="5"/>
        <v>7661.1172828065191</v>
      </c>
      <c r="G63">
        <f t="shared" si="6"/>
        <v>15322.234565613038</v>
      </c>
      <c r="H63">
        <f t="shared" si="16"/>
        <v>11501.761072806519</v>
      </c>
      <c r="I63">
        <f t="shared" si="17"/>
        <v>19162.878355613037</v>
      </c>
      <c r="J63">
        <f t="shared" si="18"/>
        <v>-3820.47349280652</v>
      </c>
      <c r="K63">
        <f t="shared" si="19"/>
        <v>-11481.59077561304</v>
      </c>
    </row>
    <row r="64" spans="1:11">
      <c r="A64" t="s">
        <v>63</v>
      </c>
      <c r="B64">
        <v>-293.19090000000006</v>
      </c>
      <c r="C64">
        <f t="shared" si="0"/>
        <v>21967.3459</v>
      </c>
      <c r="D64">
        <f t="shared" si="1"/>
        <v>17152.769899999999</v>
      </c>
      <c r="E64">
        <f t="shared" si="15"/>
        <v>4556.1522849999983</v>
      </c>
      <c r="F64">
        <f t="shared" si="5"/>
        <v>8211.4785014984736</v>
      </c>
      <c r="G64">
        <f t="shared" si="6"/>
        <v>16422.957002996947</v>
      </c>
      <c r="H64">
        <f t="shared" si="16"/>
        <v>12767.630786498472</v>
      </c>
      <c r="I64">
        <f t="shared" si="17"/>
        <v>20979.109287996944</v>
      </c>
      <c r="J64">
        <f t="shared" si="18"/>
        <v>-3655.3262164984753</v>
      </c>
      <c r="K64">
        <f t="shared" si="19"/>
        <v>-11866.804717996949</v>
      </c>
    </row>
    <row r="65" spans="1:11">
      <c r="A65" t="s">
        <v>64</v>
      </c>
      <c r="B65">
        <v>2215.7817</v>
      </c>
      <c r="C65">
        <f t="shared" si="0"/>
        <v>16358.290600000002</v>
      </c>
      <c r="D65">
        <f t="shared" si="1"/>
        <v>3971.9246000000021</v>
      </c>
      <c r="E65">
        <f t="shared" si="15"/>
        <v>4375.0135149999978</v>
      </c>
      <c r="F65">
        <f t="shared" si="5"/>
        <v>8180.8233053780214</v>
      </c>
      <c r="G65">
        <f t="shared" si="6"/>
        <v>16361.646610756043</v>
      </c>
      <c r="H65">
        <f t="shared" si="16"/>
        <v>12555.836820378019</v>
      </c>
      <c r="I65">
        <f t="shared" si="17"/>
        <v>20736.66012575604</v>
      </c>
      <c r="J65">
        <f t="shared" si="18"/>
        <v>-3805.8097903780235</v>
      </c>
      <c r="K65">
        <f t="shared" si="19"/>
        <v>-11986.633095756046</v>
      </c>
    </row>
    <row r="66" spans="1:11">
      <c r="A66" t="s">
        <v>65</v>
      </c>
      <c r="B66">
        <v>279.82999999999993</v>
      </c>
      <c r="C66">
        <f t="shared" si="0"/>
        <v>10502.562600000001</v>
      </c>
      <c r="D66">
        <f t="shared" si="1"/>
        <v>-8734.2093999999997</v>
      </c>
      <c r="E66">
        <f t="shared" si="15"/>
        <v>3462.8125949999985</v>
      </c>
      <c r="F66">
        <f t="shared" si="5"/>
        <v>8585.2839805770782</v>
      </c>
      <c r="G66">
        <f t="shared" si="6"/>
        <v>17170.567961154156</v>
      </c>
      <c r="H66">
        <f t="shared" si="16"/>
        <v>12048.096575577078</v>
      </c>
      <c r="I66">
        <f t="shared" si="17"/>
        <v>20633.380556154156</v>
      </c>
      <c r="J66">
        <f t="shared" si="18"/>
        <v>-5122.4713855770797</v>
      </c>
      <c r="K66">
        <f t="shared" si="19"/>
        <v>-13707.755366154157</v>
      </c>
    </row>
    <row r="67" spans="1:11">
      <c r="A67" t="s">
        <v>66</v>
      </c>
      <c r="B67">
        <v>6149.4691999999995</v>
      </c>
      <c r="C67">
        <f t="shared" si="0"/>
        <v>8351.89</v>
      </c>
      <c r="D67">
        <f t="shared" si="1"/>
        <v>-17193.571800000002</v>
      </c>
      <c r="E67">
        <f t="shared" si="15"/>
        <v>2075.522904999998</v>
      </c>
      <c r="F67">
        <f t="shared" si="5"/>
        <v>9565.2054656409036</v>
      </c>
      <c r="G67">
        <f t="shared" si="6"/>
        <v>19130.410931281807</v>
      </c>
      <c r="H67">
        <f t="shared" si="16"/>
        <v>11640.728370640902</v>
      </c>
      <c r="I67">
        <f t="shared" si="17"/>
        <v>21205.933836281805</v>
      </c>
      <c r="J67">
        <f t="shared" si="18"/>
        <v>-7489.6825606409056</v>
      </c>
      <c r="K67">
        <f t="shared" si="19"/>
        <v>-17054.888026281809</v>
      </c>
    </row>
    <row r="68" spans="1:11">
      <c r="A68" t="s">
        <v>67</v>
      </c>
      <c r="B68">
        <v>18162.1106</v>
      </c>
      <c r="C68">
        <f t="shared" si="0"/>
        <v>26807.191500000001</v>
      </c>
      <c r="D68">
        <f t="shared" si="1"/>
        <v>4839.8456000000006</v>
      </c>
      <c r="E68">
        <f t="shared" si="15"/>
        <v>2038.3373849999989</v>
      </c>
      <c r="F68">
        <f t="shared" si="5"/>
        <v>9552.2868160542948</v>
      </c>
      <c r="G68">
        <f t="shared" si="6"/>
        <v>19104.57363210859</v>
      </c>
      <c r="H68">
        <f t="shared" si="16"/>
        <v>11590.624201054294</v>
      </c>
      <c r="I68">
        <f t="shared" si="17"/>
        <v>21142.911017108589</v>
      </c>
      <c r="J68">
        <f t="shared" si="18"/>
        <v>-7513.9494310542959</v>
      </c>
      <c r="K68">
        <f t="shared" si="19"/>
        <v>-17066.236247108591</v>
      </c>
    </row>
    <row r="69" spans="1:11">
      <c r="A69" t="s">
        <v>68</v>
      </c>
      <c r="B69">
        <v>8305.1869999999999</v>
      </c>
      <c r="C69">
        <f t="shared" si="0"/>
        <v>32896.596799999999</v>
      </c>
      <c r="D69">
        <f t="shared" si="1"/>
        <v>16538.306199999999</v>
      </c>
      <c r="E69">
        <f t="shared" si="15"/>
        <v>2598.0623449999994</v>
      </c>
      <c r="F69">
        <f t="shared" si="5"/>
        <v>10070.108478353866</v>
      </c>
      <c r="G69">
        <f t="shared" si="6"/>
        <v>20140.216956707733</v>
      </c>
      <c r="H69">
        <f t="shared" si="16"/>
        <v>12668.170823353867</v>
      </c>
      <c r="I69">
        <f t="shared" si="17"/>
        <v>22738.279301707731</v>
      </c>
      <c r="J69">
        <f t="shared" si="18"/>
        <v>-7472.0461333538669</v>
      </c>
      <c r="K69">
        <f t="shared" si="19"/>
        <v>-17542.154611707734</v>
      </c>
    </row>
    <row r="70" spans="1:11">
      <c r="A70" t="s">
        <v>69</v>
      </c>
      <c r="B70">
        <v>5544.8995907999997</v>
      </c>
      <c r="C70">
        <f t="shared" ref="C70:C133" si="20">SUM(B67,B68,B69,B70)</f>
        <v>38161.666390799997</v>
      </c>
      <c r="D70">
        <f t="shared" si="1"/>
        <v>27659.103790799996</v>
      </c>
      <c r="E70">
        <f t="shared" si="15"/>
        <v>3840.8628345399993</v>
      </c>
      <c r="F70">
        <f t="shared" si="5"/>
        <v>11525.389158364127</v>
      </c>
      <c r="G70">
        <f t="shared" si="6"/>
        <v>23050.778316728254</v>
      </c>
      <c r="H70">
        <f t="shared" si="16"/>
        <v>15366.251992904126</v>
      </c>
      <c r="I70">
        <f t="shared" si="17"/>
        <v>26891.641151268253</v>
      </c>
      <c r="J70">
        <f t="shared" si="18"/>
        <v>-7684.5263238241278</v>
      </c>
      <c r="K70">
        <f t="shared" si="19"/>
        <v>-19209.915482188255</v>
      </c>
    </row>
    <row r="71" spans="1:11">
      <c r="A71" t="s">
        <v>70</v>
      </c>
      <c r="B71">
        <v>11948.5182754</v>
      </c>
      <c r="C71">
        <f t="shared" si="20"/>
        <v>43960.715466199996</v>
      </c>
      <c r="D71">
        <f t="shared" si="1"/>
        <v>35608.825466199996</v>
      </c>
      <c r="E71">
        <f t="shared" si="15"/>
        <v>5701.71370785</v>
      </c>
      <c r="F71">
        <f t="shared" si="5"/>
        <v>13444.061967445467</v>
      </c>
      <c r="G71">
        <f t="shared" si="6"/>
        <v>26888.123934890933</v>
      </c>
      <c r="H71">
        <f t="shared" si="16"/>
        <v>19145.775675295466</v>
      </c>
      <c r="I71">
        <f t="shared" si="17"/>
        <v>32589.837642740931</v>
      </c>
      <c r="J71">
        <f t="shared" si="18"/>
        <v>-7742.3482595954665</v>
      </c>
      <c r="K71">
        <f t="shared" si="19"/>
        <v>-21186.410227040935</v>
      </c>
    </row>
    <row r="72" spans="1:11">
      <c r="A72" t="s">
        <v>71</v>
      </c>
      <c r="B72">
        <v>4743.6817680000004</v>
      </c>
      <c r="C72">
        <f t="shared" si="20"/>
        <v>30542.286634199998</v>
      </c>
      <c r="D72">
        <f t="shared" si="1"/>
        <v>3735.0951341999971</v>
      </c>
      <c r="E72">
        <f t="shared" si="15"/>
        <v>5883.6374145600003</v>
      </c>
      <c r="F72">
        <f t="shared" si="5"/>
        <v>13388.726288924712</v>
      </c>
      <c r="G72">
        <f t="shared" si="6"/>
        <v>26777.452577849424</v>
      </c>
      <c r="H72">
        <f t="shared" si="16"/>
        <v>19272.363703484712</v>
      </c>
      <c r="I72">
        <f t="shared" si="17"/>
        <v>32661.089992409426</v>
      </c>
      <c r="J72">
        <f t="shared" si="18"/>
        <v>-7505.088874364712</v>
      </c>
      <c r="K72">
        <f t="shared" si="19"/>
        <v>-20893.815163289422</v>
      </c>
    </row>
    <row r="73" spans="1:11">
      <c r="A73" t="s">
        <v>72</v>
      </c>
      <c r="B73">
        <v>14410.4703128</v>
      </c>
      <c r="C73">
        <f t="shared" si="20"/>
        <v>36647.569946999996</v>
      </c>
      <c r="D73">
        <f t="shared" si="1"/>
        <v>3750.973146999997</v>
      </c>
      <c r="E73">
        <f t="shared" si="15"/>
        <v>6226.2750219099999</v>
      </c>
      <c r="F73">
        <f t="shared" si="5"/>
        <v>13233.459147755182</v>
      </c>
      <c r="G73">
        <f t="shared" si="6"/>
        <v>26466.918295510364</v>
      </c>
      <c r="H73">
        <f t="shared" si="16"/>
        <v>19459.734169665182</v>
      </c>
      <c r="I73">
        <f t="shared" si="17"/>
        <v>32693.193317420366</v>
      </c>
      <c r="J73">
        <f t="shared" si="18"/>
        <v>-7007.1841258451823</v>
      </c>
      <c r="K73">
        <f t="shared" si="19"/>
        <v>-20240.643273600363</v>
      </c>
    </row>
    <row r="74" spans="1:11">
      <c r="A74" t="s">
        <v>73</v>
      </c>
      <c r="B74">
        <v>6353.90943976176</v>
      </c>
      <c r="C74">
        <f t="shared" si="20"/>
        <v>37456.579795961763</v>
      </c>
      <c r="D74">
        <f t="shared" ref="D74:D137" si="21">C74-C70</f>
        <v>-705.0865948382343</v>
      </c>
      <c r="E74">
        <f t="shared" si="15"/>
        <v>6127.9650421680881</v>
      </c>
      <c r="F74">
        <f t="shared" si="5"/>
        <v>13279.509388144972</v>
      </c>
      <c r="G74">
        <f t="shared" si="6"/>
        <v>26559.018776289944</v>
      </c>
      <c r="H74">
        <f t="shared" si="16"/>
        <v>19407.474430313061</v>
      </c>
      <c r="I74">
        <f t="shared" si="17"/>
        <v>32686.983818458033</v>
      </c>
      <c r="J74">
        <f t="shared" si="18"/>
        <v>-7151.544345976884</v>
      </c>
      <c r="K74">
        <f t="shared" si="19"/>
        <v>-20431.053734121855</v>
      </c>
    </row>
    <row r="75" spans="1:11">
      <c r="A75" t="s">
        <v>74</v>
      </c>
      <c r="B75">
        <v>7658.0677289508494</v>
      </c>
      <c r="C75">
        <f t="shared" si="20"/>
        <v>33166.129249512611</v>
      </c>
      <c r="D75">
        <f t="shared" si="21"/>
        <v>-10794.586216687385</v>
      </c>
      <c r="E75">
        <f t="shared" si="15"/>
        <v>5262.4376313337189</v>
      </c>
      <c r="F75">
        <f t="shared" si="5"/>
        <v>13806.561117050127</v>
      </c>
      <c r="G75">
        <f t="shared" si="6"/>
        <v>27613.122234100254</v>
      </c>
      <c r="H75">
        <f t="shared" si="16"/>
        <v>19068.998748383845</v>
      </c>
      <c r="I75">
        <f t="shared" si="17"/>
        <v>32875.55986543397</v>
      </c>
      <c r="J75">
        <f t="shared" si="18"/>
        <v>-8544.123485716409</v>
      </c>
      <c r="K75">
        <f t="shared" si="19"/>
        <v>-22350.684602766534</v>
      </c>
    </row>
    <row r="76" spans="1:11">
      <c r="A76" t="s">
        <v>75</v>
      </c>
      <c r="B76">
        <v>10445.000382031478</v>
      </c>
      <c r="C76">
        <f t="shared" si="20"/>
        <v>38867.44786354409</v>
      </c>
      <c r="D76">
        <f t="shared" si="21"/>
        <v>8325.1612293440921</v>
      </c>
      <c r="E76">
        <f t="shared" si="15"/>
        <v>5368.6868428009238</v>
      </c>
      <c r="F76">
        <f t="shared" si="5"/>
        <v>13822.324830188154</v>
      </c>
      <c r="G76">
        <f t="shared" si="6"/>
        <v>27644.649660376308</v>
      </c>
      <c r="H76">
        <f t="shared" si="16"/>
        <v>19191.01167298908</v>
      </c>
      <c r="I76">
        <f t="shared" si="17"/>
        <v>33013.336503177234</v>
      </c>
      <c r="J76">
        <f t="shared" si="18"/>
        <v>-8453.6379873872302</v>
      </c>
      <c r="K76">
        <f t="shared" si="19"/>
        <v>-22275.962817575382</v>
      </c>
    </row>
    <row r="77" spans="1:11">
      <c r="A77" t="s">
        <v>76</v>
      </c>
      <c r="B77">
        <v>-267.28960388329006</v>
      </c>
      <c r="C77">
        <f t="shared" si="20"/>
        <v>24189.687946860795</v>
      </c>
      <c r="D77">
        <f t="shared" si="21"/>
        <v>-12457.882000139201</v>
      </c>
      <c r="E77">
        <f t="shared" si="15"/>
        <v>4475.4141927939645</v>
      </c>
      <c r="F77">
        <f t="shared" si="5"/>
        <v>14385.48781658808</v>
      </c>
      <c r="G77">
        <f t="shared" si="6"/>
        <v>28770.97563317616</v>
      </c>
      <c r="H77">
        <f t="shared" si="16"/>
        <v>18860.902009382044</v>
      </c>
      <c r="I77">
        <f t="shared" si="17"/>
        <v>33246.389825970124</v>
      </c>
      <c r="J77">
        <f t="shared" si="18"/>
        <v>-9910.0736237941164</v>
      </c>
      <c r="K77">
        <f t="shared" si="19"/>
        <v>-24295.561440382196</v>
      </c>
    </row>
    <row r="78" spans="1:11">
      <c r="A78" t="s">
        <v>77</v>
      </c>
      <c r="B78">
        <v>23804.561825582772</v>
      </c>
      <c r="C78">
        <f t="shared" si="20"/>
        <v>41640.340332681808</v>
      </c>
      <c r="D78">
        <f t="shared" si="21"/>
        <v>4183.7605367200449</v>
      </c>
      <c r="E78">
        <f t="shared" si="15"/>
        <v>4955.3751196299654</v>
      </c>
      <c r="F78">
        <f t="shared" si="5"/>
        <v>14197.018578779525</v>
      </c>
      <c r="G78">
        <f t="shared" si="6"/>
        <v>28394.037157559051</v>
      </c>
      <c r="H78">
        <f t="shared" si="16"/>
        <v>19152.393698409491</v>
      </c>
      <c r="I78">
        <f t="shared" si="17"/>
        <v>33349.412277189018</v>
      </c>
      <c r="J78">
        <f t="shared" si="18"/>
        <v>-9241.6434591495599</v>
      </c>
      <c r="K78">
        <f t="shared" si="19"/>
        <v>-23438.662037929083</v>
      </c>
    </row>
    <row r="79" spans="1:11">
      <c r="A79" t="s">
        <v>78</v>
      </c>
      <c r="B79">
        <v>12436.773233551579</v>
      </c>
      <c r="C79">
        <f t="shared" si="20"/>
        <v>46419.045837282538</v>
      </c>
      <c r="D79">
        <f t="shared" si="21"/>
        <v>13252.916587769927</v>
      </c>
      <c r="E79">
        <f t="shared" si="15"/>
        <v>6104.6158490184625</v>
      </c>
      <c r="F79">
        <f t="shared" si="5"/>
        <v>13872.10284905644</v>
      </c>
      <c r="G79">
        <f t="shared" si="6"/>
        <v>27744.205698112881</v>
      </c>
      <c r="H79">
        <f t="shared" si="16"/>
        <v>19976.718698074903</v>
      </c>
      <c r="I79">
        <f t="shared" si="17"/>
        <v>33848.821547131345</v>
      </c>
      <c r="J79">
        <f t="shared" si="18"/>
        <v>-7767.4870000379779</v>
      </c>
      <c r="K79">
        <f t="shared" si="19"/>
        <v>-21639.589849094416</v>
      </c>
    </row>
    <row r="80" spans="1:11">
      <c r="A80" t="s">
        <v>79</v>
      </c>
      <c r="B80">
        <v>-6849.6077988295001</v>
      </c>
      <c r="C80">
        <f t="shared" si="20"/>
        <v>29124.437656421564</v>
      </c>
      <c r="D80">
        <f t="shared" si="21"/>
        <v>-9743.0102071225265</v>
      </c>
      <c r="E80">
        <f t="shared" si="15"/>
        <v>5990.9392386623349</v>
      </c>
      <c r="F80">
        <f t="shared" si="5"/>
        <v>13997.936487022638</v>
      </c>
      <c r="G80">
        <f t="shared" si="6"/>
        <v>27995.872974045276</v>
      </c>
      <c r="H80">
        <f t="shared" si="16"/>
        <v>19988.875725684971</v>
      </c>
      <c r="I80">
        <f t="shared" si="17"/>
        <v>33986.812212707613</v>
      </c>
      <c r="J80">
        <f t="shared" si="18"/>
        <v>-8006.9972483603033</v>
      </c>
      <c r="K80">
        <f t="shared" si="19"/>
        <v>-22004.93373538294</v>
      </c>
    </row>
    <row r="81" spans="1:11">
      <c r="A81" t="s">
        <v>80</v>
      </c>
      <c r="B81">
        <v>964.95103834300062</v>
      </c>
      <c r="C81">
        <f t="shared" si="20"/>
        <v>30356.67829864785</v>
      </c>
      <c r="D81">
        <f t="shared" si="21"/>
        <v>6166.9903517870553</v>
      </c>
      <c r="E81">
        <f t="shared" si="15"/>
        <v>6201.0654062516896</v>
      </c>
      <c r="F81">
        <f t="shared" si="5"/>
        <v>13965.818699840112</v>
      </c>
      <c r="G81">
        <f t="shared" si="6"/>
        <v>27931.637399680225</v>
      </c>
      <c r="H81">
        <f t="shared" si="16"/>
        <v>20166.884106091802</v>
      </c>
      <c r="I81">
        <f t="shared" si="17"/>
        <v>34132.702805931913</v>
      </c>
      <c r="J81">
        <f t="shared" si="18"/>
        <v>-7764.7532935884228</v>
      </c>
      <c r="K81">
        <f t="shared" si="19"/>
        <v>-21730.571993428537</v>
      </c>
    </row>
    <row r="82" spans="1:11">
      <c r="A82" t="s">
        <v>81</v>
      </c>
      <c r="B82">
        <v>-4166.2758398823999</v>
      </c>
      <c r="C82">
        <f t="shared" si="20"/>
        <v>2385.84063318268</v>
      </c>
      <c r="D82">
        <f t="shared" si="21"/>
        <v>-39254.499699499131</v>
      </c>
      <c r="E82">
        <f t="shared" si="15"/>
        <v>3462.6847212767329</v>
      </c>
      <c r="F82">
        <f t="shared" si="5"/>
        <v>17068.526470691475</v>
      </c>
      <c r="G82">
        <f t="shared" si="6"/>
        <v>34137.05294138295</v>
      </c>
      <c r="H82">
        <f t="shared" si="16"/>
        <v>20531.211191968207</v>
      </c>
      <c r="I82">
        <f t="shared" si="17"/>
        <v>37599.737662659682</v>
      </c>
      <c r="J82">
        <f t="shared" si="18"/>
        <v>-13605.841749414742</v>
      </c>
      <c r="K82">
        <f t="shared" si="19"/>
        <v>-30674.368220106218</v>
      </c>
    </row>
    <row r="83" spans="1:11">
      <c r="A83" t="s">
        <v>82</v>
      </c>
      <c r="B83">
        <v>5337.3493262901302</v>
      </c>
      <c r="C83">
        <f t="shared" si="20"/>
        <v>-4713.5832740787682</v>
      </c>
      <c r="D83">
        <f t="shared" si="21"/>
        <v>-51132.629111361304</v>
      </c>
      <c r="E83">
        <f t="shared" si="15"/>
        <v>-241.4901242913329</v>
      </c>
      <c r="F83">
        <f t="shared" si="5"/>
        <v>20341.554705340488</v>
      </c>
      <c r="G83">
        <f t="shared" si="6"/>
        <v>40683.109410680976</v>
      </c>
      <c r="H83">
        <f t="shared" si="16"/>
        <v>20100.064581049155</v>
      </c>
      <c r="I83">
        <f t="shared" si="17"/>
        <v>40441.619286389643</v>
      </c>
      <c r="J83">
        <f t="shared" si="18"/>
        <v>-20583.044829631821</v>
      </c>
      <c r="K83">
        <f t="shared" si="19"/>
        <v>-40924.599534972309</v>
      </c>
    </row>
    <row r="84" spans="1:11">
      <c r="A84" t="s">
        <v>83</v>
      </c>
      <c r="B84">
        <v>6710.9650110460498</v>
      </c>
      <c r="C84">
        <f t="shared" si="20"/>
        <v>8846.9895357967798</v>
      </c>
      <c r="D84">
        <f t="shared" si="21"/>
        <v>-20277.448120624784</v>
      </c>
      <c r="E84">
        <f t="shared" si="15"/>
        <v>-2113.0010253225728</v>
      </c>
      <c r="F84">
        <f t="shared" si="5"/>
        <v>20378.815598507445</v>
      </c>
      <c r="G84">
        <f t="shared" si="6"/>
        <v>40757.631197014889</v>
      </c>
      <c r="H84">
        <f t="shared" si="16"/>
        <v>18265.814573184871</v>
      </c>
      <c r="I84">
        <f t="shared" si="17"/>
        <v>38644.630171692319</v>
      </c>
      <c r="J84">
        <f t="shared" si="18"/>
        <v>-22491.816623830018</v>
      </c>
      <c r="K84">
        <f t="shared" si="19"/>
        <v>-42870.632222337459</v>
      </c>
    </row>
    <row r="85" spans="1:11">
      <c r="A85" t="s">
        <v>84</v>
      </c>
      <c r="B85">
        <v>5345.0220790566</v>
      </c>
      <c r="C85">
        <f t="shared" si="20"/>
        <v>13227.060576510379</v>
      </c>
      <c r="D85">
        <f t="shared" si="21"/>
        <v>-17129.617722137471</v>
      </c>
      <c r="E85">
        <f t="shared" si="15"/>
        <v>-3168.0781414294461</v>
      </c>
      <c r="F85">
        <f t="shared" si="5"/>
        <v>20592.327494911588</v>
      </c>
      <c r="G85">
        <f t="shared" si="6"/>
        <v>41184.654989823175</v>
      </c>
      <c r="H85">
        <f t="shared" si="16"/>
        <v>17424.249353482141</v>
      </c>
      <c r="I85">
        <f t="shared" si="17"/>
        <v>38016.576848393728</v>
      </c>
      <c r="J85">
        <f t="shared" si="18"/>
        <v>-23760.405636341035</v>
      </c>
      <c r="K85">
        <f t="shared" si="19"/>
        <v>-44352.733131252622</v>
      </c>
    </row>
    <row r="86" spans="1:11">
      <c r="A86" t="s">
        <v>85</v>
      </c>
      <c r="B86">
        <v>8315.6017150430489</v>
      </c>
      <c r="C86">
        <f t="shared" si="20"/>
        <v>25708.938131435829</v>
      </c>
      <c r="D86">
        <f t="shared" si="21"/>
        <v>23323.097498253148</v>
      </c>
      <c r="E86">
        <f t="shared" si="15"/>
        <v>-1565.2127965167879</v>
      </c>
      <c r="F86">
        <f t="shared" si="5"/>
        <v>21369.250048169411</v>
      </c>
      <c r="G86">
        <f t="shared" si="6"/>
        <v>42738.500096338823</v>
      </c>
      <c r="H86">
        <f t="shared" si="16"/>
        <v>19804.037251652622</v>
      </c>
      <c r="I86">
        <f t="shared" si="17"/>
        <v>41173.287299822034</v>
      </c>
      <c r="J86">
        <f t="shared" si="18"/>
        <v>-22934.462844686201</v>
      </c>
      <c r="K86">
        <f t="shared" si="19"/>
        <v>-44303.712892855612</v>
      </c>
    </row>
    <row r="87" spans="1:11">
      <c r="A87" t="s">
        <v>86</v>
      </c>
      <c r="B87">
        <v>6516.0831545103301</v>
      </c>
      <c r="C87">
        <f t="shared" si="20"/>
        <v>26887.671959656029</v>
      </c>
      <c r="D87">
        <f t="shared" si="21"/>
        <v>31601.255233734795</v>
      </c>
      <c r="E87">
        <f t="shared" si="15"/>
        <v>874.52855516995078</v>
      </c>
      <c r="F87">
        <f t="shared" si="5"/>
        <v>22258.025570921276</v>
      </c>
      <c r="G87">
        <f t="shared" si="6"/>
        <v>44516.051141842552</v>
      </c>
      <c r="H87">
        <f t="shared" si="16"/>
        <v>23132.554126091229</v>
      </c>
      <c r="I87">
        <f t="shared" si="17"/>
        <v>45390.579697012501</v>
      </c>
      <c r="J87">
        <f t="shared" si="18"/>
        <v>-21383.497015751323</v>
      </c>
      <c r="K87">
        <f t="shared" si="19"/>
        <v>-43641.522586672603</v>
      </c>
    </row>
    <row r="88" spans="1:11">
      <c r="A88" t="s">
        <v>87</v>
      </c>
      <c r="B88">
        <v>9887.3997014555207</v>
      </c>
      <c r="C88">
        <f t="shared" si="20"/>
        <v>30064.1066500655</v>
      </c>
      <c r="D88">
        <f t="shared" si="21"/>
        <v>21217.11711426872</v>
      </c>
      <c r="E88">
        <f t="shared" si="15"/>
        <v>1693.3921308833865</v>
      </c>
      <c r="F88">
        <f t="shared" si="5"/>
        <v>22708.288265354237</v>
      </c>
      <c r="G88">
        <f t="shared" si="6"/>
        <v>45416.576530708473</v>
      </c>
      <c r="H88">
        <f t="shared" si="16"/>
        <v>24401.680396237622</v>
      </c>
      <c r="I88">
        <f t="shared" si="17"/>
        <v>47109.968661591862</v>
      </c>
      <c r="J88">
        <f t="shared" si="18"/>
        <v>-21014.896134470851</v>
      </c>
      <c r="K88">
        <f t="shared" si="19"/>
        <v>-43723.184399825084</v>
      </c>
    </row>
    <row r="89" spans="1:11">
      <c r="A89" t="s">
        <v>88</v>
      </c>
      <c r="B89">
        <v>11158.314146134529</v>
      </c>
      <c r="C89">
        <f t="shared" si="20"/>
        <v>35877.398717143427</v>
      </c>
      <c r="D89">
        <f t="shared" si="21"/>
        <v>22650.338140633048</v>
      </c>
      <c r="E89">
        <f t="shared" si="15"/>
        <v>1998.9937279150395</v>
      </c>
      <c r="F89">
        <f t="shared" si="5"/>
        <v>22958.331853622407</v>
      </c>
      <c r="G89">
        <f t="shared" si="6"/>
        <v>45916.663707244814</v>
      </c>
      <c r="H89">
        <f t="shared" si="16"/>
        <v>24957.325581537447</v>
      </c>
      <c r="I89">
        <f t="shared" si="17"/>
        <v>47915.657435159854</v>
      </c>
      <c r="J89">
        <f t="shared" si="18"/>
        <v>-20959.338125707367</v>
      </c>
      <c r="K89">
        <f t="shared" si="19"/>
        <v>-43917.669979329774</v>
      </c>
    </row>
    <row r="90" spans="1:11">
      <c r="A90" t="s">
        <v>89</v>
      </c>
      <c r="B90">
        <v>8064.1058290490419</v>
      </c>
      <c r="C90">
        <f t="shared" si="20"/>
        <v>35625.902831149418</v>
      </c>
      <c r="D90">
        <f t="shared" si="21"/>
        <v>9916.9646997135897</v>
      </c>
      <c r="E90">
        <f t="shared" si="15"/>
        <v>1111.886773360719</v>
      </c>
      <c r="F90">
        <f t="shared" si="5"/>
        <v>22246.382165261595</v>
      </c>
      <c r="G90">
        <f t="shared" si="6"/>
        <v>44492.76433052319</v>
      </c>
      <c r="H90">
        <f t="shared" si="16"/>
        <v>23358.268938622314</v>
      </c>
      <c r="I90">
        <f t="shared" si="17"/>
        <v>45604.651103883909</v>
      </c>
      <c r="J90">
        <f t="shared" si="18"/>
        <v>-21134.495391900877</v>
      </c>
      <c r="K90">
        <f t="shared" si="19"/>
        <v>-43380.877557162472</v>
      </c>
    </row>
    <row r="91" spans="1:11">
      <c r="A91" t="s">
        <v>90</v>
      </c>
      <c r="B91">
        <v>7496.3568637397111</v>
      </c>
      <c r="C91">
        <f t="shared" si="20"/>
        <v>36606.176540378801</v>
      </c>
      <c r="D91">
        <f t="shared" si="21"/>
        <v>9718.5045807227725</v>
      </c>
      <c r="E91">
        <f t="shared" si="15"/>
        <v>-182.62927091314305</v>
      </c>
      <c r="F91">
        <f t="shared" si="5"/>
        <v>20842.326019982251</v>
      </c>
      <c r="G91">
        <f t="shared" si="6"/>
        <v>41684.652039964501</v>
      </c>
      <c r="H91">
        <f t="shared" si="16"/>
        <v>20659.69674906911</v>
      </c>
      <c r="I91">
        <f t="shared" si="17"/>
        <v>41502.022769051357</v>
      </c>
      <c r="J91">
        <f t="shared" si="18"/>
        <v>-21024.955290895392</v>
      </c>
      <c r="K91">
        <f t="shared" si="19"/>
        <v>-41867.281310877646</v>
      </c>
    </row>
    <row r="92" spans="1:11">
      <c r="A92" t="s">
        <v>91</v>
      </c>
      <c r="B92">
        <v>7074.6702209707173</v>
      </c>
      <c r="C92">
        <f t="shared" si="20"/>
        <v>33793.447059893995</v>
      </c>
      <c r="D92">
        <f t="shared" si="21"/>
        <v>3729.3404098284955</v>
      </c>
      <c r="E92">
        <f t="shared" ref="E92:E123" si="22">AVERAGE(D73:D92)</f>
        <v>-182.91700713171704</v>
      </c>
      <c r="F92">
        <f t="shared" si="5"/>
        <v>20842.269127341518</v>
      </c>
      <c r="G92">
        <f t="shared" si="6"/>
        <v>41684.538254683037</v>
      </c>
      <c r="H92">
        <f t="shared" ref="H92:H123" si="23">E92+F92</f>
        <v>20659.352120209802</v>
      </c>
      <c r="I92">
        <f t="shared" ref="I92:I123" si="24">E92+G92</f>
        <v>41501.621247551317</v>
      </c>
      <c r="J92">
        <f t="shared" ref="J92:J123" si="25">E92-F92</f>
        <v>-21025.186134473235</v>
      </c>
      <c r="K92">
        <f t="shared" ref="K92:K123" si="26">E92-G92</f>
        <v>-41867.455261814757</v>
      </c>
    </row>
    <row r="93" spans="1:11">
      <c r="A93" t="s">
        <v>92</v>
      </c>
      <c r="B93">
        <v>2252.6871971858204</v>
      </c>
      <c r="C93">
        <f t="shared" si="20"/>
        <v>24887.820110945289</v>
      </c>
      <c r="D93">
        <f t="shared" si="21"/>
        <v>-10989.578606198138</v>
      </c>
      <c r="E93">
        <f t="shared" si="22"/>
        <v>-919.94459479162447</v>
      </c>
      <c r="F93">
        <f t="shared" ref="F93:F146" si="27">STDEV(D74,D75,D76,D77,D78,D79,D80,D81,D82,D83,D84,D85,D86,D87,D88,D89,D90,D91,D92,D93)</f>
        <v>20956.154371783836</v>
      </c>
      <c r="G93">
        <f t="shared" ref="G93:G147" si="28">F93*2</f>
        <v>41912.308743567672</v>
      </c>
      <c r="H93">
        <f t="shared" si="23"/>
        <v>20036.209776992211</v>
      </c>
      <c r="I93">
        <f t="shared" si="24"/>
        <v>40992.364148776047</v>
      </c>
      <c r="J93">
        <f t="shared" si="25"/>
        <v>-21876.098966575461</v>
      </c>
      <c r="K93">
        <f t="shared" si="26"/>
        <v>-42832.253338359296</v>
      </c>
    </row>
    <row r="94" spans="1:11">
      <c r="A94" t="s">
        <v>93</v>
      </c>
      <c r="B94">
        <v>4891.0934745484301</v>
      </c>
      <c r="C94">
        <f t="shared" si="20"/>
        <v>21714.807756444679</v>
      </c>
      <c r="D94">
        <f t="shared" si="21"/>
        <v>-13911.095074704739</v>
      </c>
      <c r="E94">
        <f t="shared" si="22"/>
        <v>-1580.2450187849495</v>
      </c>
      <c r="F94">
        <f t="shared" si="27"/>
        <v>21156.125912467938</v>
      </c>
      <c r="G94">
        <f t="shared" si="28"/>
        <v>42312.251824935876</v>
      </c>
      <c r="H94">
        <f t="shared" si="23"/>
        <v>19575.880893682988</v>
      </c>
      <c r="I94">
        <f t="shared" si="24"/>
        <v>40732.00680615093</v>
      </c>
      <c r="J94">
        <f t="shared" si="25"/>
        <v>-22736.370931252888</v>
      </c>
      <c r="K94">
        <f t="shared" si="26"/>
        <v>-43892.496843720823</v>
      </c>
    </row>
    <row r="95" spans="1:11">
      <c r="A95" t="s">
        <v>94</v>
      </c>
      <c r="B95">
        <v>5408.9582557266203</v>
      </c>
      <c r="C95">
        <f t="shared" si="20"/>
        <v>19627.409148431587</v>
      </c>
      <c r="D95">
        <f t="shared" si="21"/>
        <v>-16978.767391947214</v>
      </c>
      <c r="E95">
        <f t="shared" si="22"/>
        <v>-1889.4540775479413</v>
      </c>
      <c r="F95">
        <f t="shared" si="27"/>
        <v>21342.260783397935</v>
      </c>
      <c r="G95">
        <f t="shared" si="28"/>
        <v>42684.521566795869</v>
      </c>
      <c r="H95">
        <f t="shared" si="23"/>
        <v>19452.806705849995</v>
      </c>
      <c r="I95">
        <f t="shared" si="24"/>
        <v>40795.067489247929</v>
      </c>
      <c r="J95">
        <f t="shared" si="25"/>
        <v>-23231.714860945875</v>
      </c>
      <c r="K95">
        <f t="shared" si="26"/>
        <v>-44573.975644343809</v>
      </c>
    </row>
    <row r="96" spans="1:11">
      <c r="A96" t="s">
        <v>95</v>
      </c>
      <c r="B96">
        <v>-5353.8685355105399</v>
      </c>
      <c r="C96">
        <f t="shared" si="20"/>
        <v>7198.8703919503305</v>
      </c>
      <c r="D96">
        <f t="shared" si="21"/>
        <v>-26594.576667943664</v>
      </c>
      <c r="E96">
        <f t="shared" si="22"/>
        <v>-3635.4409724123288</v>
      </c>
      <c r="F96">
        <f t="shared" si="27"/>
        <v>21884.126815646505</v>
      </c>
      <c r="G96">
        <f t="shared" si="28"/>
        <v>43768.25363129301</v>
      </c>
      <c r="H96">
        <f t="shared" si="23"/>
        <v>18248.685843234176</v>
      </c>
      <c r="I96">
        <f t="shared" si="24"/>
        <v>40132.812658880677</v>
      </c>
      <c r="J96">
        <f t="shared" si="25"/>
        <v>-25519.567788058834</v>
      </c>
      <c r="K96">
        <f t="shared" si="26"/>
        <v>-47403.694603705342</v>
      </c>
    </row>
    <row r="97" spans="1:11">
      <c r="A97" t="s">
        <v>96</v>
      </c>
      <c r="B97">
        <v>-3773.5428828790505</v>
      </c>
      <c r="C97">
        <f t="shared" si="20"/>
        <v>1172.6403118854601</v>
      </c>
      <c r="D97">
        <f t="shared" si="21"/>
        <v>-23715.179799059828</v>
      </c>
      <c r="E97">
        <f t="shared" si="22"/>
        <v>-4198.3058623583602</v>
      </c>
      <c r="F97">
        <f t="shared" si="27"/>
        <v>22264.450341477987</v>
      </c>
      <c r="G97">
        <f t="shared" si="28"/>
        <v>44528.900682955973</v>
      </c>
      <c r="H97">
        <f t="shared" si="23"/>
        <v>18066.144479119626</v>
      </c>
      <c r="I97">
        <f t="shared" si="24"/>
        <v>40330.594820597616</v>
      </c>
      <c r="J97">
        <f t="shared" si="25"/>
        <v>-26462.756203836347</v>
      </c>
      <c r="K97">
        <f t="shared" si="26"/>
        <v>-48727.20654531433</v>
      </c>
    </row>
    <row r="98" spans="1:11">
      <c r="A98" t="s">
        <v>97</v>
      </c>
      <c r="B98">
        <v>1523.19585996099</v>
      </c>
      <c r="C98">
        <f t="shared" si="20"/>
        <v>-2195.2573027019798</v>
      </c>
      <c r="D98">
        <f t="shared" si="21"/>
        <v>-23910.065059146658</v>
      </c>
      <c r="E98">
        <f t="shared" si="22"/>
        <v>-5602.9971421516948</v>
      </c>
      <c r="F98">
        <f t="shared" si="27"/>
        <v>22591.615227123657</v>
      </c>
      <c r="G98">
        <f t="shared" si="28"/>
        <v>45183.230454247314</v>
      </c>
      <c r="H98">
        <f t="shared" si="23"/>
        <v>16988.61808497196</v>
      </c>
      <c r="I98">
        <f t="shared" si="24"/>
        <v>39580.233312095617</v>
      </c>
      <c r="J98">
        <f t="shared" si="25"/>
        <v>-28194.612369275354</v>
      </c>
      <c r="K98">
        <f t="shared" si="26"/>
        <v>-50786.227596399011</v>
      </c>
    </row>
    <row r="99" spans="1:11">
      <c r="A99" t="s">
        <v>98</v>
      </c>
      <c r="B99">
        <v>1161.7720721181508</v>
      </c>
      <c r="C99">
        <f t="shared" si="20"/>
        <v>-6442.4434863104507</v>
      </c>
      <c r="D99">
        <f t="shared" si="21"/>
        <v>-26069.852634742037</v>
      </c>
      <c r="E99">
        <f t="shared" si="22"/>
        <v>-7569.1356032772919</v>
      </c>
      <c r="F99">
        <f t="shared" si="27"/>
        <v>22575.339567342628</v>
      </c>
      <c r="G99">
        <f t="shared" si="28"/>
        <v>45150.679134685255</v>
      </c>
      <c r="H99">
        <f t="shared" si="23"/>
        <v>15006.203964065335</v>
      </c>
      <c r="I99">
        <f t="shared" si="24"/>
        <v>37581.543531407966</v>
      </c>
      <c r="J99">
        <f t="shared" si="25"/>
        <v>-30144.47517061992</v>
      </c>
      <c r="K99">
        <f t="shared" si="26"/>
        <v>-52719.814737962544</v>
      </c>
    </row>
    <row r="100" spans="1:11">
      <c r="A100" t="s">
        <v>99</v>
      </c>
      <c r="B100">
        <v>-986.44079831940144</v>
      </c>
      <c r="C100">
        <f t="shared" si="20"/>
        <v>-2075.0157491193108</v>
      </c>
      <c r="D100">
        <f t="shared" si="21"/>
        <v>-9273.8861410696409</v>
      </c>
      <c r="E100">
        <f t="shared" si="22"/>
        <v>-7545.6793999746487</v>
      </c>
      <c r="F100">
        <f t="shared" si="27"/>
        <v>22573.20560539942</v>
      </c>
      <c r="G100">
        <f t="shared" si="28"/>
        <v>45146.41121079884</v>
      </c>
      <c r="H100">
        <f t="shared" si="23"/>
        <v>15027.526205424772</v>
      </c>
      <c r="I100">
        <f t="shared" si="24"/>
        <v>37600.731810824189</v>
      </c>
      <c r="J100">
        <f t="shared" si="25"/>
        <v>-30118.885005374068</v>
      </c>
      <c r="K100">
        <f t="shared" si="26"/>
        <v>-52692.090610773492</v>
      </c>
    </row>
    <row r="101" spans="1:11">
      <c r="A101" t="s">
        <v>100</v>
      </c>
      <c r="B101">
        <v>7285.3473139613197</v>
      </c>
      <c r="C101">
        <f t="shared" si="20"/>
        <v>8983.8744477210603</v>
      </c>
      <c r="D101">
        <f t="shared" si="21"/>
        <v>7811.2341358356007</v>
      </c>
      <c r="E101">
        <f t="shared" si="22"/>
        <v>-7463.4672107722199</v>
      </c>
      <c r="F101">
        <f t="shared" si="27"/>
        <v>22628.701987931265</v>
      </c>
      <c r="G101">
        <f t="shared" si="28"/>
        <v>45257.403975862529</v>
      </c>
      <c r="H101">
        <f t="shared" si="23"/>
        <v>15165.234777159045</v>
      </c>
      <c r="I101">
        <f t="shared" si="24"/>
        <v>37793.936765090308</v>
      </c>
      <c r="J101">
        <f t="shared" si="25"/>
        <v>-30092.169198703486</v>
      </c>
      <c r="K101">
        <f t="shared" si="26"/>
        <v>-52720.871186634751</v>
      </c>
    </row>
    <row r="102" spans="1:11">
      <c r="A102" t="s">
        <v>101</v>
      </c>
      <c r="B102">
        <v>3713.5928332595499</v>
      </c>
      <c r="C102">
        <f t="shared" si="20"/>
        <v>11174.271421019619</v>
      </c>
      <c r="D102">
        <f t="shared" si="21"/>
        <v>13369.5287237216</v>
      </c>
      <c r="E102">
        <f t="shared" si="22"/>
        <v>-4832.265789611185</v>
      </c>
      <c r="F102">
        <f t="shared" si="27"/>
        <v>21781.189946284572</v>
      </c>
      <c r="G102">
        <f t="shared" si="28"/>
        <v>43562.379892569144</v>
      </c>
      <c r="H102">
        <f t="shared" si="23"/>
        <v>16948.924156673387</v>
      </c>
      <c r="I102">
        <f t="shared" si="24"/>
        <v>38730.114102957959</v>
      </c>
      <c r="J102">
        <f t="shared" si="25"/>
        <v>-26613.455735895757</v>
      </c>
      <c r="K102">
        <f t="shared" si="26"/>
        <v>-48394.645682180329</v>
      </c>
    </row>
    <row r="103" spans="1:11">
      <c r="A103" t="s">
        <v>102</v>
      </c>
      <c r="B103">
        <v>-3386.1532406526085</v>
      </c>
      <c r="C103">
        <f t="shared" si="20"/>
        <v>6626.3461082488602</v>
      </c>
      <c r="D103">
        <f t="shared" si="21"/>
        <v>13068.789594559312</v>
      </c>
      <c r="E103">
        <f t="shared" si="22"/>
        <v>-1622.1948543151552</v>
      </c>
      <c r="F103">
        <f t="shared" si="27"/>
        <v>19173.196073788531</v>
      </c>
      <c r="G103">
        <f t="shared" si="28"/>
        <v>38346.392147577062</v>
      </c>
      <c r="H103">
        <f t="shared" si="23"/>
        <v>17551.001219473375</v>
      </c>
      <c r="I103">
        <f t="shared" si="24"/>
        <v>36724.19729326191</v>
      </c>
      <c r="J103">
        <f t="shared" si="25"/>
        <v>-20795.390928103687</v>
      </c>
      <c r="K103">
        <f t="shared" si="26"/>
        <v>-39968.587001892214</v>
      </c>
    </row>
    <row r="104" spans="1:11">
      <c r="A104" t="s">
        <v>103</v>
      </c>
      <c r="B104">
        <v>4293.515767602441</v>
      </c>
      <c r="C104">
        <f t="shared" si="20"/>
        <v>11906.302674170704</v>
      </c>
      <c r="D104">
        <f t="shared" si="21"/>
        <v>13981.318423290015</v>
      </c>
      <c r="E104">
        <f t="shared" si="22"/>
        <v>90.743472880585344</v>
      </c>
      <c r="F104">
        <f t="shared" si="27"/>
        <v>18947.830738099343</v>
      </c>
      <c r="G104">
        <f t="shared" si="28"/>
        <v>37895.661476198686</v>
      </c>
      <c r="H104">
        <f t="shared" si="23"/>
        <v>19038.574210979928</v>
      </c>
      <c r="I104">
        <f t="shared" si="24"/>
        <v>37986.404949079268</v>
      </c>
      <c r="J104">
        <f t="shared" si="25"/>
        <v>-18857.087265218757</v>
      </c>
      <c r="K104">
        <f t="shared" si="26"/>
        <v>-37804.918003318104</v>
      </c>
    </row>
    <row r="105" spans="1:11">
      <c r="A105" t="s">
        <v>104</v>
      </c>
      <c r="B105">
        <v>4026.4406029668689</v>
      </c>
      <c r="C105">
        <f t="shared" si="20"/>
        <v>8647.3959631762518</v>
      </c>
      <c r="D105">
        <f t="shared" si="21"/>
        <v>-336.47848454480845</v>
      </c>
      <c r="E105">
        <f t="shared" si="22"/>
        <v>930.40043476021742</v>
      </c>
      <c r="F105">
        <f t="shared" si="27"/>
        <v>18511.627507503927</v>
      </c>
      <c r="G105">
        <f t="shared" si="28"/>
        <v>37023.255015007853</v>
      </c>
      <c r="H105">
        <f t="shared" si="23"/>
        <v>19442.027942264143</v>
      </c>
      <c r="I105">
        <f t="shared" si="24"/>
        <v>37953.65544976807</v>
      </c>
      <c r="J105">
        <f t="shared" si="25"/>
        <v>-17581.22707274371</v>
      </c>
      <c r="K105">
        <f t="shared" si="26"/>
        <v>-36092.854580247636</v>
      </c>
    </row>
    <row r="106" spans="1:11">
      <c r="A106" t="s">
        <v>105</v>
      </c>
      <c r="B106">
        <v>9798.6921994475651</v>
      </c>
      <c r="C106">
        <f t="shared" si="20"/>
        <v>14732.495329364267</v>
      </c>
      <c r="D106">
        <f t="shared" si="21"/>
        <v>3558.2239083446475</v>
      </c>
      <c r="E106">
        <f t="shared" si="22"/>
        <v>-57.843244735206738</v>
      </c>
      <c r="F106">
        <f t="shared" si="27"/>
        <v>17765.825813067197</v>
      </c>
      <c r="G106">
        <f t="shared" si="28"/>
        <v>35531.651626134393</v>
      </c>
      <c r="H106">
        <f t="shared" si="23"/>
        <v>17707.98256833199</v>
      </c>
      <c r="I106">
        <f t="shared" si="24"/>
        <v>35473.808381399183</v>
      </c>
      <c r="J106">
        <f t="shared" si="25"/>
        <v>-17823.669057802403</v>
      </c>
      <c r="K106">
        <f t="shared" si="26"/>
        <v>-35589.494870869603</v>
      </c>
    </row>
    <row r="107" spans="1:11">
      <c r="A107" t="s">
        <v>106</v>
      </c>
      <c r="B107">
        <v>-1027.5102322645225</v>
      </c>
      <c r="C107">
        <f t="shared" si="20"/>
        <v>17091.138337752356</v>
      </c>
      <c r="D107">
        <f t="shared" si="21"/>
        <v>10464.792229503495</v>
      </c>
      <c r="E107">
        <f t="shared" si="22"/>
        <v>-1114.6663949467718</v>
      </c>
      <c r="F107">
        <f t="shared" si="27"/>
        <v>16356.161895400432</v>
      </c>
      <c r="G107">
        <f t="shared" si="28"/>
        <v>32712.323790800863</v>
      </c>
      <c r="H107">
        <f t="shared" si="23"/>
        <v>15241.49550045366</v>
      </c>
      <c r="I107">
        <f t="shared" si="24"/>
        <v>31597.65739585409</v>
      </c>
      <c r="J107">
        <f t="shared" si="25"/>
        <v>-17470.828290347203</v>
      </c>
      <c r="K107">
        <f t="shared" si="26"/>
        <v>-33826.990185747636</v>
      </c>
    </row>
    <row r="108" spans="1:11">
      <c r="A108" t="s">
        <v>107</v>
      </c>
      <c r="B108">
        <v>4382.3925361370293</v>
      </c>
      <c r="C108">
        <f t="shared" si="20"/>
        <v>17180.015106286941</v>
      </c>
      <c r="D108">
        <f t="shared" si="21"/>
        <v>5273.7124321162373</v>
      </c>
      <c r="E108">
        <f t="shared" si="22"/>
        <v>-1911.8366290543963</v>
      </c>
      <c r="F108">
        <f t="shared" si="27"/>
        <v>15580.605063440229</v>
      </c>
      <c r="G108">
        <f t="shared" si="28"/>
        <v>31161.210126880458</v>
      </c>
      <c r="H108">
        <f t="shared" si="23"/>
        <v>13668.768434385833</v>
      </c>
      <c r="I108">
        <f t="shared" si="24"/>
        <v>29249.373497826062</v>
      </c>
      <c r="J108">
        <f t="shared" si="25"/>
        <v>-17492.441692494627</v>
      </c>
      <c r="K108">
        <f t="shared" si="26"/>
        <v>-33073.046755934854</v>
      </c>
    </row>
    <row r="109" spans="1:11">
      <c r="A109" t="s">
        <v>108</v>
      </c>
      <c r="B109">
        <v>8804.9093395428008</v>
      </c>
      <c r="C109">
        <f t="shared" si="20"/>
        <v>21958.483842862872</v>
      </c>
      <c r="D109">
        <f t="shared" si="21"/>
        <v>13311.08787968662</v>
      </c>
      <c r="E109">
        <f t="shared" si="22"/>
        <v>-2378.7991421017186</v>
      </c>
      <c r="F109">
        <f t="shared" si="27"/>
        <v>14932.172525201764</v>
      </c>
      <c r="G109">
        <f t="shared" si="28"/>
        <v>29864.345050403528</v>
      </c>
      <c r="H109">
        <f t="shared" si="23"/>
        <v>12553.373383100046</v>
      </c>
      <c r="I109">
        <f t="shared" si="24"/>
        <v>27485.54590830181</v>
      </c>
      <c r="J109">
        <f t="shared" si="25"/>
        <v>-17310.971667303482</v>
      </c>
      <c r="K109">
        <f t="shared" si="26"/>
        <v>-32243.144192505246</v>
      </c>
    </row>
    <row r="110" spans="1:11">
      <c r="A110" t="s">
        <v>109</v>
      </c>
      <c r="B110">
        <v>12582.41370255692</v>
      </c>
      <c r="C110">
        <f t="shared" si="20"/>
        <v>24742.20534597223</v>
      </c>
      <c r="D110">
        <f t="shared" si="21"/>
        <v>10009.710016607964</v>
      </c>
      <c r="E110">
        <f t="shared" si="22"/>
        <v>-2374.1618762569988</v>
      </c>
      <c r="F110">
        <f t="shared" si="27"/>
        <v>14936.205871291528</v>
      </c>
      <c r="G110">
        <f t="shared" si="28"/>
        <v>29872.411742583055</v>
      </c>
      <c r="H110">
        <f t="shared" si="23"/>
        <v>12562.043995034528</v>
      </c>
      <c r="I110">
        <f t="shared" si="24"/>
        <v>27498.249866326056</v>
      </c>
      <c r="J110">
        <f t="shared" si="25"/>
        <v>-17310.367747548527</v>
      </c>
      <c r="K110">
        <f t="shared" si="26"/>
        <v>-32246.573618840055</v>
      </c>
    </row>
    <row r="111" spans="1:11">
      <c r="A111" t="s">
        <v>110</v>
      </c>
      <c r="B111">
        <v>87.602242899409248</v>
      </c>
      <c r="C111">
        <f t="shared" si="20"/>
        <v>25857.317821136159</v>
      </c>
      <c r="D111">
        <f t="shared" si="21"/>
        <v>8766.179483383803</v>
      </c>
      <c r="E111">
        <f t="shared" si="22"/>
        <v>-2421.7781311239473</v>
      </c>
      <c r="F111">
        <f t="shared" si="27"/>
        <v>14897.092524836899</v>
      </c>
      <c r="G111">
        <f t="shared" si="28"/>
        <v>29794.185049673797</v>
      </c>
      <c r="H111">
        <f t="shared" si="23"/>
        <v>12475.314393712952</v>
      </c>
      <c r="I111">
        <f t="shared" si="24"/>
        <v>27372.406918549848</v>
      </c>
      <c r="J111">
        <f t="shared" si="25"/>
        <v>-17318.870655960847</v>
      </c>
      <c r="K111">
        <f t="shared" si="26"/>
        <v>-32215.963180797746</v>
      </c>
    </row>
    <row r="112" spans="1:11">
      <c r="A112" t="s">
        <v>111</v>
      </c>
      <c r="B112">
        <v>9788.6413069902592</v>
      </c>
      <c r="C112">
        <f t="shared" si="20"/>
        <v>31263.566591989391</v>
      </c>
      <c r="D112">
        <f t="shared" si="21"/>
        <v>14083.55148570245</v>
      </c>
      <c r="E112">
        <f t="shared" si="22"/>
        <v>-1904.0675773302494</v>
      </c>
      <c r="F112">
        <f t="shared" si="27"/>
        <v>15296.668213566067</v>
      </c>
      <c r="G112">
        <f t="shared" si="28"/>
        <v>30593.336427132133</v>
      </c>
      <c r="H112">
        <f t="shared" si="23"/>
        <v>13392.600636235817</v>
      </c>
      <c r="I112">
        <f t="shared" si="24"/>
        <v>28689.268849801883</v>
      </c>
      <c r="J112">
        <f t="shared" si="25"/>
        <v>-17200.735790896317</v>
      </c>
      <c r="K112">
        <f t="shared" si="26"/>
        <v>-32497.404004462383</v>
      </c>
    </row>
    <row r="113" spans="1:11">
      <c r="A113" t="s">
        <v>112</v>
      </c>
      <c r="B113">
        <v>29484.345382718573</v>
      </c>
      <c r="C113">
        <f t="shared" si="20"/>
        <v>51943.002635165161</v>
      </c>
      <c r="D113">
        <f t="shared" si="21"/>
        <v>29984.51879230229</v>
      </c>
      <c r="E113">
        <f t="shared" si="22"/>
        <v>144.63729259477313</v>
      </c>
      <c r="F113">
        <f t="shared" si="27"/>
        <v>16695.67341905534</v>
      </c>
      <c r="G113">
        <f t="shared" si="28"/>
        <v>33391.34683811068</v>
      </c>
      <c r="H113">
        <f t="shared" si="23"/>
        <v>16840.310711650112</v>
      </c>
      <c r="I113">
        <f t="shared" si="24"/>
        <v>33535.984130705452</v>
      </c>
      <c r="J113">
        <f t="shared" si="25"/>
        <v>-16551.036126460567</v>
      </c>
      <c r="K113">
        <f t="shared" si="26"/>
        <v>-33246.709545515907</v>
      </c>
    </row>
    <row r="114" spans="1:11">
      <c r="A114" t="s">
        <v>113</v>
      </c>
      <c r="B114">
        <v>27891.66377702661</v>
      </c>
      <c r="C114">
        <f t="shared" si="20"/>
        <v>67252.252709634849</v>
      </c>
      <c r="D114">
        <f t="shared" si="21"/>
        <v>42510.047363662619</v>
      </c>
      <c r="E114">
        <f t="shared" si="22"/>
        <v>2965.6944145131392</v>
      </c>
      <c r="F114">
        <f t="shared" si="27"/>
        <v>18826.439694448378</v>
      </c>
      <c r="G114">
        <f t="shared" si="28"/>
        <v>37652.879388896756</v>
      </c>
      <c r="H114">
        <f t="shared" si="23"/>
        <v>21792.134108961516</v>
      </c>
      <c r="I114">
        <f t="shared" si="24"/>
        <v>40618.573803409898</v>
      </c>
      <c r="J114">
        <f t="shared" si="25"/>
        <v>-15860.74527993524</v>
      </c>
      <c r="K114">
        <f t="shared" si="26"/>
        <v>-34687.184974383614</v>
      </c>
    </row>
    <row r="115" spans="1:11">
      <c r="A115" t="s">
        <v>114</v>
      </c>
      <c r="B115">
        <v>48243.537821863996</v>
      </c>
      <c r="C115">
        <f t="shared" si="20"/>
        <v>115408.18828859944</v>
      </c>
      <c r="D115">
        <f t="shared" si="21"/>
        <v>89550.870467463275</v>
      </c>
      <c r="E115">
        <f t="shared" si="22"/>
        <v>8292.1763074836654</v>
      </c>
      <c r="F115">
        <f t="shared" si="27"/>
        <v>26423.718181382628</v>
      </c>
      <c r="G115">
        <f t="shared" si="28"/>
        <v>52847.436362765256</v>
      </c>
      <c r="H115">
        <f t="shared" si="23"/>
        <v>34715.894488866295</v>
      </c>
      <c r="I115">
        <f t="shared" si="24"/>
        <v>61139.61267024892</v>
      </c>
      <c r="J115">
        <f t="shared" si="25"/>
        <v>-18131.541873898961</v>
      </c>
      <c r="K115">
        <f t="shared" si="26"/>
        <v>-44555.260055281593</v>
      </c>
    </row>
    <row r="116" spans="1:11">
      <c r="A116" t="s">
        <v>115</v>
      </c>
      <c r="B116">
        <v>16488.681718447882</v>
      </c>
      <c r="C116">
        <f t="shared" si="20"/>
        <v>122108.22870005706</v>
      </c>
      <c r="D116">
        <f t="shared" si="21"/>
        <v>90844.66210806767</v>
      </c>
      <c r="E116">
        <f t="shared" si="22"/>
        <v>14164.13824628423</v>
      </c>
      <c r="F116">
        <f t="shared" si="27"/>
        <v>30927.992266014306</v>
      </c>
      <c r="G116">
        <f t="shared" si="28"/>
        <v>61855.984532028611</v>
      </c>
      <c r="H116">
        <f t="shared" si="23"/>
        <v>45092.130512298536</v>
      </c>
      <c r="I116">
        <f t="shared" si="24"/>
        <v>76020.122778312842</v>
      </c>
      <c r="J116">
        <f t="shared" si="25"/>
        <v>-16763.854019730075</v>
      </c>
      <c r="K116">
        <f t="shared" si="26"/>
        <v>-47691.846285744381</v>
      </c>
    </row>
    <row r="117" spans="1:11">
      <c r="A117" t="s">
        <v>116</v>
      </c>
      <c r="B117">
        <v>20949.570748459293</v>
      </c>
      <c r="C117">
        <f t="shared" si="20"/>
        <v>113573.45406579779</v>
      </c>
      <c r="D117">
        <f t="shared" si="21"/>
        <v>61630.451430632631</v>
      </c>
      <c r="E117">
        <f t="shared" si="22"/>
        <v>18431.419807768856</v>
      </c>
      <c r="F117">
        <f t="shared" si="27"/>
        <v>31311.917791423795</v>
      </c>
      <c r="G117">
        <f t="shared" si="28"/>
        <v>62623.835582847591</v>
      </c>
      <c r="H117">
        <f t="shared" si="23"/>
        <v>49743.337599192651</v>
      </c>
      <c r="I117">
        <f t="shared" si="24"/>
        <v>81055.255390616454</v>
      </c>
      <c r="J117">
        <f t="shared" si="25"/>
        <v>-12880.497983654939</v>
      </c>
      <c r="K117">
        <f t="shared" si="26"/>
        <v>-44192.415775078734</v>
      </c>
    </row>
    <row r="118" spans="1:11">
      <c r="A118" t="s">
        <v>117</v>
      </c>
      <c r="B118">
        <v>26661.870715098259</v>
      </c>
      <c r="C118">
        <f t="shared" si="20"/>
        <v>112343.66100386943</v>
      </c>
      <c r="D118">
        <f t="shared" si="21"/>
        <v>45091.408294234585</v>
      </c>
      <c r="E118">
        <f t="shared" si="22"/>
        <v>21881.493475437914</v>
      </c>
      <c r="F118">
        <f t="shared" si="27"/>
        <v>30182.06263998635</v>
      </c>
      <c r="G118">
        <f t="shared" si="28"/>
        <v>60364.125279972701</v>
      </c>
      <c r="H118">
        <f t="shared" si="23"/>
        <v>52063.55611542426</v>
      </c>
      <c r="I118">
        <f t="shared" si="24"/>
        <v>82245.618755410615</v>
      </c>
      <c r="J118">
        <f t="shared" si="25"/>
        <v>-8300.5691645484367</v>
      </c>
      <c r="K118">
        <f t="shared" si="26"/>
        <v>-38482.631804534787</v>
      </c>
    </row>
    <row r="119" spans="1:11">
      <c r="A119" t="s">
        <v>163</v>
      </c>
      <c r="B119">
        <v>23324.553493310646</v>
      </c>
      <c r="C119">
        <f t="shared" si="20"/>
        <v>87424.676675316077</v>
      </c>
      <c r="D119">
        <f t="shared" si="21"/>
        <v>-27983.511613283365</v>
      </c>
      <c r="E119">
        <f t="shared" si="22"/>
        <v>21785.81052651085</v>
      </c>
      <c r="F119">
        <f t="shared" si="27"/>
        <v>30344.673713730666</v>
      </c>
      <c r="G119">
        <f t="shared" si="28"/>
        <v>60689.347427461333</v>
      </c>
      <c r="H119">
        <f t="shared" si="23"/>
        <v>52130.484240241516</v>
      </c>
      <c r="I119">
        <f t="shared" si="24"/>
        <v>82475.157953972186</v>
      </c>
      <c r="J119">
        <f t="shared" si="25"/>
        <v>-8558.8631872198166</v>
      </c>
      <c r="K119">
        <f t="shared" si="26"/>
        <v>-38903.536900950479</v>
      </c>
    </row>
    <row r="120" spans="1:11">
      <c r="A120" t="s">
        <v>119</v>
      </c>
      <c r="B120">
        <v>26184.308499308339</v>
      </c>
      <c r="C120">
        <f t="shared" si="20"/>
        <v>97120.303456176538</v>
      </c>
      <c r="D120">
        <f t="shared" si="21"/>
        <v>-24987.925243880527</v>
      </c>
      <c r="E120">
        <f t="shared" si="22"/>
        <v>21000.108571370303</v>
      </c>
      <c r="F120">
        <f t="shared" si="27"/>
        <v>31377.092115320465</v>
      </c>
      <c r="G120">
        <f t="shared" si="28"/>
        <v>62754.184230640931</v>
      </c>
      <c r="H120">
        <f t="shared" si="23"/>
        <v>52377.200686690769</v>
      </c>
      <c r="I120">
        <f t="shared" si="24"/>
        <v>83754.29280201123</v>
      </c>
      <c r="J120">
        <f t="shared" si="25"/>
        <v>-10376.983543950162</v>
      </c>
      <c r="K120">
        <f t="shared" si="26"/>
        <v>-41754.075659270631</v>
      </c>
    </row>
    <row r="121" spans="1:11">
      <c r="A121" t="s">
        <v>120</v>
      </c>
      <c r="B121">
        <v>-24341.094540619597</v>
      </c>
      <c r="C121">
        <f t="shared" si="20"/>
        <v>51829.638167097655</v>
      </c>
      <c r="D121">
        <f t="shared" si="21"/>
        <v>-61743.815898700137</v>
      </c>
      <c r="E121">
        <f t="shared" si="22"/>
        <v>17522.356069643516</v>
      </c>
      <c r="F121">
        <f t="shared" si="27"/>
        <v>36372.800466123241</v>
      </c>
      <c r="G121">
        <f t="shared" si="28"/>
        <v>72745.600932246482</v>
      </c>
      <c r="H121">
        <f t="shared" si="23"/>
        <v>53895.156535766757</v>
      </c>
      <c r="I121">
        <f t="shared" si="24"/>
        <v>90267.957001889998</v>
      </c>
      <c r="J121">
        <f t="shared" si="25"/>
        <v>-18850.444396479725</v>
      </c>
      <c r="K121">
        <f t="shared" si="26"/>
        <v>-55223.244862602965</v>
      </c>
    </row>
    <row r="122" spans="1:11">
      <c r="A122" t="s">
        <v>121</v>
      </c>
      <c r="B122">
        <v>2904.6839</v>
      </c>
      <c r="C122">
        <f t="shared" si="20"/>
        <v>28072.451351999389</v>
      </c>
      <c r="D122">
        <f t="shared" si="21"/>
        <v>-84271.209651870042</v>
      </c>
      <c r="E122">
        <f t="shared" si="22"/>
        <v>12640.319150863936</v>
      </c>
      <c r="F122">
        <f t="shared" si="27"/>
        <v>42922.592516877601</v>
      </c>
      <c r="G122">
        <f t="shared" si="28"/>
        <v>85845.185033755202</v>
      </c>
      <c r="H122">
        <f t="shared" si="23"/>
        <v>55562.911667741537</v>
      </c>
      <c r="I122">
        <f t="shared" si="24"/>
        <v>98485.504184619145</v>
      </c>
      <c r="J122">
        <f t="shared" si="25"/>
        <v>-30282.273366013666</v>
      </c>
      <c r="K122">
        <f t="shared" si="26"/>
        <v>-73204.865882891259</v>
      </c>
    </row>
    <row r="123" spans="1:11">
      <c r="A123" t="s">
        <v>122</v>
      </c>
      <c r="B123">
        <v>26340.86069999999</v>
      </c>
      <c r="C123">
        <f t="shared" si="20"/>
        <v>31088.758558688733</v>
      </c>
      <c r="D123">
        <f t="shared" si="21"/>
        <v>-56335.918116627348</v>
      </c>
      <c r="E123">
        <f t="shared" si="22"/>
        <v>9170.0837653046037</v>
      </c>
      <c r="F123">
        <f t="shared" si="27"/>
        <v>45607.776960943833</v>
      </c>
      <c r="G123">
        <f t="shared" si="28"/>
        <v>91215.553921887666</v>
      </c>
      <c r="H123">
        <f t="shared" si="23"/>
        <v>54777.860726248437</v>
      </c>
      <c r="I123">
        <f t="shared" si="24"/>
        <v>100385.63768719227</v>
      </c>
      <c r="J123">
        <f t="shared" si="25"/>
        <v>-36437.693195639229</v>
      </c>
      <c r="K123">
        <f t="shared" si="26"/>
        <v>-82045.470156583062</v>
      </c>
    </row>
    <row r="124" spans="1:11">
      <c r="A124" t="s">
        <v>123</v>
      </c>
      <c r="B124">
        <v>28619.493699999995</v>
      </c>
      <c r="C124">
        <f t="shared" si="20"/>
        <v>33523.943759380389</v>
      </c>
      <c r="D124">
        <f t="shared" si="21"/>
        <v>-63596.359696796149</v>
      </c>
      <c r="E124">
        <f t="shared" ref="E124:E149" si="29">AVERAGE(D105:D124)</f>
        <v>5291.1998593002945</v>
      </c>
      <c r="F124">
        <f t="shared" si="27"/>
        <v>48391.065712549018</v>
      </c>
      <c r="G124">
        <f t="shared" si="28"/>
        <v>96782.131425098036</v>
      </c>
      <c r="H124">
        <f t="shared" ref="H124:H147" si="30">E124+F124</f>
        <v>53682.265571849312</v>
      </c>
      <c r="I124">
        <f t="shared" ref="I124:I147" si="31">E124+G124</f>
        <v>102073.33128439833</v>
      </c>
      <c r="J124">
        <f t="shared" ref="J124:J147" si="32">E124-F124</f>
        <v>-43099.865853248724</v>
      </c>
      <c r="K124">
        <f t="shared" ref="K124:K147" si="33">E124-G124</f>
        <v>-91490.931565797742</v>
      </c>
    </row>
    <row r="125" spans="1:11">
      <c r="A125" t="s">
        <v>124</v>
      </c>
      <c r="B125">
        <v>28152.171700000014</v>
      </c>
      <c r="C125">
        <f t="shared" si="20"/>
        <v>86017.209999999992</v>
      </c>
      <c r="D125">
        <f t="shared" si="21"/>
        <v>34187.571832902337</v>
      </c>
      <c r="E125">
        <f t="shared" si="29"/>
        <v>7017.4023751726509</v>
      </c>
      <c r="F125">
        <f t="shared" si="27"/>
        <v>48793.843238836802</v>
      </c>
      <c r="G125">
        <f t="shared" si="28"/>
        <v>97587.686477673604</v>
      </c>
      <c r="H125">
        <f t="shared" si="30"/>
        <v>55811.245614009451</v>
      </c>
      <c r="I125">
        <f t="shared" si="31"/>
        <v>104605.08885284625</v>
      </c>
      <c r="J125">
        <f t="shared" si="32"/>
        <v>-41776.440863664153</v>
      </c>
      <c r="K125">
        <f t="shared" si="33"/>
        <v>-90570.284102500955</v>
      </c>
    </row>
    <row r="126" spans="1:11">
      <c r="A126" t="s">
        <v>125</v>
      </c>
      <c r="B126">
        <v>28019.4026553</v>
      </c>
      <c r="C126">
        <f t="shared" si="20"/>
        <v>111131.92875529999</v>
      </c>
      <c r="D126">
        <f t="shared" si="21"/>
        <v>83059.477403300596</v>
      </c>
      <c r="E126">
        <f t="shared" si="29"/>
        <v>10992.465049920449</v>
      </c>
      <c r="F126">
        <f t="shared" si="27"/>
        <v>51651.846869646106</v>
      </c>
      <c r="G126">
        <f t="shared" si="28"/>
        <v>103303.69373929221</v>
      </c>
      <c r="H126">
        <f t="shared" si="30"/>
        <v>62644.311919566557</v>
      </c>
      <c r="I126">
        <f t="shared" si="31"/>
        <v>114296.15878921266</v>
      </c>
      <c r="J126">
        <f t="shared" si="32"/>
        <v>-40659.381819725655</v>
      </c>
      <c r="K126">
        <f t="shared" si="33"/>
        <v>-92311.228689371768</v>
      </c>
    </row>
    <row r="127" spans="1:11">
      <c r="A127" t="s">
        <v>126</v>
      </c>
      <c r="B127">
        <v>35702.541656660003</v>
      </c>
      <c r="C127">
        <f t="shared" si="20"/>
        <v>120493.60971196002</v>
      </c>
      <c r="D127">
        <f t="shared" si="21"/>
        <v>89404.851153271287</v>
      </c>
      <c r="E127">
        <f t="shared" si="29"/>
        <v>14939.467996108837</v>
      </c>
      <c r="F127">
        <f t="shared" si="27"/>
        <v>54544.525330245073</v>
      </c>
      <c r="G127">
        <f t="shared" si="28"/>
        <v>109089.05066049015</v>
      </c>
      <c r="H127">
        <f t="shared" si="30"/>
        <v>69483.993326353913</v>
      </c>
      <c r="I127">
        <f t="shared" si="31"/>
        <v>124028.51865659899</v>
      </c>
      <c r="J127">
        <f t="shared" si="32"/>
        <v>-39605.057334136232</v>
      </c>
      <c r="K127">
        <f t="shared" si="33"/>
        <v>-94149.582664381305</v>
      </c>
    </row>
    <row r="128" spans="1:11">
      <c r="A128" t="s">
        <v>127</v>
      </c>
      <c r="B128">
        <v>42071.970862790004</v>
      </c>
      <c r="C128">
        <f t="shared" si="20"/>
        <v>133946.08687475004</v>
      </c>
      <c r="D128">
        <f t="shared" si="21"/>
        <v>100422.14311536965</v>
      </c>
      <c r="E128">
        <f t="shared" si="29"/>
        <v>19696.88953027151</v>
      </c>
      <c r="F128">
        <f t="shared" si="27"/>
        <v>57714.451053796853</v>
      </c>
      <c r="G128">
        <f t="shared" si="28"/>
        <v>115428.90210759371</v>
      </c>
      <c r="H128">
        <f t="shared" si="30"/>
        <v>77411.340584068355</v>
      </c>
      <c r="I128">
        <f t="shared" si="31"/>
        <v>135125.79163786522</v>
      </c>
      <c r="J128">
        <f t="shared" si="32"/>
        <v>-38017.561523525343</v>
      </c>
      <c r="K128">
        <f t="shared" si="33"/>
        <v>-95732.012577322195</v>
      </c>
    </row>
    <row r="129" spans="1:11">
      <c r="A129" t="s">
        <v>128</v>
      </c>
      <c r="B129">
        <v>51804.660482949999</v>
      </c>
      <c r="C129">
        <f t="shared" si="20"/>
        <v>157598.57565770001</v>
      </c>
      <c r="D129">
        <f t="shared" si="21"/>
        <v>71581.365657700022</v>
      </c>
      <c r="E129">
        <f t="shared" si="29"/>
        <v>22610.40341917218</v>
      </c>
      <c r="F129">
        <f t="shared" si="27"/>
        <v>58835.02737810363</v>
      </c>
      <c r="G129">
        <f t="shared" si="28"/>
        <v>117670.05475620726</v>
      </c>
      <c r="H129">
        <f t="shared" si="30"/>
        <v>81445.430797275811</v>
      </c>
      <c r="I129">
        <f t="shared" si="31"/>
        <v>140280.45817537943</v>
      </c>
      <c r="J129">
        <f t="shared" si="32"/>
        <v>-36224.62395893145</v>
      </c>
      <c r="K129">
        <f t="shared" si="33"/>
        <v>-95059.651337035088</v>
      </c>
    </row>
    <row r="130" spans="1:11">
      <c r="A130" t="s">
        <v>129</v>
      </c>
      <c r="B130">
        <v>34483.894915159995</v>
      </c>
      <c r="C130">
        <f t="shared" si="20"/>
        <v>164063.06791755999</v>
      </c>
      <c r="D130">
        <f t="shared" si="21"/>
        <v>52931.139162260006</v>
      </c>
      <c r="E130">
        <f t="shared" si="29"/>
        <v>24756.47487645478</v>
      </c>
      <c r="F130">
        <f t="shared" si="27"/>
        <v>59133.259664681966</v>
      </c>
      <c r="G130">
        <f t="shared" si="28"/>
        <v>118266.51932936393</v>
      </c>
      <c r="H130">
        <f t="shared" si="30"/>
        <v>83889.734541136742</v>
      </c>
      <c r="I130">
        <f t="shared" si="31"/>
        <v>143022.99420581872</v>
      </c>
      <c r="J130">
        <f t="shared" si="32"/>
        <v>-34376.784788227189</v>
      </c>
      <c r="K130">
        <f t="shared" si="33"/>
        <v>-93510.044452909147</v>
      </c>
    </row>
    <row r="131" spans="1:11">
      <c r="A131" t="s">
        <v>130</v>
      </c>
      <c r="B131">
        <v>39396.735160249998</v>
      </c>
      <c r="C131">
        <f t="shared" si="20"/>
        <v>167757.26142115</v>
      </c>
      <c r="D131">
        <f t="shared" si="21"/>
        <v>47263.651709189988</v>
      </c>
      <c r="E131">
        <f t="shared" si="29"/>
        <v>26681.34848774509</v>
      </c>
      <c r="F131">
        <f t="shared" si="27"/>
        <v>59211.879260960573</v>
      </c>
      <c r="G131">
        <f t="shared" si="28"/>
        <v>118423.75852192115</v>
      </c>
      <c r="H131">
        <f t="shared" si="30"/>
        <v>85893.227748705656</v>
      </c>
      <c r="I131">
        <f t="shared" si="31"/>
        <v>145105.10700966624</v>
      </c>
      <c r="J131">
        <f t="shared" si="32"/>
        <v>-32530.530773215483</v>
      </c>
      <c r="K131">
        <f t="shared" si="33"/>
        <v>-91742.41003417605</v>
      </c>
    </row>
    <row r="132" spans="1:11">
      <c r="A132" t="s">
        <v>131</v>
      </c>
      <c r="B132">
        <v>35790.175918740002</v>
      </c>
      <c r="C132">
        <f t="shared" si="20"/>
        <v>161475.46647709998</v>
      </c>
      <c r="D132">
        <f t="shared" si="21"/>
        <v>27529.379602349945</v>
      </c>
      <c r="E132">
        <f t="shared" si="29"/>
        <v>27353.639893577463</v>
      </c>
      <c r="F132">
        <f t="shared" si="27"/>
        <v>59137.601102698754</v>
      </c>
      <c r="G132">
        <f t="shared" si="28"/>
        <v>118275.20220539751</v>
      </c>
      <c r="H132">
        <f t="shared" si="30"/>
        <v>86491.240996276218</v>
      </c>
      <c r="I132">
        <f t="shared" si="31"/>
        <v>145628.84209897497</v>
      </c>
      <c r="J132">
        <f t="shared" si="32"/>
        <v>-31783.961209121291</v>
      </c>
      <c r="K132">
        <f t="shared" si="33"/>
        <v>-90921.562311820046</v>
      </c>
    </row>
    <row r="133" spans="1:11">
      <c r="A133" t="s">
        <v>132</v>
      </c>
      <c r="B133">
        <v>22002.909391729998</v>
      </c>
      <c r="C133">
        <f t="shared" si="20"/>
        <v>131673.71538588</v>
      </c>
      <c r="D133">
        <f t="shared" si="21"/>
        <v>-25924.860271820013</v>
      </c>
      <c r="E133">
        <f t="shared" si="29"/>
        <v>24558.170940371354</v>
      </c>
      <c r="F133">
        <f t="shared" si="27"/>
        <v>60316.378827411347</v>
      </c>
      <c r="G133">
        <f t="shared" si="28"/>
        <v>120632.75765482269</v>
      </c>
      <c r="H133">
        <f t="shared" si="30"/>
        <v>84874.549767782708</v>
      </c>
      <c r="I133">
        <f t="shared" si="31"/>
        <v>145190.92859519404</v>
      </c>
      <c r="J133">
        <f t="shared" si="32"/>
        <v>-35758.207887039993</v>
      </c>
      <c r="K133">
        <f t="shared" si="33"/>
        <v>-96074.586714451347</v>
      </c>
    </row>
    <row r="134" spans="1:11">
      <c r="A134" t="s">
        <v>133</v>
      </c>
      <c r="B134">
        <v>22841.871967620002</v>
      </c>
      <c r="C134">
        <f t="shared" ref="C134:C149" si="34">SUM(B131,B132,B133,B134)</f>
        <v>120031.69243834</v>
      </c>
      <c r="D134">
        <f t="shared" si="21"/>
        <v>-44031.375479219991</v>
      </c>
      <c r="E134">
        <f t="shared" si="29"/>
        <v>20231.09979822722</v>
      </c>
      <c r="F134">
        <f t="shared" si="27"/>
        <v>62040.322481994997</v>
      </c>
      <c r="G134">
        <f t="shared" si="28"/>
        <v>124080.64496398999</v>
      </c>
      <c r="H134">
        <f t="shared" si="30"/>
        <v>82271.422280222221</v>
      </c>
      <c r="I134">
        <f t="shared" si="31"/>
        <v>144311.74476221722</v>
      </c>
      <c r="J134">
        <f t="shared" si="32"/>
        <v>-41809.222683767774</v>
      </c>
      <c r="K134">
        <f t="shared" si="33"/>
        <v>-103849.54516576277</v>
      </c>
    </row>
    <row r="135" spans="1:11">
      <c r="A135" t="s">
        <v>134</v>
      </c>
      <c r="B135">
        <v>26710.083244189998</v>
      </c>
      <c r="C135">
        <f t="shared" si="34"/>
        <v>107345.04052228</v>
      </c>
      <c r="D135">
        <f t="shared" si="21"/>
        <v>-60412.22089887</v>
      </c>
      <c r="E135">
        <f t="shared" si="29"/>
        <v>12732.945229910558</v>
      </c>
      <c r="F135">
        <f t="shared" si="27"/>
        <v>62283.181301865865</v>
      </c>
      <c r="G135">
        <f t="shared" si="28"/>
        <v>124566.36260373173</v>
      </c>
      <c r="H135">
        <f t="shared" si="30"/>
        <v>75016.126531776419</v>
      </c>
      <c r="I135">
        <f t="shared" si="31"/>
        <v>137299.30783364229</v>
      </c>
      <c r="J135">
        <f t="shared" si="32"/>
        <v>-49550.236071955311</v>
      </c>
      <c r="K135">
        <f t="shared" si="33"/>
        <v>-111833.41737382117</v>
      </c>
    </row>
    <row r="136" spans="1:11">
      <c r="A136" t="s">
        <v>135</v>
      </c>
      <c r="B136">
        <v>26067.893799320002</v>
      </c>
      <c r="C136">
        <f t="shared" si="34"/>
        <v>97622.758402859996</v>
      </c>
      <c r="D136">
        <f t="shared" si="21"/>
        <v>-63852.708074239985</v>
      </c>
      <c r="E136">
        <f t="shared" si="29"/>
        <v>4998.0767207951749</v>
      </c>
      <c r="F136">
        <f t="shared" si="27"/>
        <v>61674.893360624999</v>
      </c>
      <c r="G136">
        <f t="shared" si="28"/>
        <v>123349.78672125</v>
      </c>
      <c r="H136">
        <f t="shared" si="30"/>
        <v>66672.970081420179</v>
      </c>
      <c r="I136">
        <f t="shared" si="31"/>
        <v>128347.86344204517</v>
      </c>
      <c r="J136">
        <f t="shared" si="32"/>
        <v>-56676.816639829827</v>
      </c>
      <c r="K136">
        <f t="shared" si="33"/>
        <v>-118351.71000045483</v>
      </c>
    </row>
    <row r="137" spans="1:11">
      <c r="A137" t="s">
        <v>136</v>
      </c>
      <c r="B137">
        <v>25609.541650380012</v>
      </c>
      <c r="C137">
        <f t="shared" si="34"/>
        <v>101229.39066151</v>
      </c>
      <c r="D137">
        <f t="shared" si="21"/>
        <v>-30444.324724370003</v>
      </c>
      <c r="E137">
        <f t="shared" si="29"/>
        <v>394.3379130450441</v>
      </c>
      <c r="F137">
        <f t="shared" si="27"/>
        <v>60653.071551748944</v>
      </c>
      <c r="G137">
        <f t="shared" si="28"/>
        <v>121306.14310349789</v>
      </c>
      <c r="H137">
        <f t="shared" si="30"/>
        <v>61047.409464793986</v>
      </c>
      <c r="I137">
        <f t="shared" si="31"/>
        <v>121700.48101654294</v>
      </c>
      <c r="J137">
        <f t="shared" si="32"/>
        <v>-60258.733638703903</v>
      </c>
      <c r="K137">
        <f t="shared" si="33"/>
        <v>-120911.80519045284</v>
      </c>
    </row>
    <row r="138" spans="1:11">
      <c r="A138" t="s">
        <v>137</v>
      </c>
      <c r="B138">
        <v>35505.091583379995</v>
      </c>
      <c r="C138">
        <f t="shared" si="34"/>
        <v>113892.61027727001</v>
      </c>
      <c r="D138">
        <f t="shared" ref="D138:D149" si="35">C138-C134</f>
        <v>-6139.0821610699932</v>
      </c>
      <c r="E138">
        <f t="shared" si="29"/>
        <v>-2167.1866097201864</v>
      </c>
      <c r="F138">
        <f t="shared" si="27"/>
        <v>59740.991835439643</v>
      </c>
      <c r="G138">
        <f t="shared" si="28"/>
        <v>119481.98367087929</v>
      </c>
      <c r="H138">
        <f t="shared" si="30"/>
        <v>57573.805225719458</v>
      </c>
      <c r="I138">
        <f t="shared" si="31"/>
        <v>117314.7970611591</v>
      </c>
      <c r="J138">
        <f t="shared" si="32"/>
        <v>-61908.178445159829</v>
      </c>
      <c r="K138">
        <f t="shared" si="33"/>
        <v>-121649.17028059947</v>
      </c>
    </row>
    <row r="139" spans="1:11">
      <c r="A139" t="s">
        <v>138</v>
      </c>
      <c r="B139">
        <v>26195.362840540001</v>
      </c>
      <c r="C139">
        <f t="shared" si="34"/>
        <v>113377.88987362001</v>
      </c>
      <c r="D139">
        <f t="shared" si="35"/>
        <v>6032.8493513400026</v>
      </c>
      <c r="E139">
        <f t="shared" si="29"/>
        <v>-466.36856148901717</v>
      </c>
      <c r="F139">
        <f t="shared" si="27"/>
        <v>59450.836971917422</v>
      </c>
      <c r="G139">
        <f t="shared" si="28"/>
        <v>118901.67394383484</v>
      </c>
      <c r="H139">
        <f t="shared" si="30"/>
        <v>58984.468410428402</v>
      </c>
      <c r="I139">
        <f t="shared" si="31"/>
        <v>118435.30538234583</v>
      </c>
      <c r="J139">
        <f t="shared" si="32"/>
        <v>-59917.205533406443</v>
      </c>
      <c r="K139">
        <f t="shared" si="33"/>
        <v>-119368.04250532386</v>
      </c>
    </row>
    <row r="140" spans="1:11">
      <c r="A140" t="s">
        <v>139</v>
      </c>
      <c r="B140">
        <v>29834.305053939996</v>
      </c>
      <c r="C140">
        <f t="shared" si="34"/>
        <v>117144.30112824</v>
      </c>
      <c r="D140">
        <f t="shared" si="35"/>
        <v>19521.542725380001</v>
      </c>
      <c r="E140">
        <f t="shared" si="29"/>
        <v>1759.1048369740099</v>
      </c>
      <c r="F140">
        <f t="shared" si="27"/>
        <v>59317.519172628228</v>
      </c>
      <c r="G140">
        <f t="shared" si="28"/>
        <v>118635.03834525646</v>
      </c>
      <c r="H140">
        <f t="shared" si="30"/>
        <v>61076.624009602237</v>
      </c>
      <c r="I140">
        <f t="shared" si="31"/>
        <v>120394.14318223047</v>
      </c>
      <c r="J140">
        <f t="shared" si="32"/>
        <v>-57558.414335654219</v>
      </c>
      <c r="K140">
        <f t="shared" si="33"/>
        <v>-116875.93350828244</v>
      </c>
    </row>
    <row r="141" spans="1:11">
      <c r="A141" t="s">
        <v>140</v>
      </c>
      <c r="B141">
        <v>26596.058148399999</v>
      </c>
      <c r="C141">
        <f t="shared" si="34"/>
        <v>118130.81762625999</v>
      </c>
      <c r="D141">
        <f t="shared" si="35"/>
        <v>16901.42696474999</v>
      </c>
      <c r="E141">
        <f t="shared" si="29"/>
        <v>5691.3669801465139</v>
      </c>
      <c r="F141">
        <f t="shared" si="27"/>
        <v>57464.043128732024</v>
      </c>
      <c r="G141">
        <f t="shared" si="28"/>
        <v>114928.08625746405</v>
      </c>
      <c r="H141">
        <f t="shared" si="30"/>
        <v>63155.410108878539</v>
      </c>
      <c r="I141">
        <f t="shared" si="31"/>
        <v>120619.45323761056</v>
      </c>
      <c r="J141">
        <f t="shared" si="32"/>
        <v>-51772.67614858551</v>
      </c>
      <c r="K141">
        <f t="shared" si="33"/>
        <v>-109236.71927731753</v>
      </c>
    </row>
    <row r="142" spans="1:11">
      <c r="A142" t="s">
        <v>141</v>
      </c>
      <c r="B142">
        <v>40165.202095850007</v>
      </c>
      <c r="C142">
        <f t="shared" si="34"/>
        <v>122790.92813873</v>
      </c>
      <c r="D142">
        <f t="shared" si="35"/>
        <v>8898.3178614599892</v>
      </c>
      <c r="E142">
        <f t="shared" si="29"/>
        <v>10349.843355813016</v>
      </c>
      <c r="F142">
        <f t="shared" si="27"/>
        <v>53421.46232315719</v>
      </c>
      <c r="G142">
        <f t="shared" si="28"/>
        <v>106842.92464631438</v>
      </c>
      <c r="H142">
        <f t="shared" si="30"/>
        <v>63771.30567897021</v>
      </c>
      <c r="I142">
        <f t="shared" si="31"/>
        <v>117192.7680021274</v>
      </c>
      <c r="J142">
        <f t="shared" si="32"/>
        <v>-43071.61896734417</v>
      </c>
      <c r="K142">
        <f t="shared" si="33"/>
        <v>-96493.081290501359</v>
      </c>
    </row>
    <row r="143" spans="1:11">
      <c r="A143" t="s">
        <v>142</v>
      </c>
      <c r="B143">
        <v>40913.731723699995</v>
      </c>
      <c r="C143">
        <f t="shared" si="34"/>
        <v>137509.29702189</v>
      </c>
      <c r="D143">
        <f t="shared" si="35"/>
        <v>24131.407148269995</v>
      </c>
      <c r="E143">
        <f t="shared" si="29"/>
        <v>14373.209619057885</v>
      </c>
      <c r="F143">
        <f t="shared" si="27"/>
        <v>51115.139014925262</v>
      </c>
      <c r="G143">
        <f t="shared" si="28"/>
        <v>102230.27802985052</v>
      </c>
      <c r="H143">
        <f t="shared" si="30"/>
        <v>65488.348633983143</v>
      </c>
      <c r="I143">
        <f t="shared" si="31"/>
        <v>116603.48764890841</v>
      </c>
      <c r="J143">
        <f t="shared" si="32"/>
        <v>-36741.929395867381</v>
      </c>
      <c r="K143">
        <f t="shared" si="33"/>
        <v>-87857.068410792635</v>
      </c>
    </row>
    <row r="144" spans="1:11">
      <c r="A144" t="s">
        <v>143</v>
      </c>
      <c r="B144">
        <v>43902.2214510099</v>
      </c>
      <c r="C144">
        <f t="shared" si="34"/>
        <v>151577.2134189599</v>
      </c>
      <c r="D144">
        <f t="shared" si="35"/>
        <v>34432.912290719905</v>
      </c>
      <c r="E144">
        <f t="shared" si="29"/>
        <v>19274.673218433687</v>
      </c>
      <c r="F144">
        <f t="shared" si="27"/>
        <v>47840.217785459201</v>
      </c>
      <c r="G144">
        <f t="shared" si="28"/>
        <v>95680.435570918402</v>
      </c>
      <c r="H144">
        <f t="shared" si="30"/>
        <v>67114.891003892888</v>
      </c>
      <c r="I144">
        <f t="shared" si="31"/>
        <v>114955.10878935209</v>
      </c>
      <c r="J144">
        <f t="shared" si="32"/>
        <v>-28565.544567025514</v>
      </c>
      <c r="K144">
        <f t="shared" si="33"/>
        <v>-76405.762352484715</v>
      </c>
    </row>
    <row r="145" spans="1:148">
      <c r="A145" t="s">
        <v>144</v>
      </c>
      <c r="B145">
        <v>23961.638560079999</v>
      </c>
      <c r="C145">
        <f t="shared" si="34"/>
        <v>148942.79383063992</v>
      </c>
      <c r="D145">
        <f t="shared" si="35"/>
        <v>30811.976204379927</v>
      </c>
      <c r="E145">
        <f t="shared" si="29"/>
        <v>19105.893437007566</v>
      </c>
      <c r="F145">
        <f t="shared" si="27"/>
        <v>47790.765128760628</v>
      </c>
      <c r="G145">
        <f t="shared" si="28"/>
        <v>95581.530257521255</v>
      </c>
      <c r="H145">
        <f t="shared" si="30"/>
        <v>66896.658565768186</v>
      </c>
      <c r="I145">
        <f t="shared" si="31"/>
        <v>114687.42369452881</v>
      </c>
      <c r="J145">
        <f t="shared" si="32"/>
        <v>-28684.871691753062</v>
      </c>
      <c r="K145">
        <f t="shared" si="33"/>
        <v>-76475.636820513697</v>
      </c>
    </row>
    <row r="146" spans="1:148">
      <c r="A146" t="s">
        <v>145</v>
      </c>
      <c r="B146">
        <v>34490.18700315</v>
      </c>
      <c r="C146">
        <f t="shared" si="34"/>
        <v>143267.77873793989</v>
      </c>
      <c r="D146">
        <f t="shared" si="35"/>
        <v>20476.850599209894</v>
      </c>
      <c r="E146">
        <f t="shared" si="29"/>
        <v>15976.762096803033</v>
      </c>
      <c r="F146">
        <f t="shared" si="27"/>
        <v>45370.507904525031</v>
      </c>
      <c r="G146">
        <f t="shared" si="28"/>
        <v>90741.015809050063</v>
      </c>
      <c r="H146">
        <f t="shared" si="30"/>
        <v>61347.270001328063</v>
      </c>
      <c r="I146">
        <f t="shared" si="31"/>
        <v>106717.7779058531</v>
      </c>
      <c r="J146">
        <f t="shared" si="32"/>
        <v>-29393.745807722</v>
      </c>
      <c r="K146">
        <f t="shared" si="33"/>
        <v>-74764.253712247024</v>
      </c>
    </row>
    <row r="147" spans="1:148">
      <c r="A147" t="s">
        <v>146</v>
      </c>
      <c r="B147">
        <v>28493.643823559996</v>
      </c>
      <c r="C147">
        <f t="shared" si="34"/>
        <v>130847.69083779989</v>
      </c>
      <c r="D147">
        <f t="shared" si="35"/>
        <v>-6661.6061840901093</v>
      </c>
      <c r="E147">
        <f t="shared" si="29"/>
        <v>11173.439229934958</v>
      </c>
      <c r="F147">
        <f>STDEV(D128:D147)</f>
        <v>42159.190798839401</v>
      </c>
      <c r="G147">
        <f t="shared" si="28"/>
        <v>84318.381597678803</v>
      </c>
      <c r="H147">
        <f t="shared" si="30"/>
        <v>53332.630028774358</v>
      </c>
      <c r="I147">
        <f t="shared" si="31"/>
        <v>95491.820827613759</v>
      </c>
      <c r="J147">
        <f t="shared" si="32"/>
        <v>-30985.751568904445</v>
      </c>
      <c r="K147">
        <f t="shared" si="33"/>
        <v>-73144.942367743846</v>
      </c>
    </row>
    <row r="148" spans="1:148">
      <c r="A148" t="s">
        <v>273</v>
      </c>
      <c r="B148">
        <v>9954.8310055299971</v>
      </c>
      <c r="C148">
        <f t="shared" si="34"/>
        <v>96900.300392319987</v>
      </c>
      <c r="D148">
        <f t="shared" si="35"/>
        <v>-54676.913026639915</v>
      </c>
      <c r="E148">
        <f t="shared" si="29"/>
        <v>3418.4864228344836</v>
      </c>
      <c r="F148">
        <f t="shared" ref="F148:F149" si="36">STDEV(D129:D148)</f>
        <v>39026.780207363838</v>
      </c>
      <c r="G148">
        <f t="shared" ref="G148:G149" si="37">F148*2</f>
        <v>78053.560414727675</v>
      </c>
      <c r="H148">
        <f t="shared" ref="H148:H149" si="38">E148+F148</f>
        <v>42445.266630198319</v>
      </c>
      <c r="I148">
        <f t="shared" ref="I148:I149" si="39">E148+G148</f>
        <v>81472.046837562157</v>
      </c>
      <c r="J148">
        <f t="shared" ref="J148:J149" si="40">E148-F148</f>
        <v>-35608.293784529356</v>
      </c>
      <c r="K148">
        <f t="shared" ref="K148" si="41">E148-G148</f>
        <v>-74635.073991893194</v>
      </c>
    </row>
    <row r="149" spans="1:148">
      <c r="A149" t="s">
        <v>274</v>
      </c>
      <c r="B149">
        <v>16656.470479979995</v>
      </c>
      <c r="C149">
        <f t="shared" si="34"/>
        <v>89595.132312219983</v>
      </c>
      <c r="D149">
        <f t="shared" si="35"/>
        <v>-59347.661518419933</v>
      </c>
      <c r="E149">
        <f t="shared" si="29"/>
        <v>-3127.9649359715149</v>
      </c>
      <c r="F149">
        <f t="shared" si="36"/>
        <v>37957.727600759783</v>
      </c>
      <c r="G149">
        <f t="shared" si="37"/>
        <v>75915.455201519566</v>
      </c>
      <c r="H149">
        <f t="shared" si="38"/>
        <v>34829.762664788272</v>
      </c>
      <c r="I149">
        <f t="shared" si="39"/>
        <v>72787.490265548055</v>
      </c>
      <c r="J149">
        <f t="shared" si="40"/>
        <v>-41085.692536731294</v>
      </c>
      <c r="K149">
        <f>E149-G149</f>
        <v>-79043.420137491077</v>
      </c>
    </row>
    <row r="150" spans="1:148">
      <c r="A150" t="s">
        <v>277</v>
      </c>
      <c r="B150">
        <v>10921.260320179994</v>
      </c>
      <c r="C150">
        <f t="shared" ref="C150" si="42">SUM(B147,B148,B149,B150)</f>
        <v>66026.205629249976</v>
      </c>
      <c r="D150">
        <f t="shared" ref="D150" si="43">C150-C146</f>
        <v>-77241.573108689918</v>
      </c>
      <c r="E150">
        <f t="shared" ref="E150" si="44">AVERAGE(D131:D150)</f>
        <v>-9636.6005495190129</v>
      </c>
      <c r="F150">
        <f t="shared" ref="F150" si="45">STDEV(D131:D150)</f>
        <v>38985.793377871865</v>
      </c>
      <c r="G150">
        <f t="shared" ref="G150" si="46">F150*2</f>
        <v>77971.58675574373</v>
      </c>
      <c r="H150">
        <f t="shared" ref="H150" si="47">E150+F150</f>
        <v>29349.192828352854</v>
      </c>
      <c r="I150">
        <f t="shared" ref="I150" si="48">E150+G150</f>
        <v>68334.986206224712</v>
      </c>
      <c r="J150">
        <f t="shared" ref="J150" si="49">E150-F150</f>
        <v>-48622.393927390876</v>
      </c>
      <c r="K150">
        <f>E150-G150</f>
        <v>-87608.187305262749</v>
      </c>
    </row>
    <row r="153" spans="1:148" ht="105">
      <c r="A153" s="1" t="s">
        <v>0</v>
      </c>
      <c r="B153" s="2" t="s">
        <v>158</v>
      </c>
      <c r="C153" s="2" t="s">
        <v>148</v>
      </c>
      <c r="D153" s="2" t="s">
        <v>149</v>
      </c>
      <c r="E153" s="2" t="s">
        <v>150</v>
      </c>
      <c r="F153" s="2" t="s">
        <v>166</v>
      </c>
      <c r="G153" s="2" t="s">
        <v>167</v>
      </c>
      <c r="H153" s="2" t="s">
        <v>151</v>
      </c>
      <c r="I153" s="2" t="s">
        <v>152</v>
      </c>
      <c r="J153" s="2" t="s">
        <v>153</v>
      </c>
      <c r="K153" s="2" t="s">
        <v>154</v>
      </c>
      <c r="L153" s="2"/>
      <c r="M153" s="2"/>
      <c r="N153" s="2"/>
      <c r="O153" s="2"/>
      <c r="P153" s="2"/>
      <c r="Q153" s="2"/>
      <c r="R153" s="2"/>
      <c r="S153" s="2"/>
      <c r="T153" s="2"/>
      <c r="U153" s="2"/>
      <c r="V153" s="2"/>
    </row>
    <row r="154" spans="1:148">
      <c r="A154" t="s">
        <v>1</v>
      </c>
      <c r="B154" s="5">
        <v>331.6</v>
      </c>
      <c r="Z154" t="s">
        <v>27</v>
      </c>
      <c r="AA154" t="s">
        <v>28</v>
      </c>
      <c r="AB154" t="s">
        <v>29</v>
      </c>
      <c r="AC154" t="s">
        <v>30</v>
      </c>
      <c r="AD154" t="s">
        <v>31</v>
      </c>
      <c r="AE154" t="s">
        <v>32</v>
      </c>
      <c r="AF154" t="s">
        <v>33</v>
      </c>
      <c r="AG154" t="s">
        <v>34</v>
      </c>
      <c r="AH154" t="s">
        <v>35</v>
      </c>
      <c r="AI154" t="s">
        <v>36</v>
      </c>
      <c r="AJ154" t="s">
        <v>37</v>
      </c>
      <c r="AK154" t="s">
        <v>38</v>
      </c>
      <c r="AL154" t="s">
        <v>39</v>
      </c>
      <c r="AM154" t="s">
        <v>40</v>
      </c>
      <c r="AN154" t="s">
        <v>41</v>
      </c>
      <c r="AO154" t="s">
        <v>42</v>
      </c>
      <c r="AP154" t="s">
        <v>43</v>
      </c>
      <c r="AQ154" t="s">
        <v>44</v>
      </c>
      <c r="AR154" t="s">
        <v>45</v>
      </c>
      <c r="AS154" t="s">
        <v>46</v>
      </c>
      <c r="AT154" t="s">
        <v>47</v>
      </c>
      <c r="AU154" t="s">
        <v>48</v>
      </c>
      <c r="AV154" t="s">
        <v>49</v>
      </c>
      <c r="AW154" t="s">
        <v>50</v>
      </c>
      <c r="AX154" t="s">
        <v>51</v>
      </c>
      <c r="AY154" t="s">
        <v>52</v>
      </c>
      <c r="AZ154" t="s">
        <v>53</v>
      </c>
      <c r="BA154" t="s">
        <v>54</v>
      </c>
      <c r="BB154" t="s">
        <v>55</v>
      </c>
      <c r="BC154" t="s">
        <v>56</v>
      </c>
      <c r="BD154" t="s">
        <v>57</v>
      </c>
      <c r="BE154" t="s">
        <v>58</v>
      </c>
      <c r="BF154" t="s">
        <v>59</v>
      </c>
      <c r="BG154" t="s">
        <v>60</v>
      </c>
      <c r="BH154" t="s">
        <v>61</v>
      </c>
      <c r="BI154" t="s">
        <v>62</v>
      </c>
      <c r="BJ154" t="s">
        <v>63</v>
      </c>
      <c r="BK154" t="s">
        <v>64</v>
      </c>
      <c r="BL154" t="s">
        <v>65</v>
      </c>
      <c r="BM154" t="s">
        <v>66</v>
      </c>
      <c r="BN154" t="s">
        <v>67</v>
      </c>
      <c r="BO154" t="s">
        <v>68</v>
      </c>
      <c r="BP154" t="s">
        <v>69</v>
      </c>
      <c r="BQ154" t="s">
        <v>70</v>
      </c>
      <c r="BR154" t="s">
        <v>71</v>
      </c>
      <c r="BS154" t="s">
        <v>72</v>
      </c>
      <c r="BT154" t="s">
        <v>73</v>
      </c>
      <c r="BU154" t="s">
        <v>74</v>
      </c>
      <c r="BV154" t="s">
        <v>75</v>
      </c>
      <c r="BW154" t="s">
        <v>76</v>
      </c>
      <c r="BX154" t="s">
        <v>77</v>
      </c>
      <c r="BY154" t="s">
        <v>78</v>
      </c>
      <c r="BZ154" t="s">
        <v>79</v>
      </c>
      <c r="CA154" t="s">
        <v>80</v>
      </c>
      <c r="CB154" t="s">
        <v>81</v>
      </c>
      <c r="CC154" t="s">
        <v>82</v>
      </c>
      <c r="CD154" t="s">
        <v>83</v>
      </c>
      <c r="CE154" t="s">
        <v>84</v>
      </c>
      <c r="CF154" t="s">
        <v>85</v>
      </c>
      <c r="CG154" t="s">
        <v>86</v>
      </c>
      <c r="CH154" t="s">
        <v>87</v>
      </c>
      <c r="CI154" t="s">
        <v>88</v>
      </c>
      <c r="CJ154" t="s">
        <v>89</v>
      </c>
      <c r="CK154" t="s">
        <v>90</v>
      </c>
      <c r="CL154" t="s">
        <v>91</v>
      </c>
      <c r="CM154" t="s">
        <v>92</v>
      </c>
      <c r="CN154" t="s">
        <v>93</v>
      </c>
      <c r="CO154" t="s">
        <v>94</v>
      </c>
      <c r="CP154" t="s">
        <v>95</v>
      </c>
      <c r="CQ154" t="s">
        <v>96</v>
      </c>
      <c r="CR154" t="s">
        <v>97</v>
      </c>
      <c r="CS154" t="s">
        <v>98</v>
      </c>
      <c r="CT154" t="s">
        <v>99</v>
      </c>
      <c r="CU154" t="s">
        <v>100</v>
      </c>
      <c r="CV154" t="s">
        <v>101</v>
      </c>
      <c r="CW154" t="s">
        <v>102</v>
      </c>
      <c r="CX154" t="s">
        <v>103</v>
      </c>
      <c r="CY154" t="s">
        <v>104</v>
      </c>
      <c r="CZ154" t="s">
        <v>105</v>
      </c>
      <c r="DA154" t="s">
        <v>106</v>
      </c>
      <c r="DB154" t="s">
        <v>107</v>
      </c>
      <c r="DC154" t="s">
        <v>108</v>
      </c>
      <c r="DD154" t="s">
        <v>109</v>
      </c>
      <c r="DE154" t="s">
        <v>110</v>
      </c>
      <c r="DF154" t="s">
        <v>111</v>
      </c>
      <c r="DG154" t="s">
        <v>112</v>
      </c>
      <c r="DH154" t="s">
        <v>113</v>
      </c>
      <c r="DI154" t="s">
        <v>114</v>
      </c>
      <c r="DJ154" t="s">
        <v>115</v>
      </c>
      <c r="DK154" t="s">
        <v>116</v>
      </c>
      <c r="DL154" t="s">
        <v>117</v>
      </c>
      <c r="DM154" t="s">
        <v>163</v>
      </c>
      <c r="DN154" t="s">
        <v>119</v>
      </c>
      <c r="DO154" t="s">
        <v>120</v>
      </c>
      <c r="DP154" t="s">
        <v>121</v>
      </c>
      <c r="DQ154" t="s">
        <v>122</v>
      </c>
      <c r="DR154" t="s">
        <v>123</v>
      </c>
      <c r="DS154" t="s">
        <v>124</v>
      </c>
      <c r="DT154" t="s">
        <v>125</v>
      </c>
      <c r="DU154" t="s">
        <v>126</v>
      </c>
      <c r="DV154" t="s">
        <v>127</v>
      </c>
      <c r="DW154" t="s">
        <v>128</v>
      </c>
      <c r="DX154" t="s">
        <v>129</v>
      </c>
      <c r="DY154" t="s">
        <v>130</v>
      </c>
      <c r="DZ154" t="s">
        <v>131</v>
      </c>
      <c r="EA154" t="s">
        <v>132</v>
      </c>
      <c r="EB154" t="s">
        <v>133</v>
      </c>
      <c r="EC154" t="s">
        <v>134</v>
      </c>
      <c r="ED154" t="s">
        <v>135</v>
      </c>
      <c r="EE154" t="s">
        <v>136</v>
      </c>
      <c r="EF154" t="s">
        <v>137</v>
      </c>
      <c r="EG154" t="s">
        <v>138</v>
      </c>
      <c r="EH154" t="s">
        <v>139</v>
      </c>
      <c r="EI154" t="s">
        <v>140</v>
      </c>
      <c r="EJ154" t="s">
        <v>141</v>
      </c>
      <c r="EK154" t="s">
        <v>142</v>
      </c>
      <c r="EL154" t="s">
        <v>143</v>
      </c>
      <c r="EM154" t="s">
        <v>144</v>
      </c>
      <c r="EN154" t="s">
        <v>145</v>
      </c>
      <c r="EO154" t="s">
        <v>146</v>
      </c>
      <c r="EP154" t="s">
        <v>273</v>
      </c>
      <c r="EQ154" t="s">
        <v>274</v>
      </c>
      <c r="ER154" t="s">
        <v>277</v>
      </c>
    </row>
    <row r="155" spans="1:148">
      <c r="A155" t="s">
        <v>2</v>
      </c>
      <c r="B155" s="5">
        <v>539.1</v>
      </c>
      <c r="Y155" s="2" t="s">
        <v>149</v>
      </c>
      <c r="Z155">
        <v>87.000000000000227</v>
      </c>
      <c r="AA155">
        <v>-82.799999999999955</v>
      </c>
      <c r="AB155">
        <v>-615.40000000000009</v>
      </c>
      <c r="AC155">
        <v>-817.96499999999992</v>
      </c>
      <c r="AD155">
        <v>-839.649</v>
      </c>
      <c r="AE155">
        <v>-1101.2489999999998</v>
      </c>
      <c r="AF155">
        <v>-831.84900000000016</v>
      </c>
      <c r="AG155">
        <v>-322.01900000000001</v>
      </c>
      <c r="AH155">
        <v>16.948999999999955</v>
      </c>
      <c r="AI155">
        <v>851.94899999999996</v>
      </c>
      <c r="AJ155">
        <v>1173.4490000000001</v>
      </c>
      <c r="AK155">
        <v>1452.4839999999999</v>
      </c>
      <c r="AL155">
        <v>1783.1999999999998</v>
      </c>
      <c r="AM155">
        <v>1635.9</v>
      </c>
      <c r="AN155">
        <v>1406.7000000000003</v>
      </c>
      <c r="AO155">
        <v>536.80000000000018</v>
      </c>
      <c r="AP155">
        <v>-650.60000000000014</v>
      </c>
      <c r="AQ155">
        <v>-1675.1000000000001</v>
      </c>
      <c r="AR155">
        <v>-2078</v>
      </c>
      <c r="AS155">
        <v>-1867.3000000000002</v>
      </c>
      <c r="AT155">
        <v>-1032.7999999999997</v>
      </c>
      <c r="AU155">
        <v>-141.0999999999998</v>
      </c>
      <c r="AV155">
        <v>630.0999999999998</v>
      </c>
      <c r="AW155">
        <v>746</v>
      </c>
      <c r="AX155">
        <v>421.5</v>
      </c>
      <c r="AY155">
        <v>113.39999999999998</v>
      </c>
      <c r="AZ155">
        <v>170</v>
      </c>
      <c r="BA155">
        <v>311.5</v>
      </c>
      <c r="BB155">
        <v>676.80000000000018</v>
      </c>
      <c r="BC155">
        <v>958.8</v>
      </c>
      <c r="BD155">
        <v>-24.100000000000136</v>
      </c>
      <c r="BE155">
        <v>-178.5</v>
      </c>
      <c r="BF155">
        <v>-460.70000000000005</v>
      </c>
      <c r="BG155">
        <v>-769</v>
      </c>
      <c r="BH155">
        <v>20.300000000000182</v>
      </c>
      <c r="BI155">
        <v>541.40000000000009</v>
      </c>
      <c r="BJ155">
        <v>945.09999999999991</v>
      </c>
      <c r="BK155">
        <v>1780</v>
      </c>
      <c r="BL155">
        <v>1580</v>
      </c>
      <c r="BM155">
        <v>1500</v>
      </c>
      <c r="BN155">
        <v>2170</v>
      </c>
      <c r="BO155">
        <v>1787</v>
      </c>
      <c r="BP155">
        <v>2882</v>
      </c>
      <c r="BQ155">
        <v>5158</v>
      </c>
      <c r="BR155">
        <v>4121</v>
      </c>
      <c r="BS155">
        <v>6341</v>
      </c>
      <c r="BT155">
        <v>6574</v>
      </c>
      <c r="BU155">
        <v>5049</v>
      </c>
      <c r="BV155">
        <v>8444</v>
      </c>
      <c r="BW155">
        <v>8450</v>
      </c>
      <c r="BX155">
        <v>8166</v>
      </c>
      <c r="BY155">
        <v>8703</v>
      </c>
      <c r="BZ155">
        <v>10988</v>
      </c>
      <c r="CA155">
        <v>12263</v>
      </c>
      <c r="CB155">
        <v>14430</v>
      </c>
      <c r="CC155">
        <v>11859</v>
      </c>
      <c r="CD155">
        <v>4647</v>
      </c>
      <c r="CE155">
        <v>-3337</v>
      </c>
      <c r="CF155">
        <v>-7268.7829999999994</v>
      </c>
      <c r="CG155">
        <v>-5592.523000000001</v>
      </c>
      <c r="CH155">
        <v>-3774.9650000000001</v>
      </c>
      <c r="CI155">
        <v>4203.2396997500036</v>
      </c>
      <c r="CJ155">
        <v>2632.3662547218591</v>
      </c>
      <c r="CK155">
        <v>581.63578289992438</v>
      </c>
      <c r="CL155">
        <v>-3508.537516642351</v>
      </c>
      <c r="CM155">
        <v>-10321.886327499014</v>
      </c>
      <c r="CN155">
        <v>-8113.1513644765291</v>
      </c>
      <c r="CO155">
        <v>-7076.2182105602515</v>
      </c>
      <c r="CP155">
        <v>-5564.0596591515023</v>
      </c>
      <c r="CQ155">
        <v>-5867.1491791369408</v>
      </c>
      <c r="CR155">
        <v>-8589.797070682991</v>
      </c>
      <c r="CS155">
        <v>-11748.134425096123</v>
      </c>
      <c r="CT155">
        <v>-9497.9663254031166</v>
      </c>
      <c r="CU155">
        <v>-6446.6795221239481</v>
      </c>
      <c r="CV155">
        <v>-2947.8980034264878</v>
      </c>
      <c r="CW155">
        <v>236.55000845798168</v>
      </c>
      <c r="CX155">
        <v>5673.7635316176002</v>
      </c>
      <c r="CY155">
        <v>8002.3587887632493</v>
      </c>
      <c r="CZ155">
        <v>7953.5795215319977</v>
      </c>
      <c r="DA155">
        <v>11930.21663578375</v>
      </c>
      <c r="DB155">
        <v>1404.7321547426291</v>
      </c>
      <c r="DC155">
        <v>-3079.59172477436</v>
      </c>
      <c r="DD155">
        <v>-3244.4345822241285</v>
      </c>
      <c r="DE155">
        <v>-8683.0687303735522</v>
      </c>
      <c r="DF155">
        <v>-2068.6434770423002</v>
      </c>
      <c r="DG155">
        <v>3755.9162179587802</v>
      </c>
      <c r="DH155">
        <v>5791.5506361178905</v>
      </c>
      <c r="DI155">
        <v>18359.96204690115</v>
      </c>
      <c r="DJ155">
        <v>19451.114035374674</v>
      </c>
      <c r="DK155">
        <v>15762.693072204249</v>
      </c>
      <c r="DL155">
        <v>15417.224101981046</v>
      </c>
      <c r="DM155">
        <v>-1851.010465341169</v>
      </c>
      <c r="DN155">
        <v>2630.0100221812245</v>
      </c>
      <c r="DO155">
        <v>10473.255278624878</v>
      </c>
      <c r="DP155">
        <v>4782.5725602602906</v>
      </c>
      <c r="DQ155">
        <v>10571.478808546188</v>
      </c>
      <c r="DR155">
        <v>-5583.4236922368582</v>
      </c>
      <c r="DS155">
        <v>-19109.576503766897</v>
      </c>
      <c r="DT155">
        <v>-9300.8967169029493</v>
      </c>
      <c r="DU155">
        <v>-715.54583165789518</v>
      </c>
      <c r="DV155">
        <v>24439.267634759999</v>
      </c>
      <c r="DW155">
        <v>62503.499463990003</v>
      </c>
      <c r="DX155">
        <v>68690.898897100007</v>
      </c>
      <c r="DY155">
        <v>69011.077829609989</v>
      </c>
      <c r="DZ155">
        <v>59360.475558400001</v>
      </c>
      <c r="EA155">
        <v>12705.738254349999</v>
      </c>
      <c r="EB155">
        <v>90.080941169988364</v>
      </c>
      <c r="EC155">
        <v>-13778.23088409999</v>
      </c>
      <c r="ED155">
        <v>-27266.072786079996</v>
      </c>
      <c r="EE155">
        <v>-14551.314537590006</v>
      </c>
      <c r="EF155">
        <v>-27417.113306979998</v>
      </c>
      <c r="EG155">
        <v>-12287.951194590016</v>
      </c>
      <c r="EH155">
        <v>-13714.318191060011</v>
      </c>
      <c r="EI155">
        <v>-17425.080034120008</v>
      </c>
      <c r="EJ155">
        <v>5526.4720523300057</v>
      </c>
      <c r="EK155">
        <v>-7006.6950041399978</v>
      </c>
      <c r="EL155">
        <v>17186.729018020007</v>
      </c>
      <c r="EM155">
        <v>27713.557895650025</v>
      </c>
      <c r="EN155">
        <v>9629.1180202599935</v>
      </c>
      <c r="EO155">
        <v>5652.2862488900137</v>
      </c>
      <c r="EP155">
        <v>-20073.156435259996</v>
      </c>
      <c r="EQ155">
        <v>-21820.416172010009</v>
      </c>
      <c r="ER155">
        <v>-9961.1892205399927</v>
      </c>
    </row>
    <row r="156" spans="1:148" ht="45">
      <c r="A156" t="s">
        <v>3</v>
      </c>
      <c r="B156" s="5">
        <v>816.6</v>
      </c>
      <c r="Y156" s="2" t="s">
        <v>151</v>
      </c>
      <c r="Z156">
        <v>644.88875385032418</v>
      </c>
      <c r="AA156">
        <v>662.14808611949593</v>
      </c>
      <c r="AB156">
        <v>660.72450872177978</v>
      </c>
      <c r="AC156">
        <v>657.00648609769974</v>
      </c>
      <c r="AD156">
        <v>620.80152349105879</v>
      </c>
      <c r="AE156">
        <v>534.02633391156178</v>
      </c>
      <c r="AF156">
        <v>457.39600941558876</v>
      </c>
      <c r="AG156">
        <v>378.38584682460566</v>
      </c>
      <c r="AH156">
        <v>294.62827394792174</v>
      </c>
      <c r="AI156">
        <v>328.60001641120027</v>
      </c>
      <c r="AJ156">
        <v>424.86229850499529</v>
      </c>
      <c r="AK156">
        <v>583.37633778374129</v>
      </c>
      <c r="AL156">
        <v>822.42909714979874</v>
      </c>
      <c r="AM156">
        <v>997.82184489436759</v>
      </c>
      <c r="AN156">
        <v>1123.3021435894914</v>
      </c>
      <c r="AO156">
        <v>1146.180962764538</v>
      </c>
      <c r="AP156">
        <v>1145.7442102070961</v>
      </c>
      <c r="AQ156">
        <v>1148.35730529783</v>
      </c>
      <c r="AR156">
        <v>1137.2297158253448</v>
      </c>
      <c r="AS156">
        <v>1094.2722302861287</v>
      </c>
      <c r="AT156">
        <v>1055.3797196384121</v>
      </c>
      <c r="AU156">
        <v>1052.3571069510281</v>
      </c>
      <c r="AV156">
        <v>1121.7728203519423</v>
      </c>
      <c r="AW156">
        <v>1201.2182937535456</v>
      </c>
      <c r="AX156">
        <v>1251.9203333379587</v>
      </c>
      <c r="AY156">
        <v>1281.8903912276128</v>
      </c>
      <c r="AZ156">
        <v>1310.9228891430821</v>
      </c>
      <c r="BA156">
        <v>1337.3882281208112</v>
      </c>
      <c r="BB156">
        <v>1374.6152290814096</v>
      </c>
      <c r="BC156">
        <v>1383.2717479856515</v>
      </c>
      <c r="BD156">
        <v>1302.6830077584834</v>
      </c>
      <c r="BE156">
        <v>1181.9204012798994</v>
      </c>
      <c r="BF156">
        <v>999.48930362121052</v>
      </c>
      <c r="BG156">
        <v>813.03410552183004</v>
      </c>
      <c r="BH156">
        <v>673.08243906905068</v>
      </c>
      <c r="BI156">
        <v>673.51794699615812</v>
      </c>
      <c r="BJ156">
        <v>783.23037718936871</v>
      </c>
      <c r="BK156">
        <v>975.71662261614881</v>
      </c>
      <c r="BL156">
        <v>1077.3439294235966</v>
      </c>
      <c r="BM156">
        <v>1137.707854311848</v>
      </c>
      <c r="BN156">
        <v>1319.8482241668676</v>
      </c>
      <c r="BO156">
        <v>1445.3681262697442</v>
      </c>
      <c r="BP156">
        <v>1701.3421124352365</v>
      </c>
      <c r="BQ156">
        <v>2341.6202038715655</v>
      </c>
      <c r="BR156">
        <v>2688.4208291266077</v>
      </c>
      <c r="BS156">
        <v>3365.9654820210635</v>
      </c>
      <c r="BT156">
        <v>3973.858202717573</v>
      </c>
      <c r="BU156">
        <v>4296.7330251311341</v>
      </c>
      <c r="BV156">
        <v>5073.1790445643164</v>
      </c>
      <c r="BW156">
        <v>5742.9233183880733</v>
      </c>
      <c r="BX156">
        <v>6305.0623409348664</v>
      </c>
      <c r="BY156">
        <v>6872.6136843988397</v>
      </c>
      <c r="BZ156">
        <v>7684.4593846567623</v>
      </c>
      <c r="CA156">
        <v>8566.037456555161</v>
      </c>
      <c r="CB156">
        <v>9675.1229522970807</v>
      </c>
      <c r="CC156">
        <v>10287.964812910352</v>
      </c>
      <c r="CD156">
        <v>10306.602927813154</v>
      </c>
      <c r="CE156">
        <v>10500.698476043568</v>
      </c>
      <c r="CF156">
        <v>10897.978810625435</v>
      </c>
      <c r="CG156">
        <v>11052.827722198652</v>
      </c>
      <c r="CH156">
        <v>11069.912175345868</v>
      </c>
      <c r="CI156">
        <v>11147.456433890495</v>
      </c>
      <c r="CJ156">
        <v>11140.095030110744</v>
      </c>
      <c r="CK156">
        <v>10995.213206739027</v>
      </c>
      <c r="CL156">
        <v>10894.430205171788</v>
      </c>
      <c r="CM156">
        <v>10844.406721471321</v>
      </c>
      <c r="CN156">
        <v>10534.493811899931</v>
      </c>
      <c r="CO156">
        <v>10227.243482343316</v>
      </c>
      <c r="CP156">
        <v>9575.9603812749083</v>
      </c>
      <c r="CQ156">
        <v>8857.1623264414047</v>
      </c>
      <c r="CR156">
        <v>8096.1023627522063</v>
      </c>
      <c r="CS156">
        <v>7216.4725448456647</v>
      </c>
      <c r="CT156">
        <v>5894.587976070241</v>
      </c>
      <c r="CU156">
        <v>4258.0619951499502</v>
      </c>
      <c r="CV156">
        <v>2117.4537923767239</v>
      </c>
      <c r="CW156">
        <v>372.6168438073355</v>
      </c>
      <c r="CX156">
        <v>531.07340599573399</v>
      </c>
      <c r="CY156">
        <v>1826.9547782164577</v>
      </c>
      <c r="CZ156">
        <v>3097.9687436128406</v>
      </c>
      <c r="DA156">
        <v>4786.4959205897849</v>
      </c>
      <c r="DB156">
        <v>5076.9252946848446</v>
      </c>
      <c r="DC156">
        <v>4567.6190619457257</v>
      </c>
      <c r="DD156">
        <v>4179.2944675170193</v>
      </c>
      <c r="DE156">
        <v>3810.717587740894</v>
      </c>
      <c r="DF156">
        <v>3884.3850127719115</v>
      </c>
      <c r="DG156">
        <v>4507.8222565521182</v>
      </c>
      <c r="DH156">
        <v>5277.9427720941831</v>
      </c>
      <c r="DI156">
        <v>7731.7842909466208</v>
      </c>
      <c r="DJ156">
        <v>10000.363144980714</v>
      </c>
      <c r="DK156">
        <v>11501.469139015036</v>
      </c>
      <c r="DL156">
        <v>12797.133484230482</v>
      </c>
      <c r="DM156">
        <v>12706.278135472372</v>
      </c>
      <c r="DN156">
        <v>12755.598136367309</v>
      </c>
      <c r="DO156">
        <v>13296.215105430245</v>
      </c>
      <c r="DP156">
        <v>13450.658595304682</v>
      </c>
      <c r="DQ156">
        <v>13933.27741730235</v>
      </c>
      <c r="DR156">
        <v>13801.968323258359</v>
      </c>
      <c r="DS156">
        <v>14098.349490046701</v>
      </c>
      <c r="DT156">
        <v>13639.357137324499</v>
      </c>
      <c r="DU156">
        <v>12840.245134622455</v>
      </c>
      <c r="DV156">
        <v>15085.799226458092</v>
      </c>
      <c r="DW156">
        <v>24265.594887377847</v>
      </c>
      <c r="DX156">
        <v>32495.385703496315</v>
      </c>
      <c r="DY156">
        <v>39448.380112920713</v>
      </c>
      <c r="DZ156">
        <v>44094.323008215586</v>
      </c>
      <c r="EA156">
        <v>44367.717990976496</v>
      </c>
      <c r="EB156">
        <v>44254.877128038323</v>
      </c>
      <c r="EC156">
        <v>43580.17630316726</v>
      </c>
      <c r="ED156">
        <v>42906.354363643113</v>
      </c>
      <c r="EE156">
        <v>42075.40686984393</v>
      </c>
      <c r="EF156">
        <v>41225.180222196606</v>
      </c>
      <c r="EG156">
        <v>41005.318460888288</v>
      </c>
      <c r="EH156">
        <v>40595.583217317588</v>
      </c>
      <c r="EI156">
        <v>39739.958665866397</v>
      </c>
      <c r="EJ156">
        <v>39774.216906103597</v>
      </c>
      <c r="EK156">
        <v>39049.168601326179</v>
      </c>
      <c r="EL156">
        <v>40132.928383560502</v>
      </c>
      <c r="EM156">
        <v>42112.110201837728</v>
      </c>
      <c r="EN156">
        <v>42729.298675659767</v>
      </c>
      <c r="EO156">
        <v>42953.931384096955</v>
      </c>
      <c r="EP156">
        <v>41329.244661997531</v>
      </c>
      <c r="EQ156">
        <v>35229.835520794251</v>
      </c>
      <c r="ER156">
        <v>27446.353722347674</v>
      </c>
    </row>
    <row r="157" spans="1:148" ht="45">
      <c r="A157" t="s">
        <v>4</v>
      </c>
      <c r="B157" s="5">
        <v>720.5</v>
      </c>
      <c r="C157">
        <f>SUM(B154,B155,B156,B157)</f>
        <v>2407.8000000000002</v>
      </c>
      <c r="Y157" s="2" t="s">
        <v>152</v>
      </c>
      <c r="Z157">
        <v>1460.5775077006483</v>
      </c>
      <c r="AA157">
        <v>1474.356172238992</v>
      </c>
      <c r="AB157">
        <v>1474.7340174435597</v>
      </c>
      <c r="AC157">
        <v>1479.3712221953995</v>
      </c>
      <c r="AD157">
        <v>1453.9687469821176</v>
      </c>
      <c r="AE157">
        <v>1366.0658178231236</v>
      </c>
      <c r="AF157">
        <v>1277.4726188311774</v>
      </c>
      <c r="AG157">
        <v>1166.0832436492115</v>
      </c>
      <c r="AH157">
        <v>1037.5406478958434</v>
      </c>
      <c r="AI157">
        <v>1092.5516828224006</v>
      </c>
      <c r="AJ157">
        <v>1248.3687970099907</v>
      </c>
      <c r="AK157">
        <v>1499.3926755674825</v>
      </c>
      <c r="AL157">
        <v>1830.2931942995974</v>
      </c>
      <c r="AM157">
        <v>2009.8286897887351</v>
      </c>
      <c r="AN157">
        <v>2110.5742871789826</v>
      </c>
      <c r="AO157">
        <v>2051.1869255290758</v>
      </c>
      <c r="AP157">
        <v>2057.8234204141922</v>
      </c>
      <c r="AQ157">
        <v>2155.5596105956602</v>
      </c>
      <c r="AR157">
        <v>2257.0794316506895</v>
      </c>
      <c r="AS157">
        <v>2285.4194605722573</v>
      </c>
      <c r="AT157">
        <v>2263.624439276824</v>
      </c>
      <c r="AU157">
        <v>2260.4942139020559</v>
      </c>
      <c r="AV157">
        <v>2337.0506407038847</v>
      </c>
      <c r="AW157">
        <v>2417.7433375070909</v>
      </c>
      <c r="AX157">
        <v>2456.0899666759174</v>
      </c>
      <c r="AY157">
        <v>2455.2976324552255</v>
      </c>
      <c r="AZ157">
        <v>2463.2701782861645</v>
      </c>
      <c r="BA157">
        <v>2484.5249062416224</v>
      </c>
      <c r="BB157">
        <v>2525.9863581628192</v>
      </c>
      <c r="BC157">
        <v>2537.9568459713032</v>
      </c>
      <c r="BD157">
        <v>2436.6568155169666</v>
      </c>
      <c r="BE157">
        <v>2276.6808025597984</v>
      </c>
      <c r="BF157">
        <v>2024.0136072424209</v>
      </c>
      <c r="BG157">
        <v>1771.3482110436601</v>
      </c>
      <c r="BH157">
        <v>1560.7648781381015</v>
      </c>
      <c r="BI157">
        <v>1561.4058939923164</v>
      </c>
      <c r="BJ157">
        <v>1701.0457543787375</v>
      </c>
      <c r="BK157">
        <v>1913.2632452322978</v>
      </c>
      <c r="BL157">
        <v>1933.617858847193</v>
      </c>
      <c r="BM157">
        <v>1885.980708623696</v>
      </c>
      <c r="BN157">
        <v>2090.1214483337349</v>
      </c>
      <c r="BO157">
        <v>2244.7562525394887</v>
      </c>
      <c r="BP157">
        <v>2644.1092248704726</v>
      </c>
      <c r="BQ157">
        <v>3704.0654077431309</v>
      </c>
      <c r="BR157">
        <v>4212.6916582532149</v>
      </c>
      <c r="BS157">
        <v>5256.4009640421264</v>
      </c>
      <c r="BT157">
        <v>6151.9864054351456</v>
      </c>
      <c r="BU157">
        <v>6560.8610502622687</v>
      </c>
      <c r="BV157">
        <v>7725.3930891286336</v>
      </c>
      <c r="BW157">
        <v>8690.321636776147</v>
      </c>
      <c r="BX157">
        <v>9405.0946818697339</v>
      </c>
      <c r="BY157">
        <v>10096.122368797678</v>
      </c>
      <c r="BZ157">
        <v>11147.378769313525</v>
      </c>
      <c r="CA157">
        <v>12258.934913110323</v>
      </c>
      <c r="CB157">
        <v>13756.620904594161</v>
      </c>
      <c r="CC157">
        <v>14416.424625820706</v>
      </c>
      <c r="CD157">
        <v>14268.605855626307</v>
      </c>
      <c r="CE157">
        <v>14912.646952087136</v>
      </c>
      <c r="CF157">
        <v>16149.646771250869</v>
      </c>
      <c r="CG157">
        <v>16813.970744397302</v>
      </c>
      <c r="CH157">
        <v>17145.387900691734</v>
      </c>
      <c r="CI157">
        <v>17179.664432793488</v>
      </c>
      <c r="CJ157">
        <v>17177.423312497893</v>
      </c>
      <c r="CK157">
        <v>17116.477876609461</v>
      </c>
      <c r="CL157">
        <v>17296.388749307102</v>
      </c>
      <c r="CM157">
        <v>18029.486098281122</v>
      </c>
      <c r="CN157">
        <v>18144.017847362164</v>
      </c>
      <c r="CO157">
        <v>18135.778098776947</v>
      </c>
      <c r="CP157">
        <v>17533.61487959771</v>
      </c>
      <c r="CQ157">
        <v>16811.876228887548</v>
      </c>
      <c r="CR157">
        <v>16127.546155043301</v>
      </c>
      <c r="CS157">
        <v>15390.843240485026</v>
      </c>
      <c r="CT157">
        <v>13771.372419204334</v>
      </c>
      <c r="CU157">
        <v>11433.80443346995</v>
      </c>
      <c r="CV157">
        <v>8021.4829280948206</v>
      </c>
      <c r="CW157">
        <v>5112.9315305331447</v>
      </c>
      <c r="CX157">
        <v>5378.5064783290618</v>
      </c>
      <c r="CY157">
        <v>7403.3012833323464</v>
      </c>
      <c r="CZ157">
        <v>9184.2110880485125</v>
      </c>
      <c r="DA157">
        <v>11685.128460213215</v>
      </c>
      <c r="DB157">
        <v>12007.002350666204</v>
      </c>
      <c r="DC157">
        <v>11352.531456414183</v>
      </c>
      <c r="DD157">
        <v>10869.722309404069</v>
      </c>
      <c r="DE157">
        <v>10595.803775515493</v>
      </c>
      <c r="DF157">
        <v>10671.143923597525</v>
      </c>
      <c r="DG157">
        <v>11214.128283885049</v>
      </c>
      <c r="DH157">
        <v>12059.134214939459</v>
      </c>
      <c r="DI157">
        <v>15695.008239771263</v>
      </c>
      <c r="DJ157">
        <v>18981.407263113138</v>
      </c>
      <c r="DK157">
        <v>20902.127138614724</v>
      </c>
      <c r="DL157">
        <v>22293.104770412418</v>
      </c>
      <c r="DM157">
        <v>21616.537874908445</v>
      </c>
      <c r="DN157">
        <v>21108.779059319106</v>
      </c>
      <c r="DO157">
        <v>21344.016257407533</v>
      </c>
      <c r="DP157">
        <v>21266.379708972072</v>
      </c>
      <c r="DQ157">
        <v>21714.870912962993</v>
      </c>
      <c r="DR157">
        <v>22015.11208606774</v>
      </c>
      <c r="DS157">
        <v>23963.471184270929</v>
      </c>
      <c r="DT157">
        <v>23908.210290748269</v>
      </c>
      <c r="DU157">
        <v>22942.274408716268</v>
      </c>
      <c r="DV157">
        <v>26281.655818386673</v>
      </c>
      <c r="DW157">
        <v>41362.092580787961</v>
      </c>
      <c r="DX157">
        <v>54224.907539058695</v>
      </c>
      <c r="DY157">
        <v>64246.189029908317</v>
      </c>
      <c r="DZ157">
        <v>70466.618868725942</v>
      </c>
      <c r="EA157">
        <v>70565.917732428206</v>
      </c>
      <c r="EB157">
        <v>70625.309491299253</v>
      </c>
      <c r="EC157">
        <v>70882.817488107175</v>
      </c>
      <c r="ED157">
        <v>71871.032950131616</v>
      </c>
      <c r="EE157">
        <v>71724.838343022959</v>
      </c>
      <c r="EF157">
        <v>72166.10191817637</v>
      </c>
      <c r="EG157">
        <v>72248.225432022169</v>
      </c>
      <c r="EH157">
        <v>72245.971355542832</v>
      </c>
      <c r="EI157">
        <v>71929.63901827771</v>
      </c>
      <c r="EJ157">
        <v>71960.960524148613</v>
      </c>
      <c r="EK157">
        <v>71389.772605228092</v>
      </c>
      <c r="EL157">
        <v>72418.784534183898</v>
      </c>
      <c r="EM157">
        <v>74035.991450767498</v>
      </c>
      <c r="EN157">
        <v>74323.867661553435</v>
      </c>
      <c r="EO157">
        <v>74454.74147440042</v>
      </c>
      <c r="EP157">
        <v>73430.989233702567</v>
      </c>
      <c r="EQ157">
        <v>65448.366733096002</v>
      </c>
      <c r="ER157">
        <v>53814.007542084844</v>
      </c>
    </row>
    <row r="158" spans="1:148" ht="45">
      <c r="A158" t="s">
        <v>5</v>
      </c>
      <c r="B158" s="5">
        <v>478.8</v>
      </c>
      <c r="C158">
        <f t="shared" ref="C158:C221" si="50">SUM(B155,B156,B157,B158)</f>
        <v>2555</v>
      </c>
      <c r="Y158" s="2" t="s">
        <v>153</v>
      </c>
      <c r="Z158">
        <v>-986.48875385032409</v>
      </c>
      <c r="AA158">
        <v>-962.26808611949605</v>
      </c>
      <c r="AB158">
        <v>-967.29450872177995</v>
      </c>
      <c r="AC158">
        <v>-987.72298609769973</v>
      </c>
      <c r="AD158">
        <v>-1045.5329234910589</v>
      </c>
      <c r="AE158">
        <v>-1130.0526339115618</v>
      </c>
      <c r="AF158">
        <v>-1182.7572094155889</v>
      </c>
      <c r="AG158">
        <v>-1197.0089468246056</v>
      </c>
      <c r="AH158">
        <v>-1191.1964739479217</v>
      </c>
      <c r="AI158">
        <v>-1199.3033164112003</v>
      </c>
      <c r="AJ158">
        <v>-1222.1506985049953</v>
      </c>
      <c r="AK158">
        <v>-1248.656337783741</v>
      </c>
      <c r="AL158">
        <v>-1193.2990971497986</v>
      </c>
      <c r="AM158">
        <v>-1026.1918448943677</v>
      </c>
      <c r="AN158">
        <v>-851.24214358949143</v>
      </c>
      <c r="AO158">
        <v>-663.83096276453784</v>
      </c>
      <c r="AP158">
        <v>-678.41421020709595</v>
      </c>
      <c r="AQ158">
        <v>-866.04730529783001</v>
      </c>
      <c r="AR158">
        <v>-1102.4697158253446</v>
      </c>
      <c r="AS158">
        <v>-1288.0222302861287</v>
      </c>
      <c r="AT158">
        <v>-1361.1097196384121</v>
      </c>
      <c r="AU158">
        <v>-1363.917106951028</v>
      </c>
      <c r="AV158">
        <v>-1308.7828203519425</v>
      </c>
      <c r="AW158">
        <v>-1231.8317937535455</v>
      </c>
      <c r="AX158">
        <v>-1156.4189333379586</v>
      </c>
      <c r="AY158">
        <v>-1064.9240912276127</v>
      </c>
      <c r="AZ158">
        <v>-993.7716891430822</v>
      </c>
      <c r="BA158">
        <v>-956.88512812081126</v>
      </c>
      <c r="BB158">
        <v>-928.12702908140966</v>
      </c>
      <c r="BC158">
        <v>-926.09844798565155</v>
      </c>
      <c r="BD158">
        <v>-965.26460775848341</v>
      </c>
      <c r="BE158">
        <v>-1007.6004012798993</v>
      </c>
      <c r="BF158">
        <v>-1049.5593036212106</v>
      </c>
      <c r="BG158">
        <v>-1103.59410552183</v>
      </c>
      <c r="BH158">
        <v>-1102.2824390690507</v>
      </c>
      <c r="BI158">
        <v>-1102.2579469961584</v>
      </c>
      <c r="BJ158">
        <v>-1052.4003771893688</v>
      </c>
      <c r="BK158">
        <v>-899.37662261614889</v>
      </c>
      <c r="BL158">
        <v>-635.20392942359649</v>
      </c>
      <c r="BM158">
        <v>-358.83785431184788</v>
      </c>
      <c r="BN158">
        <v>-220.69822416686736</v>
      </c>
      <c r="BO158">
        <v>-153.40812626974423</v>
      </c>
      <c r="BP158">
        <v>-184.19211243523637</v>
      </c>
      <c r="BQ158">
        <v>-383.2702038715654</v>
      </c>
      <c r="BR158">
        <v>-360.1208291266073</v>
      </c>
      <c r="BS158">
        <v>-414.90548202106334</v>
      </c>
      <c r="BT158">
        <v>-382.39820271757299</v>
      </c>
      <c r="BU158">
        <v>-231.52302513113455</v>
      </c>
      <c r="BV158">
        <v>-231.24904456431659</v>
      </c>
      <c r="BW158">
        <v>-151.87331838807359</v>
      </c>
      <c r="BX158">
        <v>104.99765906513312</v>
      </c>
      <c r="BY158">
        <v>425.59631560116122</v>
      </c>
      <c r="BZ158">
        <v>758.6206153432372</v>
      </c>
      <c r="CA158">
        <v>1180.2425434448396</v>
      </c>
      <c r="CB158">
        <v>1512.1270477029193</v>
      </c>
      <c r="CC158">
        <v>2031.0451870896477</v>
      </c>
      <c r="CD158">
        <v>2382.5970721868471</v>
      </c>
      <c r="CE158">
        <v>1676.801523956432</v>
      </c>
      <c r="CF158">
        <v>394.64288937456513</v>
      </c>
      <c r="CG158">
        <v>-469.45832219865224</v>
      </c>
      <c r="CH158">
        <v>-1081.0392753458664</v>
      </c>
      <c r="CI158">
        <v>-916.95956391549407</v>
      </c>
      <c r="CJ158">
        <v>-934.5615346635559</v>
      </c>
      <c r="CK158">
        <v>-1247.3161330018456</v>
      </c>
      <c r="CL158">
        <v>-1909.4868830988435</v>
      </c>
      <c r="CM158">
        <v>-3525.7520321482784</v>
      </c>
      <c r="CN158">
        <v>-4684.5542590245395</v>
      </c>
      <c r="CO158">
        <v>-5589.825750523949</v>
      </c>
      <c r="CP158">
        <v>-6339.3486153706926</v>
      </c>
      <c r="CQ158">
        <v>-7052.2654784508841</v>
      </c>
      <c r="CR158">
        <v>-7966.7852218299849</v>
      </c>
      <c r="CS158">
        <v>-9132.2688464330568</v>
      </c>
      <c r="CT158">
        <v>-9858.9809101979445</v>
      </c>
      <c r="CU158">
        <v>-10093.422881490049</v>
      </c>
      <c r="CV158">
        <v>-9690.6044790594697</v>
      </c>
      <c r="CW158">
        <v>-9108.012529644282</v>
      </c>
      <c r="CX158">
        <v>-9163.7927386709216</v>
      </c>
      <c r="CY158">
        <v>-9325.738232015321</v>
      </c>
      <c r="CZ158">
        <v>-9074.5159452585049</v>
      </c>
      <c r="DA158">
        <v>-9010.7691586570745</v>
      </c>
      <c r="DB158">
        <v>-8783.2288172778717</v>
      </c>
      <c r="DC158">
        <v>-9002.2057269911893</v>
      </c>
      <c r="DD158">
        <v>-9201.5612162570796</v>
      </c>
      <c r="DE158">
        <v>-9759.4547878083031</v>
      </c>
      <c r="DF158">
        <v>-9689.1328088793161</v>
      </c>
      <c r="DG158">
        <v>-8904.789798113743</v>
      </c>
      <c r="DH158">
        <v>-8284.4401135963653</v>
      </c>
      <c r="DI158">
        <v>-8194.6636067026629</v>
      </c>
      <c r="DJ158">
        <v>-7961.7250912841373</v>
      </c>
      <c r="DK158">
        <v>-7299.8468601843415</v>
      </c>
      <c r="DL158">
        <v>-6194.8090881333846</v>
      </c>
      <c r="DM158">
        <v>-5114.2413433997772</v>
      </c>
      <c r="DN158">
        <v>-3950.7637095362834</v>
      </c>
      <c r="DO158">
        <v>-2799.3871985243331</v>
      </c>
      <c r="DP158">
        <v>-2180.7836320300949</v>
      </c>
      <c r="DQ158">
        <v>-1629.9095740189405</v>
      </c>
      <c r="DR158">
        <v>-2624.3192023603979</v>
      </c>
      <c r="DS158">
        <v>-5631.8938984017514</v>
      </c>
      <c r="DT158">
        <v>-6898.3491695230441</v>
      </c>
      <c r="DU158">
        <v>-7363.8134135651671</v>
      </c>
      <c r="DV158">
        <v>-7305.9139573990669</v>
      </c>
      <c r="DW158">
        <v>-9927.4004994423831</v>
      </c>
      <c r="DX158">
        <v>-10963.657967628438</v>
      </c>
      <c r="DY158">
        <v>-10147.237721054486</v>
      </c>
      <c r="DZ158">
        <v>-8650.2687128051257</v>
      </c>
      <c r="EA158">
        <v>-8028.6814919269127</v>
      </c>
      <c r="EB158">
        <v>-8485.9875984835307</v>
      </c>
      <c r="EC158">
        <v>-11025.106066712575</v>
      </c>
      <c r="ED158">
        <v>-15023.002809333901</v>
      </c>
      <c r="EE158">
        <v>-17223.456076514143</v>
      </c>
      <c r="EF158">
        <v>-20656.663169762927</v>
      </c>
      <c r="EG158">
        <v>-21480.49548137949</v>
      </c>
      <c r="EH158">
        <v>-22705.193059132915</v>
      </c>
      <c r="EI158">
        <v>-24639.402038956221</v>
      </c>
      <c r="EJ158">
        <v>-24599.270329986441</v>
      </c>
      <c r="EK158">
        <v>-25632.039406477641</v>
      </c>
      <c r="EL158">
        <v>-24438.783917686284</v>
      </c>
      <c r="EM158">
        <v>-21735.65229602181</v>
      </c>
      <c r="EN158">
        <v>-20459.83929612756</v>
      </c>
      <c r="EO158">
        <v>-20047.688796509963</v>
      </c>
      <c r="EP158">
        <v>-22874.244481412527</v>
      </c>
      <c r="EQ158">
        <v>-25207.226903809249</v>
      </c>
      <c r="ER158">
        <v>-25288.953917126673</v>
      </c>
    </row>
    <row r="159" spans="1:148" ht="45">
      <c r="A159" t="s">
        <v>6</v>
      </c>
      <c r="B159" s="5">
        <v>579.5</v>
      </c>
      <c r="C159">
        <f t="shared" si="50"/>
        <v>2595.3999999999996</v>
      </c>
      <c r="Y159" s="2" t="s">
        <v>154</v>
      </c>
      <c r="Z159">
        <v>-1802.1775077006482</v>
      </c>
      <c r="AA159">
        <v>-1774.4761722389919</v>
      </c>
      <c r="AB159">
        <v>-1781.3040174435598</v>
      </c>
      <c r="AC159">
        <v>-1810.0877221953995</v>
      </c>
      <c r="AD159">
        <v>-1878.7001469821178</v>
      </c>
      <c r="AE159">
        <v>-1962.0921178231235</v>
      </c>
      <c r="AF159">
        <v>-2002.8338188311777</v>
      </c>
      <c r="AG159">
        <v>-1984.7063436492112</v>
      </c>
      <c r="AH159">
        <v>-1934.1088478958436</v>
      </c>
      <c r="AI159">
        <v>-1963.2549828224007</v>
      </c>
      <c r="AJ159">
        <v>-2045.6571970099906</v>
      </c>
      <c r="AK159">
        <v>-2164.6726755674822</v>
      </c>
      <c r="AL159">
        <v>-2201.1631942995973</v>
      </c>
      <c r="AM159">
        <v>-2038.1986897887355</v>
      </c>
      <c r="AN159">
        <v>-1838.5142871789828</v>
      </c>
      <c r="AO159">
        <v>-1568.8369255290759</v>
      </c>
      <c r="AP159">
        <v>-1590.4934204141921</v>
      </c>
      <c r="AQ159">
        <v>-1873.24961059566</v>
      </c>
      <c r="AR159">
        <v>-2222.3194316506892</v>
      </c>
      <c r="AS159">
        <v>-2479.1694605722573</v>
      </c>
      <c r="AT159">
        <v>-2569.3544392768245</v>
      </c>
      <c r="AU159">
        <v>-2572.0542139020563</v>
      </c>
      <c r="AV159">
        <v>-2524.0606407038849</v>
      </c>
      <c r="AW159">
        <v>-2448.3568375070913</v>
      </c>
      <c r="AX159">
        <v>-2360.5885666759173</v>
      </c>
      <c r="AY159">
        <v>-2238.3313324552255</v>
      </c>
      <c r="AZ159">
        <v>-2146.1189782861643</v>
      </c>
      <c r="BA159">
        <v>-2104.0218062416225</v>
      </c>
      <c r="BB159">
        <v>-2079.4981581628194</v>
      </c>
      <c r="BC159">
        <v>-2080.7835459713028</v>
      </c>
      <c r="BD159">
        <v>-2099.2384155169671</v>
      </c>
      <c r="BE159">
        <v>-2102.3608025597987</v>
      </c>
      <c r="BF159">
        <v>-2074.0836072424208</v>
      </c>
      <c r="BG159">
        <v>-2061.9082110436602</v>
      </c>
      <c r="BH159">
        <v>-1989.9648781381013</v>
      </c>
      <c r="BI159">
        <v>-1990.1458939923166</v>
      </c>
      <c r="BJ159">
        <v>-1970.2157543787375</v>
      </c>
      <c r="BK159">
        <v>-1836.9232452322976</v>
      </c>
      <c r="BL159">
        <v>-1491.4778588471931</v>
      </c>
      <c r="BM159">
        <v>-1107.1107086236957</v>
      </c>
      <c r="BN159">
        <v>-990.97144833373477</v>
      </c>
      <c r="BO159">
        <v>-952.79625253948848</v>
      </c>
      <c r="BP159">
        <v>-1126.9592248704728</v>
      </c>
      <c r="BQ159">
        <v>-1745.7154077431308</v>
      </c>
      <c r="BR159">
        <v>-1884.3916582532147</v>
      </c>
      <c r="BS159">
        <v>-2305.3409640421269</v>
      </c>
      <c r="BT159">
        <v>-2560.526405435146</v>
      </c>
      <c r="BU159">
        <v>-2495.6510502622691</v>
      </c>
      <c r="BV159">
        <v>-2883.4630891286333</v>
      </c>
      <c r="BW159">
        <v>-3099.2716367761473</v>
      </c>
      <c r="BX159">
        <v>-2995.0346818697335</v>
      </c>
      <c r="BY159">
        <v>-2797.912368797678</v>
      </c>
      <c r="BZ159">
        <v>-2704.2987693135256</v>
      </c>
      <c r="CA159">
        <v>-2512.6549131103211</v>
      </c>
      <c r="CB159">
        <v>-2569.3709045941614</v>
      </c>
      <c r="CC159">
        <v>-2097.4146258207047</v>
      </c>
      <c r="CD159">
        <v>-1579.4058556263062</v>
      </c>
      <c r="CE159">
        <v>-2735.146952087136</v>
      </c>
      <c r="CF159">
        <v>-4857.0250712508696</v>
      </c>
      <c r="CG159">
        <v>-6230.6013443973043</v>
      </c>
      <c r="CH159">
        <v>-7156.5150006917329</v>
      </c>
      <c r="CI159">
        <v>-6949.1675628184885</v>
      </c>
      <c r="CJ159">
        <v>-6971.8898170507055</v>
      </c>
      <c r="CK159">
        <v>-7368.5808028722813</v>
      </c>
      <c r="CL159">
        <v>-8311.4454272341591</v>
      </c>
      <c r="CM159">
        <v>-10710.831408958078</v>
      </c>
      <c r="CN159">
        <v>-12294.078294486775</v>
      </c>
      <c r="CO159">
        <v>-13498.360366957582</v>
      </c>
      <c r="CP159">
        <v>-14297.003113693492</v>
      </c>
      <c r="CQ159">
        <v>-15006.979380897028</v>
      </c>
      <c r="CR159">
        <v>-15998.229014121081</v>
      </c>
      <c r="CS159">
        <v>-17306.639542072418</v>
      </c>
      <c r="CT159">
        <v>-17735.765353332037</v>
      </c>
      <c r="CU159">
        <v>-17269.165319810047</v>
      </c>
      <c r="CV159">
        <v>-15594.633614777566</v>
      </c>
      <c r="CW159">
        <v>-13848.327216370093</v>
      </c>
      <c r="CX159">
        <v>-14011.225811004249</v>
      </c>
      <c r="CY159">
        <v>-14902.08473713121</v>
      </c>
      <c r="CZ159">
        <v>-15160.758289694179</v>
      </c>
      <c r="DA159">
        <v>-15909.401698280504</v>
      </c>
      <c r="DB159">
        <v>-15713.305873259229</v>
      </c>
      <c r="DC159">
        <v>-15787.118121459645</v>
      </c>
      <c r="DD159">
        <v>-15891.98905814413</v>
      </c>
      <c r="DE159">
        <v>-16544.540975582902</v>
      </c>
      <c r="DF159">
        <v>-16475.89171970493</v>
      </c>
      <c r="DG159">
        <v>-15611.095825446671</v>
      </c>
      <c r="DH159">
        <v>-15065.63155644164</v>
      </c>
      <c r="DI159">
        <v>-16157.887555527306</v>
      </c>
      <c r="DJ159">
        <v>-16942.769209416565</v>
      </c>
      <c r="DK159">
        <v>-16700.504859784032</v>
      </c>
      <c r="DL159">
        <v>-15690.780374315318</v>
      </c>
      <c r="DM159">
        <v>-14024.501082835852</v>
      </c>
      <c r="DN159">
        <v>-12303.944632488081</v>
      </c>
      <c r="DO159">
        <v>-10847.188350501623</v>
      </c>
      <c r="DP159">
        <v>-9996.5047456974826</v>
      </c>
      <c r="DQ159">
        <v>-9411.5030696795857</v>
      </c>
      <c r="DR159">
        <v>-10837.462965169776</v>
      </c>
      <c r="DS159">
        <v>-15497.015592625978</v>
      </c>
      <c r="DT159">
        <v>-17167.202322946818</v>
      </c>
      <c r="DU159">
        <v>-17465.842687658977</v>
      </c>
      <c r="DV159">
        <v>-18501.770549327644</v>
      </c>
      <c r="DW159">
        <v>-27023.898192852495</v>
      </c>
      <c r="DX159">
        <v>-32693.179803190815</v>
      </c>
      <c r="DY159">
        <v>-34945.046638042084</v>
      </c>
      <c r="DZ159">
        <v>-35022.564573315482</v>
      </c>
      <c r="EA159">
        <v>-34226.881233378619</v>
      </c>
      <c r="EB159">
        <v>-34856.419961744454</v>
      </c>
      <c r="EC159">
        <v>-38327.747251652487</v>
      </c>
      <c r="ED159">
        <v>-43987.681395822408</v>
      </c>
      <c r="EE159">
        <v>-46872.88754969318</v>
      </c>
      <c r="EF159">
        <v>-51597.584865742698</v>
      </c>
      <c r="EG159">
        <v>-52723.402452513379</v>
      </c>
      <c r="EH159">
        <v>-54355.581197358166</v>
      </c>
      <c r="EI159">
        <v>-56829.082391367527</v>
      </c>
      <c r="EJ159">
        <v>-56786.013948031454</v>
      </c>
      <c r="EK159">
        <v>-57972.643410379547</v>
      </c>
      <c r="EL159">
        <v>-56724.640068309673</v>
      </c>
      <c r="EM159">
        <v>-53659.533544951577</v>
      </c>
      <c r="EN159">
        <v>-52054.408282021221</v>
      </c>
      <c r="EO159">
        <v>-51548.498886813424</v>
      </c>
      <c r="EP159">
        <v>-54975.989053117555</v>
      </c>
      <c r="EQ159">
        <v>-55425.758116110999</v>
      </c>
      <c r="ER159">
        <v>-51656.607736863851</v>
      </c>
    </row>
    <row r="160" spans="1:148">
      <c r="A160" t="s">
        <v>7</v>
      </c>
      <c r="B160" s="5">
        <v>381.8</v>
      </c>
      <c r="C160">
        <f t="shared" si="50"/>
        <v>2160.6</v>
      </c>
      <c r="Y160" s="2" t="s">
        <v>169</v>
      </c>
      <c r="Z160" t="str">
        <f>IF(Z155&gt;Z157, "Upper Limit", IF(Z155&gt;Z156, "Lower Limit", "No"))</f>
        <v>No</v>
      </c>
      <c r="AA160" t="str">
        <f t="shared" ref="AA160:CL160" si="51">IF(AA155&gt;AA157, "Upper Limit", IF(AA155&gt;AA156, "Lower Limit", "No"))</f>
        <v>No</v>
      </c>
      <c r="AB160" t="str">
        <f t="shared" si="51"/>
        <v>No</v>
      </c>
      <c r="AC160" t="str">
        <f t="shared" si="51"/>
        <v>No</v>
      </c>
      <c r="AD160" t="str">
        <f t="shared" si="51"/>
        <v>No</v>
      </c>
      <c r="AE160" t="str">
        <f t="shared" si="51"/>
        <v>No</v>
      </c>
      <c r="AF160" t="str">
        <f t="shared" si="51"/>
        <v>No</v>
      </c>
      <c r="AG160" t="str">
        <f t="shared" si="51"/>
        <v>No</v>
      </c>
      <c r="AH160" t="str">
        <f t="shared" si="51"/>
        <v>No</v>
      </c>
      <c r="AI160" t="str">
        <f t="shared" si="51"/>
        <v>Lower Limit</v>
      </c>
      <c r="AJ160" t="str">
        <f t="shared" si="51"/>
        <v>Lower Limit</v>
      </c>
      <c r="AK160" t="str">
        <f t="shared" si="51"/>
        <v>Lower Limit</v>
      </c>
      <c r="AL160" t="str">
        <f t="shared" si="51"/>
        <v>Lower Limit</v>
      </c>
      <c r="AM160" t="str">
        <f t="shared" si="51"/>
        <v>Lower Limit</v>
      </c>
      <c r="AN160" t="str">
        <f t="shared" si="51"/>
        <v>Lower Limit</v>
      </c>
      <c r="AO160" t="str">
        <f t="shared" si="51"/>
        <v>No</v>
      </c>
      <c r="AP160" t="str">
        <f t="shared" si="51"/>
        <v>No</v>
      </c>
      <c r="AQ160" t="str">
        <f t="shared" si="51"/>
        <v>No</v>
      </c>
      <c r="AR160" t="str">
        <f t="shared" si="51"/>
        <v>No</v>
      </c>
      <c r="AS160" t="str">
        <f t="shared" si="51"/>
        <v>No</v>
      </c>
      <c r="AT160" t="str">
        <f t="shared" si="51"/>
        <v>No</v>
      </c>
      <c r="AU160" t="str">
        <f t="shared" si="51"/>
        <v>No</v>
      </c>
      <c r="AV160" t="str">
        <f t="shared" si="51"/>
        <v>No</v>
      </c>
      <c r="AW160" t="str">
        <f t="shared" si="51"/>
        <v>No</v>
      </c>
      <c r="AX160" t="str">
        <f t="shared" si="51"/>
        <v>No</v>
      </c>
      <c r="AY160" t="str">
        <f t="shared" si="51"/>
        <v>No</v>
      </c>
      <c r="AZ160" t="str">
        <f t="shared" si="51"/>
        <v>No</v>
      </c>
      <c r="BA160" t="str">
        <f t="shared" si="51"/>
        <v>No</v>
      </c>
      <c r="BB160" t="str">
        <f t="shared" si="51"/>
        <v>No</v>
      </c>
      <c r="BC160" t="str">
        <f t="shared" si="51"/>
        <v>No</v>
      </c>
      <c r="BD160" t="str">
        <f t="shared" si="51"/>
        <v>No</v>
      </c>
      <c r="BE160" t="str">
        <f t="shared" si="51"/>
        <v>No</v>
      </c>
      <c r="BF160" t="str">
        <f t="shared" si="51"/>
        <v>No</v>
      </c>
      <c r="BG160" t="str">
        <f t="shared" si="51"/>
        <v>No</v>
      </c>
      <c r="BH160" t="str">
        <f t="shared" si="51"/>
        <v>No</v>
      </c>
      <c r="BI160" t="str">
        <f t="shared" si="51"/>
        <v>No</v>
      </c>
      <c r="BJ160" t="str">
        <f>IF(BJ155&gt;BJ157, "Upper Limit", IF(BJ155&gt;BJ156, "Lower Limit", "No"))</f>
        <v>Lower Limit</v>
      </c>
      <c r="BK160" t="str">
        <f t="shared" si="51"/>
        <v>Lower Limit</v>
      </c>
      <c r="BL160" t="str">
        <f t="shared" si="51"/>
        <v>Lower Limit</v>
      </c>
      <c r="BM160" t="str">
        <f t="shared" si="51"/>
        <v>Lower Limit</v>
      </c>
      <c r="BN160" t="str">
        <f t="shared" si="51"/>
        <v>Upper Limit</v>
      </c>
      <c r="BO160" t="str">
        <f t="shared" si="51"/>
        <v>Lower Limit</v>
      </c>
      <c r="BP160" t="str">
        <f t="shared" si="51"/>
        <v>Upper Limit</v>
      </c>
      <c r="BQ160" t="str">
        <f t="shared" si="51"/>
        <v>Upper Limit</v>
      </c>
      <c r="BR160" t="str">
        <f t="shared" si="51"/>
        <v>Lower Limit</v>
      </c>
      <c r="BS160" t="str">
        <f t="shared" si="51"/>
        <v>Upper Limit</v>
      </c>
      <c r="BT160" t="str">
        <f t="shared" si="51"/>
        <v>Upper Limit</v>
      </c>
      <c r="BU160" t="str">
        <f t="shared" si="51"/>
        <v>Lower Limit</v>
      </c>
      <c r="BV160" t="str">
        <f t="shared" si="51"/>
        <v>Upper Limit</v>
      </c>
      <c r="BW160" t="str">
        <f t="shared" si="51"/>
        <v>Lower Limit</v>
      </c>
      <c r="BX160" t="str">
        <f t="shared" si="51"/>
        <v>Lower Limit</v>
      </c>
      <c r="BY160" t="str">
        <f t="shared" si="51"/>
        <v>Lower Limit</v>
      </c>
      <c r="BZ160" t="str">
        <f t="shared" si="51"/>
        <v>Lower Limit</v>
      </c>
      <c r="CA160" t="str">
        <f t="shared" si="51"/>
        <v>Upper Limit</v>
      </c>
      <c r="CB160" t="str">
        <f t="shared" si="51"/>
        <v>Upper Limit</v>
      </c>
      <c r="CC160" t="str">
        <f t="shared" si="51"/>
        <v>Lower Limit</v>
      </c>
      <c r="CD160" t="str">
        <f t="shared" si="51"/>
        <v>No</v>
      </c>
      <c r="CE160" t="str">
        <f t="shared" si="51"/>
        <v>No</v>
      </c>
      <c r="CF160" t="str">
        <f t="shared" si="51"/>
        <v>No</v>
      </c>
      <c r="CG160" t="str">
        <f t="shared" si="51"/>
        <v>No</v>
      </c>
      <c r="CH160" t="str">
        <f t="shared" si="51"/>
        <v>No</v>
      </c>
      <c r="CI160" t="str">
        <f t="shared" si="51"/>
        <v>No</v>
      </c>
      <c r="CJ160" t="str">
        <f t="shared" si="51"/>
        <v>No</v>
      </c>
      <c r="CK160" t="str">
        <f t="shared" si="51"/>
        <v>No</v>
      </c>
      <c r="CL160" t="str">
        <f t="shared" si="51"/>
        <v>No</v>
      </c>
      <c r="CM160" t="str">
        <f t="shared" ref="CM160:EQ160" si="52">IF(CM155&gt;CM157, "Upper Limit", IF(CM155&gt;CM156, "Lower Limit", "No"))</f>
        <v>No</v>
      </c>
      <c r="CN160" t="str">
        <f t="shared" si="52"/>
        <v>No</v>
      </c>
      <c r="CO160" t="str">
        <f t="shared" si="52"/>
        <v>No</v>
      </c>
      <c r="CP160" t="str">
        <f t="shared" si="52"/>
        <v>No</v>
      </c>
      <c r="CQ160" t="str">
        <f t="shared" si="52"/>
        <v>No</v>
      </c>
      <c r="CR160" t="str">
        <f t="shared" si="52"/>
        <v>No</v>
      </c>
      <c r="CS160" t="str">
        <f t="shared" si="52"/>
        <v>No</v>
      </c>
      <c r="CT160" t="str">
        <f t="shared" si="52"/>
        <v>No</v>
      </c>
      <c r="CU160" t="str">
        <f t="shared" si="52"/>
        <v>No</v>
      </c>
      <c r="CV160" t="str">
        <f t="shared" si="52"/>
        <v>No</v>
      </c>
      <c r="CW160" t="str">
        <f t="shared" si="52"/>
        <v>No</v>
      </c>
      <c r="CX160" t="str">
        <f t="shared" si="52"/>
        <v>Upper Limit</v>
      </c>
      <c r="CY160" t="str">
        <f t="shared" si="52"/>
        <v>Upper Limit</v>
      </c>
      <c r="CZ160" t="str">
        <f t="shared" si="52"/>
        <v>Lower Limit</v>
      </c>
      <c r="DA160" t="str">
        <f t="shared" si="52"/>
        <v>Upper Limit</v>
      </c>
      <c r="DB160" t="str">
        <f t="shared" si="52"/>
        <v>No</v>
      </c>
      <c r="DC160" t="str">
        <f t="shared" si="52"/>
        <v>No</v>
      </c>
      <c r="DD160" t="str">
        <f t="shared" si="52"/>
        <v>No</v>
      </c>
      <c r="DE160" t="str">
        <f t="shared" si="52"/>
        <v>No</v>
      </c>
      <c r="DF160" t="str">
        <f t="shared" si="52"/>
        <v>No</v>
      </c>
      <c r="DG160" t="str">
        <f t="shared" si="52"/>
        <v>No</v>
      </c>
      <c r="DH160" t="str">
        <f t="shared" si="52"/>
        <v>Lower Limit</v>
      </c>
      <c r="DI160" t="str">
        <f t="shared" si="52"/>
        <v>Upper Limit</v>
      </c>
      <c r="DJ160" t="str">
        <f t="shared" si="52"/>
        <v>Upper Limit</v>
      </c>
      <c r="DK160" t="str">
        <f t="shared" si="52"/>
        <v>Lower Limit</v>
      </c>
      <c r="DL160" t="str">
        <f t="shared" si="52"/>
        <v>Lower Limit</v>
      </c>
      <c r="DM160" t="str">
        <f t="shared" si="52"/>
        <v>No</v>
      </c>
      <c r="DN160" t="str">
        <f t="shared" si="52"/>
        <v>No</v>
      </c>
      <c r="DO160" t="str">
        <f t="shared" si="52"/>
        <v>No</v>
      </c>
      <c r="DP160" t="str">
        <f t="shared" si="52"/>
        <v>No</v>
      </c>
      <c r="DQ160" t="str">
        <f t="shared" si="52"/>
        <v>No</v>
      </c>
      <c r="DR160" t="str">
        <f t="shared" si="52"/>
        <v>No</v>
      </c>
      <c r="DS160" t="str">
        <f t="shared" si="52"/>
        <v>No</v>
      </c>
      <c r="DT160" t="str">
        <f t="shared" si="52"/>
        <v>No</v>
      </c>
      <c r="DU160" t="str">
        <f t="shared" si="52"/>
        <v>No</v>
      </c>
      <c r="DV160" t="str">
        <f t="shared" si="52"/>
        <v>Lower Limit</v>
      </c>
      <c r="DW160" t="str">
        <f t="shared" si="52"/>
        <v>Upper Limit</v>
      </c>
      <c r="DX160" t="str">
        <f t="shared" si="52"/>
        <v>Upper Limit</v>
      </c>
      <c r="DY160" t="str">
        <f t="shared" si="52"/>
        <v>Upper Limit</v>
      </c>
      <c r="DZ160" t="str">
        <f t="shared" si="52"/>
        <v>Lower Limit</v>
      </c>
      <c r="EA160" t="str">
        <f t="shared" si="52"/>
        <v>No</v>
      </c>
      <c r="EB160" t="str">
        <f t="shared" si="52"/>
        <v>No</v>
      </c>
      <c r="EC160" t="str">
        <f t="shared" si="52"/>
        <v>No</v>
      </c>
      <c r="ED160" t="str">
        <f t="shared" si="52"/>
        <v>No</v>
      </c>
      <c r="EE160" t="str">
        <f t="shared" si="52"/>
        <v>No</v>
      </c>
      <c r="EF160" t="str">
        <f t="shared" si="52"/>
        <v>No</v>
      </c>
      <c r="EG160" t="str">
        <f t="shared" si="52"/>
        <v>No</v>
      </c>
      <c r="EH160" t="str">
        <f t="shared" si="52"/>
        <v>No</v>
      </c>
      <c r="EI160" t="str">
        <f t="shared" si="52"/>
        <v>No</v>
      </c>
      <c r="EJ160" t="str">
        <f t="shared" si="52"/>
        <v>No</v>
      </c>
      <c r="EK160" t="str">
        <f t="shared" si="52"/>
        <v>No</v>
      </c>
      <c r="EL160" t="str">
        <f t="shared" si="52"/>
        <v>No</v>
      </c>
      <c r="EM160" t="str">
        <f t="shared" si="52"/>
        <v>No</v>
      </c>
      <c r="EN160" t="str">
        <f t="shared" si="52"/>
        <v>No</v>
      </c>
      <c r="EO160" t="str">
        <f t="shared" si="52"/>
        <v>No</v>
      </c>
      <c r="EP160" t="str">
        <f t="shared" si="52"/>
        <v>No</v>
      </c>
      <c r="EQ160" t="str">
        <f t="shared" si="52"/>
        <v>No</v>
      </c>
      <c r="ER160" t="str">
        <f>IF(ER155&gt;ER157, "Upper Limit", IF(ER155&gt;ER156, "Lower Limit", "No"))</f>
        <v>No</v>
      </c>
    </row>
    <row r="161" spans="1:148">
      <c r="A161" t="s">
        <v>8</v>
      </c>
      <c r="B161" s="5">
        <v>470.1</v>
      </c>
      <c r="C161">
        <f t="shared" si="50"/>
        <v>1910.1999999999998</v>
      </c>
      <c r="D161">
        <f>C161-C157</f>
        <v>-497.60000000000036</v>
      </c>
      <c r="E161" t="e">
        <v>#N/A</v>
      </c>
      <c r="Y161" s="2" t="s">
        <v>275</v>
      </c>
      <c r="Z161" t="str">
        <f>IF(Z155&lt;Z159, "Upper Limit", IF(Z155&lt;Z158, "Lower Limit", "No"))</f>
        <v>No</v>
      </c>
      <c r="AA161" t="str">
        <f t="shared" ref="AA161:CL161" si="53">IF(AA155&lt;AA159, "Upper Limit", IF(AA155&lt;AA158, "Lower Limit", "No"))</f>
        <v>No</v>
      </c>
      <c r="AB161" t="str">
        <f t="shared" si="53"/>
        <v>No</v>
      </c>
      <c r="AC161" t="str">
        <f t="shared" si="53"/>
        <v>No</v>
      </c>
      <c r="AD161" t="str">
        <f t="shared" si="53"/>
        <v>No</v>
      </c>
      <c r="AE161" t="str">
        <f t="shared" si="53"/>
        <v>No</v>
      </c>
      <c r="AF161" t="str">
        <f t="shared" si="53"/>
        <v>No</v>
      </c>
      <c r="AG161" t="str">
        <f t="shared" si="53"/>
        <v>No</v>
      </c>
      <c r="AH161" t="str">
        <f t="shared" si="53"/>
        <v>No</v>
      </c>
      <c r="AI161" t="str">
        <f t="shared" si="53"/>
        <v>No</v>
      </c>
      <c r="AJ161" t="str">
        <f t="shared" si="53"/>
        <v>No</v>
      </c>
      <c r="AK161" t="str">
        <f t="shared" si="53"/>
        <v>No</v>
      </c>
      <c r="AL161" t="str">
        <f t="shared" si="53"/>
        <v>No</v>
      </c>
      <c r="AM161" t="str">
        <f t="shared" si="53"/>
        <v>No</v>
      </c>
      <c r="AN161" t="str">
        <f t="shared" si="53"/>
        <v>No</v>
      </c>
      <c r="AO161" t="str">
        <f t="shared" si="53"/>
        <v>No</v>
      </c>
      <c r="AP161" t="str">
        <f t="shared" si="53"/>
        <v>No</v>
      </c>
      <c r="AQ161" t="str">
        <f t="shared" si="53"/>
        <v>Lower Limit</v>
      </c>
      <c r="AR161" t="str">
        <f t="shared" si="53"/>
        <v>Lower Limit</v>
      </c>
      <c r="AS161" t="str">
        <f t="shared" si="53"/>
        <v>Lower Limit</v>
      </c>
      <c r="AT161" t="str">
        <f t="shared" si="53"/>
        <v>No</v>
      </c>
      <c r="AU161" t="str">
        <f t="shared" si="53"/>
        <v>No</v>
      </c>
      <c r="AV161" t="str">
        <f t="shared" si="53"/>
        <v>No</v>
      </c>
      <c r="AW161" t="str">
        <f t="shared" si="53"/>
        <v>No</v>
      </c>
      <c r="AX161" t="str">
        <f t="shared" si="53"/>
        <v>No</v>
      </c>
      <c r="AY161" t="str">
        <f t="shared" si="53"/>
        <v>No</v>
      </c>
      <c r="AZ161" t="str">
        <f t="shared" si="53"/>
        <v>No</v>
      </c>
      <c r="BA161" t="str">
        <f t="shared" si="53"/>
        <v>No</v>
      </c>
      <c r="BB161" t="str">
        <f t="shared" si="53"/>
        <v>No</v>
      </c>
      <c r="BC161" t="str">
        <f t="shared" si="53"/>
        <v>No</v>
      </c>
      <c r="BD161" t="str">
        <f t="shared" si="53"/>
        <v>No</v>
      </c>
      <c r="BE161" t="str">
        <f t="shared" si="53"/>
        <v>No</v>
      </c>
      <c r="BF161" t="str">
        <f t="shared" si="53"/>
        <v>No</v>
      </c>
      <c r="BG161" t="str">
        <f t="shared" si="53"/>
        <v>No</v>
      </c>
      <c r="BH161" t="str">
        <f t="shared" si="53"/>
        <v>No</v>
      </c>
      <c r="BI161" t="str">
        <f t="shared" si="53"/>
        <v>No</v>
      </c>
      <c r="BJ161" t="str">
        <f t="shared" si="53"/>
        <v>No</v>
      </c>
      <c r="BK161" t="str">
        <f t="shared" si="53"/>
        <v>No</v>
      </c>
      <c r="BL161" t="str">
        <f t="shared" si="53"/>
        <v>No</v>
      </c>
      <c r="BM161" t="str">
        <f t="shared" si="53"/>
        <v>No</v>
      </c>
      <c r="BN161" t="str">
        <f t="shared" si="53"/>
        <v>No</v>
      </c>
      <c r="BO161" t="str">
        <f t="shared" si="53"/>
        <v>No</v>
      </c>
      <c r="BP161" t="str">
        <f t="shared" si="53"/>
        <v>No</v>
      </c>
      <c r="BQ161" t="str">
        <f t="shared" si="53"/>
        <v>No</v>
      </c>
      <c r="BR161" t="str">
        <f t="shared" si="53"/>
        <v>No</v>
      </c>
      <c r="BS161" t="str">
        <f t="shared" si="53"/>
        <v>No</v>
      </c>
      <c r="BT161" t="str">
        <f t="shared" si="53"/>
        <v>No</v>
      </c>
      <c r="BU161" t="str">
        <f t="shared" si="53"/>
        <v>No</v>
      </c>
      <c r="BV161" t="str">
        <f t="shared" si="53"/>
        <v>No</v>
      </c>
      <c r="BW161" t="str">
        <f t="shared" si="53"/>
        <v>No</v>
      </c>
      <c r="BX161" t="str">
        <f t="shared" si="53"/>
        <v>No</v>
      </c>
      <c r="BY161" t="str">
        <f t="shared" si="53"/>
        <v>No</v>
      </c>
      <c r="BZ161" t="str">
        <f t="shared" si="53"/>
        <v>No</v>
      </c>
      <c r="CA161" t="str">
        <f t="shared" si="53"/>
        <v>No</v>
      </c>
      <c r="CB161" t="str">
        <f t="shared" si="53"/>
        <v>No</v>
      </c>
      <c r="CC161" t="str">
        <f t="shared" si="53"/>
        <v>No</v>
      </c>
      <c r="CD161" t="str">
        <f t="shared" si="53"/>
        <v>No</v>
      </c>
      <c r="CE161" t="str">
        <f t="shared" si="53"/>
        <v>Upper Limit</v>
      </c>
      <c r="CF161" t="str">
        <f t="shared" si="53"/>
        <v>Upper Limit</v>
      </c>
      <c r="CG161" t="str">
        <f t="shared" si="53"/>
        <v>Lower Limit</v>
      </c>
      <c r="CH161" t="str">
        <f t="shared" si="53"/>
        <v>Lower Limit</v>
      </c>
      <c r="CI161" t="str">
        <f t="shared" si="53"/>
        <v>No</v>
      </c>
      <c r="CJ161" t="str">
        <f t="shared" si="53"/>
        <v>No</v>
      </c>
      <c r="CK161" t="str">
        <f t="shared" si="53"/>
        <v>No</v>
      </c>
      <c r="CL161" t="str">
        <f t="shared" si="53"/>
        <v>Lower Limit</v>
      </c>
      <c r="CM161" t="str">
        <f t="shared" ref="CM161:EQ161" si="54">IF(CM155&lt;CM159, "Upper Limit", IF(CM155&lt;CM158, "Lower Limit", "No"))</f>
        <v>Lower Limit</v>
      </c>
      <c r="CN161" t="str">
        <f t="shared" si="54"/>
        <v>Lower Limit</v>
      </c>
      <c r="CO161" t="str">
        <f t="shared" si="54"/>
        <v>Lower Limit</v>
      </c>
      <c r="CP161" t="str">
        <f t="shared" si="54"/>
        <v>No</v>
      </c>
      <c r="CQ161" t="str">
        <f t="shared" si="54"/>
        <v>No</v>
      </c>
      <c r="CR161" t="str">
        <f t="shared" si="54"/>
        <v>Lower Limit</v>
      </c>
      <c r="CS161" t="str">
        <f t="shared" si="54"/>
        <v>Lower Limit</v>
      </c>
      <c r="CT161" t="str">
        <f t="shared" si="54"/>
        <v>No</v>
      </c>
      <c r="CU161" t="str">
        <f t="shared" si="54"/>
        <v>No</v>
      </c>
      <c r="CV161" t="str">
        <f t="shared" si="54"/>
        <v>No</v>
      </c>
      <c r="CW161" t="str">
        <f t="shared" si="54"/>
        <v>No</v>
      </c>
      <c r="CX161" t="str">
        <f t="shared" si="54"/>
        <v>No</v>
      </c>
      <c r="CY161" t="str">
        <f t="shared" si="54"/>
        <v>No</v>
      </c>
      <c r="CZ161" t="str">
        <f t="shared" si="54"/>
        <v>No</v>
      </c>
      <c r="DA161" t="str">
        <f t="shared" si="54"/>
        <v>No</v>
      </c>
      <c r="DB161" t="str">
        <f t="shared" si="54"/>
        <v>No</v>
      </c>
      <c r="DC161" t="str">
        <f t="shared" si="54"/>
        <v>No</v>
      </c>
      <c r="DD161" t="str">
        <f t="shared" si="54"/>
        <v>No</v>
      </c>
      <c r="DE161" t="str">
        <f t="shared" si="54"/>
        <v>No</v>
      </c>
      <c r="DF161" t="str">
        <f t="shared" si="54"/>
        <v>No</v>
      </c>
      <c r="DG161" t="str">
        <f t="shared" si="54"/>
        <v>No</v>
      </c>
      <c r="DH161" t="str">
        <f t="shared" si="54"/>
        <v>No</v>
      </c>
      <c r="DI161" t="str">
        <f t="shared" si="54"/>
        <v>No</v>
      </c>
      <c r="DJ161" t="str">
        <f t="shared" si="54"/>
        <v>No</v>
      </c>
      <c r="DK161" t="str">
        <f t="shared" si="54"/>
        <v>No</v>
      </c>
      <c r="DL161" t="str">
        <f t="shared" si="54"/>
        <v>No</v>
      </c>
      <c r="DM161" t="str">
        <f t="shared" si="54"/>
        <v>No</v>
      </c>
      <c r="DN161" t="str">
        <f t="shared" si="54"/>
        <v>No</v>
      </c>
      <c r="DO161" t="str">
        <f t="shared" si="54"/>
        <v>No</v>
      </c>
      <c r="DP161" t="str">
        <f t="shared" si="54"/>
        <v>No</v>
      </c>
      <c r="DQ161" t="str">
        <f t="shared" si="54"/>
        <v>No</v>
      </c>
      <c r="DR161" t="str">
        <f t="shared" si="54"/>
        <v>Lower Limit</v>
      </c>
      <c r="DS161" t="str">
        <f t="shared" si="54"/>
        <v>Upper Limit</v>
      </c>
      <c r="DT161" t="str">
        <f t="shared" si="54"/>
        <v>Lower Limit</v>
      </c>
      <c r="DU161" t="str">
        <f t="shared" si="54"/>
        <v>No</v>
      </c>
      <c r="DV161" t="str">
        <f t="shared" si="54"/>
        <v>No</v>
      </c>
      <c r="DW161" t="str">
        <f t="shared" si="54"/>
        <v>No</v>
      </c>
      <c r="DX161" t="str">
        <f t="shared" si="54"/>
        <v>No</v>
      </c>
      <c r="DY161" t="str">
        <f t="shared" si="54"/>
        <v>No</v>
      </c>
      <c r="DZ161" t="str">
        <f t="shared" si="54"/>
        <v>No</v>
      </c>
      <c r="EA161" t="str">
        <f t="shared" si="54"/>
        <v>No</v>
      </c>
      <c r="EB161" t="str">
        <f t="shared" si="54"/>
        <v>No</v>
      </c>
      <c r="EC161" t="str">
        <f t="shared" si="54"/>
        <v>Lower Limit</v>
      </c>
      <c r="ED161" t="str">
        <f t="shared" si="54"/>
        <v>Lower Limit</v>
      </c>
      <c r="EE161" t="str">
        <f t="shared" si="54"/>
        <v>No</v>
      </c>
      <c r="EF161" t="str">
        <f t="shared" si="54"/>
        <v>Lower Limit</v>
      </c>
      <c r="EG161" t="str">
        <f t="shared" si="54"/>
        <v>No</v>
      </c>
      <c r="EH161" t="str">
        <f t="shared" si="54"/>
        <v>No</v>
      </c>
      <c r="EI161" t="str">
        <f t="shared" si="54"/>
        <v>No</v>
      </c>
      <c r="EJ161" t="str">
        <f t="shared" si="54"/>
        <v>No</v>
      </c>
      <c r="EK161" t="str">
        <f t="shared" si="54"/>
        <v>No</v>
      </c>
      <c r="EL161" t="str">
        <f t="shared" si="54"/>
        <v>No</v>
      </c>
      <c r="EM161" t="str">
        <f t="shared" si="54"/>
        <v>No</v>
      </c>
      <c r="EN161" t="str">
        <f t="shared" si="54"/>
        <v>No</v>
      </c>
      <c r="EO161" t="str">
        <f t="shared" si="54"/>
        <v>No</v>
      </c>
      <c r="EP161" t="str">
        <f t="shared" si="54"/>
        <v>No</v>
      </c>
      <c r="EQ161" t="str">
        <f t="shared" si="54"/>
        <v>No</v>
      </c>
      <c r="ER161" t="str">
        <f t="shared" ref="ER161" si="55">IF(ER155&lt;ER159, "Upper Limit", IF(ER155&lt;ER158, "Lower Limit", "No"))</f>
        <v>No</v>
      </c>
    </row>
    <row r="162" spans="1:148">
      <c r="A162" t="s">
        <v>9</v>
      </c>
      <c r="B162" s="5">
        <v>572.70000000000005</v>
      </c>
      <c r="C162">
        <f t="shared" si="50"/>
        <v>2004.1000000000001</v>
      </c>
      <c r="D162">
        <f t="shared" ref="D162:D225" si="56">C162-C158</f>
        <v>-550.89999999999986</v>
      </c>
      <c r="E162" t="e">
        <v>#N/A</v>
      </c>
    </row>
    <row r="163" spans="1:148">
      <c r="A163" t="s">
        <v>10</v>
      </c>
      <c r="B163" s="5">
        <v>594.29999999999995</v>
      </c>
      <c r="C163">
        <f t="shared" si="50"/>
        <v>2018.9</v>
      </c>
      <c r="D163">
        <f t="shared" si="56"/>
        <v>-576.49999999999955</v>
      </c>
      <c r="E163" t="e">
        <v>#N/A</v>
      </c>
    </row>
    <row r="164" spans="1:148">
      <c r="A164" t="s">
        <v>11</v>
      </c>
      <c r="B164" s="5">
        <v>624</v>
      </c>
      <c r="C164">
        <f t="shared" si="50"/>
        <v>2261.1000000000004</v>
      </c>
      <c r="D164">
        <f t="shared" si="56"/>
        <v>100.50000000000045</v>
      </c>
      <c r="E164" t="e">
        <v>#N/A</v>
      </c>
    </row>
    <row r="165" spans="1:148">
      <c r="A165" t="s">
        <v>12</v>
      </c>
      <c r="B165" s="5">
        <v>730.9</v>
      </c>
      <c r="C165">
        <f t="shared" si="50"/>
        <v>2521.9</v>
      </c>
      <c r="D165">
        <f t="shared" si="56"/>
        <v>611.70000000000027</v>
      </c>
      <c r="E165" t="e">
        <v>#N/A</v>
      </c>
    </row>
    <row r="166" spans="1:148">
      <c r="A166" t="s">
        <v>13</v>
      </c>
      <c r="B166" s="5">
        <v>516.4</v>
      </c>
      <c r="C166">
        <f t="shared" si="50"/>
        <v>2465.6</v>
      </c>
      <c r="D166">
        <f t="shared" si="56"/>
        <v>461.49999999999977</v>
      </c>
      <c r="E166" t="e">
        <v>#N/A</v>
      </c>
    </row>
    <row r="167" spans="1:148">
      <c r="A167" t="s">
        <v>14</v>
      </c>
      <c r="B167" s="5">
        <v>758.2</v>
      </c>
      <c r="C167">
        <f t="shared" si="50"/>
        <v>2629.5</v>
      </c>
      <c r="D167">
        <f t="shared" si="56"/>
        <v>610.59999999999991</v>
      </c>
      <c r="E167" t="e">
        <v>#N/A</v>
      </c>
    </row>
    <row r="168" spans="1:148">
      <c r="A168" t="s">
        <v>15</v>
      </c>
      <c r="B168" s="5">
        <v>1052</v>
      </c>
      <c r="C168">
        <f t="shared" si="50"/>
        <v>3057.5</v>
      </c>
      <c r="D168">
        <f t="shared" si="56"/>
        <v>796.39999999999964</v>
      </c>
      <c r="E168" t="e">
        <v>#N/A</v>
      </c>
    </row>
    <row r="169" spans="1:148">
      <c r="A169" t="s">
        <v>16</v>
      </c>
      <c r="B169" s="5">
        <v>788.6</v>
      </c>
      <c r="C169">
        <f t="shared" si="50"/>
        <v>3115.2</v>
      </c>
      <c r="D169">
        <f t="shared" si="56"/>
        <v>593.29999999999973</v>
      </c>
      <c r="E169" t="e">
        <v>#N/A</v>
      </c>
    </row>
    <row r="170" spans="1:148">
      <c r="A170" t="s">
        <v>17</v>
      </c>
      <c r="B170" s="5">
        <v>306.10000000000002</v>
      </c>
      <c r="C170">
        <f t="shared" si="50"/>
        <v>2904.9</v>
      </c>
      <c r="D170">
        <f t="shared" si="56"/>
        <v>439.30000000000018</v>
      </c>
      <c r="E170" t="e">
        <v>#N/A</v>
      </c>
    </row>
    <row r="171" spans="1:148">
      <c r="A171" t="s">
        <v>18</v>
      </c>
      <c r="B171" s="5">
        <v>615.20000000000005</v>
      </c>
      <c r="C171">
        <f t="shared" si="50"/>
        <v>2761.8999999999996</v>
      </c>
      <c r="D171">
        <f t="shared" si="56"/>
        <v>132.39999999999964</v>
      </c>
      <c r="E171" t="e">
        <v>#N/A</v>
      </c>
    </row>
    <row r="172" spans="1:148">
      <c r="A172" t="s">
        <v>19</v>
      </c>
      <c r="B172" s="5">
        <v>186.7</v>
      </c>
      <c r="C172">
        <f t="shared" si="50"/>
        <v>1896.6000000000001</v>
      </c>
      <c r="D172">
        <f t="shared" si="56"/>
        <v>-1160.8999999999999</v>
      </c>
      <c r="E172" t="e">
        <v>#N/A</v>
      </c>
    </row>
    <row r="173" spans="1:148">
      <c r="A173" t="s">
        <v>20</v>
      </c>
      <c r="B173" s="5">
        <v>218.1</v>
      </c>
      <c r="C173">
        <f t="shared" si="50"/>
        <v>1326.1</v>
      </c>
      <c r="D173">
        <f t="shared" si="56"/>
        <v>-1789.1</v>
      </c>
      <c r="E173" t="e">
        <v>#N/A</v>
      </c>
    </row>
    <row r="174" spans="1:148">
      <c r="A174" t="s">
        <v>21</v>
      </c>
      <c r="B174" s="5">
        <v>287.3</v>
      </c>
      <c r="C174">
        <f t="shared" si="50"/>
        <v>1307.3000000000002</v>
      </c>
      <c r="D174">
        <f t="shared" si="56"/>
        <v>-1597.6</v>
      </c>
      <c r="E174" t="e">
        <v>#N/A</v>
      </c>
    </row>
    <row r="175" spans="1:148">
      <c r="A175" t="s">
        <v>22</v>
      </c>
      <c r="B175" s="5">
        <v>503.7</v>
      </c>
      <c r="C175">
        <f t="shared" si="50"/>
        <v>1195.8</v>
      </c>
      <c r="D175">
        <f t="shared" si="56"/>
        <v>-1566.0999999999997</v>
      </c>
      <c r="E175" t="e">
        <v>#N/A</v>
      </c>
    </row>
    <row r="176" spans="1:148">
      <c r="A176" t="s">
        <v>23</v>
      </c>
      <c r="B176" s="5">
        <v>387.1</v>
      </c>
      <c r="C176">
        <f t="shared" si="50"/>
        <v>1396.1999999999998</v>
      </c>
      <c r="D176">
        <f t="shared" si="56"/>
        <v>-500.40000000000032</v>
      </c>
      <c r="E176" t="e">
        <v>#N/A</v>
      </c>
    </row>
    <row r="177" spans="1:11">
      <c r="A177" t="s">
        <v>24</v>
      </c>
      <c r="B177" s="5">
        <v>323.10000000000002</v>
      </c>
      <c r="C177">
        <f t="shared" si="50"/>
        <v>1501.1999999999998</v>
      </c>
      <c r="D177">
        <f t="shared" si="56"/>
        <v>175.09999999999991</v>
      </c>
      <c r="E177" t="e">
        <v>#N/A</v>
      </c>
    </row>
    <row r="178" spans="1:11">
      <c r="A178" t="s">
        <v>25</v>
      </c>
      <c r="B178" s="5">
        <v>490.9</v>
      </c>
      <c r="C178">
        <f t="shared" si="50"/>
        <v>1704.8000000000002</v>
      </c>
      <c r="D178">
        <f t="shared" si="56"/>
        <v>397.5</v>
      </c>
      <c r="E178" t="e">
        <v>#N/A</v>
      </c>
    </row>
    <row r="179" spans="1:11">
      <c r="A179" t="s">
        <v>26</v>
      </c>
      <c r="B179" s="5">
        <v>412.5</v>
      </c>
      <c r="C179">
        <f t="shared" si="50"/>
        <v>1613.6</v>
      </c>
      <c r="D179">
        <f t="shared" si="56"/>
        <v>417.79999999999995</v>
      </c>
      <c r="E179" t="e">
        <v>#N/A</v>
      </c>
    </row>
    <row r="180" spans="1:11">
      <c r="A180" t="s">
        <v>27</v>
      </c>
      <c r="B180" s="5">
        <v>256.7</v>
      </c>
      <c r="C180">
        <f t="shared" si="50"/>
        <v>1483.2</v>
      </c>
      <c r="D180">
        <f t="shared" si="56"/>
        <v>87.000000000000227</v>
      </c>
      <c r="E180">
        <f t="shared" ref="E180:E211" si="57">AVERAGE(D161:D180)</f>
        <v>-170.79999999999995</v>
      </c>
      <c r="F180">
        <f>STDEV(D161,D162,D163,D164,D165,D166,D167,D168,D169,D170,D171,D172,D173,D174,D175,D176,D177,D178,D179,D180)</f>
        <v>815.68875385032413</v>
      </c>
      <c r="G180">
        <f>F180*2</f>
        <v>1631.3775077006483</v>
      </c>
      <c r="H180">
        <f t="shared" ref="H180:H243" si="58">E180+F180</f>
        <v>644.88875385032418</v>
      </c>
      <c r="I180">
        <f t="shared" ref="I180:I243" si="59">E180+G180</f>
        <v>1460.5775077006483</v>
      </c>
      <c r="J180">
        <f t="shared" ref="J180:J243" si="60">E180-F180</f>
        <v>-986.48875385032409</v>
      </c>
      <c r="K180">
        <f t="shared" ref="K180:K243" si="61">E180-G180</f>
        <v>-1802.1775077006482</v>
      </c>
    </row>
    <row r="181" spans="1:11">
      <c r="A181" t="s">
        <v>28</v>
      </c>
      <c r="B181" s="5">
        <v>258.3</v>
      </c>
      <c r="C181">
        <f t="shared" si="50"/>
        <v>1418.3999999999999</v>
      </c>
      <c r="D181">
        <f t="shared" si="56"/>
        <v>-82.799999999999955</v>
      </c>
      <c r="E181">
        <f t="shared" si="57"/>
        <v>-150.06</v>
      </c>
      <c r="F181">
        <f t="shared" ref="F181:F244" si="62">STDEV(D162,D163,D164,D165,D166,D167,D168,D169,D170,D171,D172,D173,D174,D175,D176,D177,D178,D179,D180,D181)</f>
        <v>812.20808611949599</v>
      </c>
      <c r="G181">
        <f t="shared" ref="G181:G244" si="63">F181*2</f>
        <v>1624.416172238992</v>
      </c>
      <c r="H181">
        <f t="shared" si="58"/>
        <v>662.14808611949593</v>
      </c>
      <c r="I181">
        <f t="shared" si="59"/>
        <v>1474.356172238992</v>
      </c>
      <c r="J181">
        <f t="shared" si="60"/>
        <v>-962.26808611949605</v>
      </c>
      <c r="K181">
        <f t="shared" si="61"/>
        <v>-1774.4761722389919</v>
      </c>
    </row>
    <row r="182" spans="1:11">
      <c r="A182" t="s">
        <v>29</v>
      </c>
      <c r="B182" s="5">
        <v>161.9</v>
      </c>
      <c r="C182">
        <f t="shared" si="50"/>
        <v>1089.4000000000001</v>
      </c>
      <c r="D182">
        <f t="shared" si="56"/>
        <v>-615.40000000000009</v>
      </c>
      <c r="E182">
        <f t="shared" si="57"/>
        <v>-153.28500000000003</v>
      </c>
      <c r="F182">
        <f t="shared" si="62"/>
        <v>814.00950872177987</v>
      </c>
      <c r="G182">
        <f t="shared" si="63"/>
        <v>1628.0190174435597</v>
      </c>
      <c r="H182">
        <f t="shared" si="58"/>
        <v>660.72450872177978</v>
      </c>
      <c r="I182">
        <f t="shared" si="59"/>
        <v>1474.7340174435597</v>
      </c>
      <c r="J182">
        <f t="shared" si="60"/>
        <v>-967.29450872177995</v>
      </c>
      <c r="K182">
        <f t="shared" si="61"/>
        <v>-1781.3040174435598</v>
      </c>
    </row>
    <row r="183" spans="1:11">
      <c r="A183" t="s">
        <v>30</v>
      </c>
      <c r="B183" s="5">
        <v>118.735</v>
      </c>
      <c r="C183">
        <f t="shared" si="50"/>
        <v>795.63499999999999</v>
      </c>
      <c r="D183">
        <f t="shared" si="56"/>
        <v>-817.96499999999992</v>
      </c>
      <c r="E183">
        <f t="shared" si="57"/>
        <v>-165.35825000000006</v>
      </c>
      <c r="F183">
        <f t="shared" si="62"/>
        <v>822.36473609769973</v>
      </c>
      <c r="G183">
        <f t="shared" si="63"/>
        <v>1644.7294721953995</v>
      </c>
      <c r="H183">
        <f t="shared" si="58"/>
        <v>657.00648609769974</v>
      </c>
      <c r="I183">
        <f t="shared" si="59"/>
        <v>1479.3712221953995</v>
      </c>
      <c r="J183">
        <f t="shared" si="60"/>
        <v>-987.72298609769973</v>
      </c>
      <c r="K183">
        <f t="shared" si="61"/>
        <v>-1810.0877221953995</v>
      </c>
    </row>
    <row r="184" spans="1:11">
      <c r="A184" t="s">
        <v>31</v>
      </c>
      <c r="B184" s="5">
        <v>104.616</v>
      </c>
      <c r="C184">
        <f t="shared" si="50"/>
        <v>643.55100000000004</v>
      </c>
      <c r="D184">
        <f t="shared" si="56"/>
        <v>-839.649</v>
      </c>
      <c r="E184">
        <f t="shared" si="57"/>
        <v>-212.36570000000006</v>
      </c>
      <c r="F184">
        <f t="shared" si="62"/>
        <v>833.16722349105885</v>
      </c>
      <c r="G184">
        <f t="shared" si="63"/>
        <v>1666.3344469821177</v>
      </c>
      <c r="H184">
        <f t="shared" si="58"/>
        <v>620.80152349105879</v>
      </c>
      <c r="I184">
        <f t="shared" si="59"/>
        <v>1453.9687469821176</v>
      </c>
      <c r="J184">
        <f t="shared" si="60"/>
        <v>-1045.5329234910589</v>
      </c>
      <c r="K184">
        <f t="shared" si="61"/>
        <v>-1878.7001469821178</v>
      </c>
    </row>
    <row r="185" spans="1:11">
      <c r="A185" t="s">
        <v>32</v>
      </c>
      <c r="B185" s="5">
        <v>-68.099999999999994</v>
      </c>
      <c r="C185">
        <f t="shared" si="50"/>
        <v>317.15099999999995</v>
      </c>
      <c r="D185">
        <f t="shared" si="56"/>
        <v>-1101.2489999999998</v>
      </c>
      <c r="E185">
        <f t="shared" si="57"/>
        <v>-298.01315000000005</v>
      </c>
      <c r="F185">
        <f t="shared" si="62"/>
        <v>832.03948391156177</v>
      </c>
      <c r="G185">
        <f t="shared" si="63"/>
        <v>1664.0789678231235</v>
      </c>
      <c r="H185">
        <f t="shared" si="58"/>
        <v>534.02633391156178</v>
      </c>
      <c r="I185">
        <f t="shared" si="59"/>
        <v>1366.0658178231236</v>
      </c>
      <c r="J185">
        <f t="shared" si="60"/>
        <v>-1130.0526339115618</v>
      </c>
      <c r="K185">
        <f t="shared" si="61"/>
        <v>-1962.0921178231235</v>
      </c>
    </row>
    <row r="186" spans="1:11">
      <c r="A186" t="s">
        <v>33</v>
      </c>
      <c r="B186" s="5">
        <v>102.3</v>
      </c>
      <c r="C186">
        <f t="shared" si="50"/>
        <v>257.55099999999999</v>
      </c>
      <c r="D186">
        <f t="shared" si="56"/>
        <v>-831.84900000000016</v>
      </c>
      <c r="E186">
        <f t="shared" si="57"/>
        <v>-362.68060000000003</v>
      </c>
      <c r="F186">
        <f t="shared" si="62"/>
        <v>820.07660941558879</v>
      </c>
      <c r="G186">
        <f t="shared" si="63"/>
        <v>1640.1532188311776</v>
      </c>
      <c r="H186">
        <f t="shared" si="58"/>
        <v>457.39600941558876</v>
      </c>
      <c r="I186">
        <f t="shared" si="59"/>
        <v>1277.4726188311774</v>
      </c>
      <c r="J186">
        <f t="shared" si="60"/>
        <v>-1182.7572094155889</v>
      </c>
      <c r="K186">
        <f t="shared" si="61"/>
        <v>-2002.8338188311777</v>
      </c>
    </row>
    <row r="187" spans="1:11">
      <c r="A187" t="s">
        <v>34</v>
      </c>
      <c r="B187" s="5">
        <v>334.8</v>
      </c>
      <c r="C187">
        <f t="shared" si="50"/>
        <v>473.61599999999999</v>
      </c>
      <c r="D187">
        <f t="shared" si="56"/>
        <v>-322.01900000000001</v>
      </c>
      <c r="E187">
        <f t="shared" si="57"/>
        <v>-409.31155000000001</v>
      </c>
      <c r="F187">
        <f t="shared" si="62"/>
        <v>787.69739682460568</v>
      </c>
      <c r="G187">
        <f t="shared" si="63"/>
        <v>1575.3947936492114</v>
      </c>
      <c r="H187">
        <f t="shared" si="58"/>
        <v>378.38584682460566</v>
      </c>
      <c r="I187">
        <f t="shared" si="59"/>
        <v>1166.0832436492115</v>
      </c>
      <c r="J187">
        <f t="shared" si="60"/>
        <v>-1197.0089468246056</v>
      </c>
      <c r="K187">
        <f t="shared" si="61"/>
        <v>-1984.7063436492112</v>
      </c>
    </row>
    <row r="188" spans="1:11">
      <c r="A188" t="s">
        <v>35</v>
      </c>
      <c r="B188" s="5">
        <v>291.5</v>
      </c>
      <c r="C188">
        <f t="shared" si="50"/>
        <v>660.5</v>
      </c>
      <c r="D188">
        <f t="shared" si="56"/>
        <v>16.948999999999955</v>
      </c>
      <c r="E188">
        <f t="shared" si="57"/>
        <v>-448.28410000000002</v>
      </c>
      <c r="F188">
        <f t="shared" si="62"/>
        <v>742.91237394792176</v>
      </c>
      <c r="G188">
        <f t="shared" si="63"/>
        <v>1485.8247478958435</v>
      </c>
      <c r="H188">
        <f t="shared" si="58"/>
        <v>294.62827394792174</v>
      </c>
      <c r="I188">
        <f t="shared" si="59"/>
        <v>1037.5406478958434</v>
      </c>
      <c r="J188">
        <f t="shared" si="60"/>
        <v>-1191.1964739479217</v>
      </c>
      <c r="K188">
        <f t="shared" si="61"/>
        <v>-1934.1088478958436</v>
      </c>
    </row>
    <row r="189" spans="1:11">
      <c r="A189" t="s">
        <v>36</v>
      </c>
      <c r="B189" s="5">
        <v>440.5</v>
      </c>
      <c r="C189">
        <f t="shared" si="50"/>
        <v>1169.0999999999999</v>
      </c>
      <c r="D189">
        <f t="shared" si="56"/>
        <v>851.94899999999996</v>
      </c>
      <c r="E189">
        <f t="shared" si="57"/>
        <v>-435.35165000000006</v>
      </c>
      <c r="F189">
        <f t="shared" si="62"/>
        <v>763.95166641120034</v>
      </c>
      <c r="G189">
        <f t="shared" si="63"/>
        <v>1527.9033328224007</v>
      </c>
      <c r="H189">
        <f t="shared" si="58"/>
        <v>328.60001641120027</v>
      </c>
      <c r="I189">
        <f t="shared" si="59"/>
        <v>1092.5516828224006</v>
      </c>
      <c r="J189">
        <f t="shared" si="60"/>
        <v>-1199.3033164112003</v>
      </c>
      <c r="K189">
        <f t="shared" si="61"/>
        <v>-1963.2549828224007</v>
      </c>
    </row>
    <row r="190" spans="1:11">
      <c r="A190" t="s">
        <v>37</v>
      </c>
      <c r="B190" s="5">
        <v>364.2</v>
      </c>
      <c r="C190">
        <f t="shared" si="50"/>
        <v>1431</v>
      </c>
      <c r="D190">
        <f t="shared" si="56"/>
        <v>1173.4490000000001</v>
      </c>
      <c r="E190">
        <f t="shared" si="57"/>
        <v>-398.64420000000001</v>
      </c>
      <c r="F190">
        <f t="shared" si="62"/>
        <v>823.50649850499531</v>
      </c>
      <c r="G190">
        <f t="shared" si="63"/>
        <v>1647.0129970099906</v>
      </c>
      <c r="H190">
        <f t="shared" si="58"/>
        <v>424.86229850499529</v>
      </c>
      <c r="I190">
        <f t="shared" si="59"/>
        <v>1248.3687970099907</v>
      </c>
      <c r="J190">
        <f t="shared" si="60"/>
        <v>-1222.1506985049953</v>
      </c>
      <c r="K190">
        <f t="shared" si="61"/>
        <v>-2045.6571970099906</v>
      </c>
    </row>
    <row r="191" spans="1:11">
      <c r="A191" t="s">
        <v>38</v>
      </c>
      <c r="B191" s="5">
        <v>829.9</v>
      </c>
      <c r="C191">
        <f t="shared" si="50"/>
        <v>1926.1</v>
      </c>
      <c r="D191">
        <f t="shared" si="56"/>
        <v>1452.4839999999999</v>
      </c>
      <c r="E191">
        <f t="shared" si="57"/>
        <v>-332.63999999999987</v>
      </c>
      <c r="F191">
        <f t="shared" si="62"/>
        <v>916.01633778374116</v>
      </c>
      <c r="G191">
        <f t="shared" si="63"/>
        <v>1832.0326755674823</v>
      </c>
      <c r="H191">
        <f t="shared" si="58"/>
        <v>583.37633778374129</v>
      </c>
      <c r="I191">
        <f t="shared" si="59"/>
        <v>1499.3926755674825</v>
      </c>
      <c r="J191">
        <f t="shared" si="60"/>
        <v>-1248.656337783741</v>
      </c>
      <c r="K191">
        <f t="shared" si="61"/>
        <v>-2164.6726755674822</v>
      </c>
    </row>
    <row r="192" spans="1:11">
      <c r="A192" t="s">
        <v>39</v>
      </c>
      <c r="B192" s="5">
        <v>809.1</v>
      </c>
      <c r="C192">
        <f t="shared" si="50"/>
        <v>2443.6999999999998</v>
      </c>
      <c r="D192">
        <f t="shared" si="56"/>
        <v>1783.1999999999998</v>
      </c>
      <c r="E192">
        <f t="shared" si="57"/>
        <v>-185.435</v>
      </c>
      <c r="F192">
        <f t="shared" si="62"/>
        <v>1007.8640971497987</v>
      </c>
      <c r="G192">
        <f t="shared" si="63"/>
        <v>2015.7281942995974</v>
      </c>
      <c r="H192">
        <f t="shared" si="58"/>
        <v>822.42909714979874</v>
      </c>
      <c r="I192">
        <f t="shared" si="59"/>
        <v>1830.2931942995974</v>
      </c>
      <c r="J192">
        <f t="shared" si="60"/>
        <v>-1193.2990971497986</v>
      </c>
      <c r="K192">
        <f t="shared" si="61"/>
        <v>-2201.1631942995973</v>
      </c>
    </row>
    <row r="193" spans="1:11">
      <c r="A193" t="s">
        <v>40</v>
      </c>
      <c r="B193" s="5">
        <v>801.8</v>
      </c>
      <c r="C193">
        <f t="shared" si="50"/>
        <v>2805</v>
      </c>
      <c r="D193">
        <f t="shared" si="56"/>
        <v>1635.9</v>
      </c>
      <c r="E193">
        <f t="shared" si="57"/>
        <v>-14.185000000000082</v>
      </c>
      <c r="F193">
        <f t="shared" si="62"/>
        <v>1012.0068448943676</v>
      </c>
      <c r="G193">
        <f t="shared" si="63"/>
        <v>2024.0136897887353</v>
      </c>
      <c r="H193">
        <f t="shared" si="58"/>
        <v>997.82184489436759</v>
      </c>
      <c r="I193">
        <f t="shared" si="59"/>
        <v>2009.8286897887351</v>
      </c>
      <c r="J193">
        <f t="shared" si="60"/>
        <v>-1026.1918448943677</v>
      </c>
      <c r="K193">
        <f t="shared" si="61"/>
        <v>-2038.1986897887355</v>
      </c>
    </row>
    <row r="194" spans="1:11">
      <c r="A194" t="s">
        <v>41</v>
      </c>
      <c r="B194" s="5">
        <v>396.9</v>
      </c>
      <c r="C194">
        <f t="shared" si="50"/>
        <v>2837.7000000000003</v>
      </c>
      <c r="D194">
        <f t="shared" si="56"/>
        <v>1406.7000000000003</v>
      </c>
      <c r="E194">
        <f t="shared" si="57"/>
        <v>136.02999999999997</v>
      </c>
      <c r="F194">
        <f t="shared" si="62"/>
        <v>987.27214358949141</v>
      </c>
      <c r="G194">
        <f t="shared" si="63"/>
        <v>1974.5442871789828</v>
      </c>
      <c r="H194">
        <f t="shared" si="58"/>
        <v>1123.3021435894914</v>
      </c>
      <c r="I194">
        <f t="shared" si="59"/>
        <v>2110.5742871789826</v>
      </c>
      <c r="J194">
        <f t="shared" si="60"/>
        <v>-851.24214358949143</v>
      </c>
      <c r="K194">
        <f t="shared" si="61"/>
        <v>-1838.5142871789828</v>
      </c>
    </row>
    <row r="195" spans="1:11">
      <c r="A195" t="s">
        <v>42</v>
      </c>
      <c r="B195" s="5">
        <v>455.1</v>
      </c>
      <c r="C195">
        <f t="shared" si="50"/>
        <v>2462.9</v>
      </c>
      <c r="D195">
        <f t="shared" si="56"/>
        <v>536.80000000000018</v>
      </c>
      <c r="E195">
        <f t="shared" si="57"/>
        <v>241.17500000000001</v>
      </c>
      <c r="F195">
        <f t="shared" si="62"/>
        <v>905.00596276453791</v>
      </c>
      <c r="G195">
        <f t="shared" si="63"/>
        <v>1810.0119255290758</v>
      </c>
      <c r="H195">
        <f t="shared" si="58"/>
        <v>1146.180962764538</v>
      </c>
      <c r="I195">
        <f t="shared" si="59"/>
        <v>2051.1869255290758</v>
      </c>
      <c r="J195">
        <f t="shared" si="60"/>
        <v>-663.83096276453784</v>
      </c>
      <c r="K195">
        <f t="shared" si="61"/>
        <v>-1568.8369255290759</v>
      </c>
    </row>
    <row r="196" spans="1:11">
      <c r="A196" t="s">
        <v>43</v>
      </c>
      <c r="B196" s="5">
        <v>139.30000000000001</v>
      </c>
      <c r="C196">
        <f t="shared" si="50"/>
        <v>1793.0999999999997</v>
      </c>
      <c r="D196">
        <f t="shared" si="56"/>
        <v>-650.60000000000014</v>
      </c>
      <c r="E196">
        <f t="shared" si="57"/>
        <v>233.66500000000002</v>
      </c>
      <c r="F196">
        <f t="shared" si="62"/>
        <v>912.07921020709603</v>
      </c>
      <c r="G196">
        <f t="shared" si="63"/>
        <v>1824.1584204141921</v>
      </c>
      <c r="H196">
        <f t="shared" si="58"/>
        <v>1145.7442102070961</v>
      </c>
      <c r="I196">
        <f t="shared" si="59"/>
        <v>2057.8234204141922</v>
      </c>
      <c r="J196">
        <f t="shared" si="60"/>
        <v>-678.41421020709595</v>
      </c>
      <c r="K196">
        <f t="shared" si="61"/>
        <v>-1590.4934204141921</v>
      </c>
    </row>
    <row r="197" spans="1:11">
      <c r="A197" t="s">
        <v>44</v>
      </c>
      <c r="B197" s="5">
        <v>138.6</v>
      </c>
      <c r="C197">
        <f t="shared" si="50"/>
        <v>1129.8999999999999</v>
      </c>
      <c r="D197">
        <f t="shared" si="56"/>
        <v>-1675.1000000000001</v>
      </c>
      <c r="E197">
        <f t="shared" si="57"/>
        <v>141.15500000000003</v>
      </c>
      <c r="F197">
        <f t="shared" si="62"/>
        <v>1007.20230529783</v>
      </c>
      <c r="G197">
        <f t="shared" si="63"/>
        <v>2014.40461059566</v>
      </c>
      <c r="H197">
        <f t="shared" si="58"/>
        <v>1148.35730529783</v>
      </c>
      <c r="I197">
        <f t="shared" si="59"/>
        <v>2155.5596105956602</v>
      </c>
      <c r="J197">
        <f t="shared" si="60"/>
        <v>-866.04730529783001</v>
      </c>
      <c r="K197">
        <f t="shared" si="61"/>
        <v>-1873.24961059566</v>
      </c>
    </row>
    <row r="198" spans="1:11">
      <c r="A198" t="s">
        <v>45</v>
      </c>
      <c r="B198" s="5">
        <v>26.7</v>
      </c>
      <c r="C198">
        <f t="shared" si="50"/>
        <v>759.70000000000016</v>
      </c>
      <c r="D198">
        <f t="shared" si="56"/>
        <v>-2078</v>
      </c>
      <c r="E198">
        <f t="shared" si="57"/>
        <v>17.380000000000017</v>
      </c>
      <c r="F198">
        <f t="shared" si="62"/>
        <v>1119.8497158253447</v>
      </c>
      <c r="G198">
        <f t="shared" si="63"/>
        <v>2239.6994316506893</v>
      </c>
      <c r="H198">
        <f t="shared" si="58"/>
        <v>1137.2297158253448</v>
      </c>
      <c r="I198">
        <f t="shared" si="59"/>
        <v>2257.0794316506895</v>
      </c>
      <c r="J198">
        <f t="shared" si="60"/>
        <v>-1102.4697158253446</v>
      </c>
      <c r="K198">
        <f t="shared" si="61"/>
        <v>-2222.3194316506892</v>
      </c>
    </row>
    <row r="199" spans="1:11">
      <c r="A199" t="s">
        <v>46</v>
      </c>
      <c r="B199" s="5">
        <v>291</v>
      </c>
      <c r="C199">
        <f t="shared" si="50"/>
        <v>595.59999999999991</v>
      </c>
      <c r="D199">
        <f t="shared" si="56"/>
        <v>-1867.3000000000002</v>
      </c>
      <c r="E199">
        <f t="shared" si="57"/>
        <v>-96.875000000000028</v>
      </c>
      <c r="F199">
        <f t="shared" si="62"/>
        <v>1191.1472302861287</v>
      </c>
      <c r="G199">
        <f t="shared" si="63"/>
        <v>2382.2944605722573</v>
      </c>
      <c r="H199">
        <f t="shared" si="58"/>
        <v>1094.2722302861287</v>
      </c>
      <c r="I199">
        <f t="shared" si="59"/>
        <v>2285.4194605722573</v>
      </c>
      <c r="J199">
        <f t="shared" si="60"/>
        <v>-1288.0222302861287</v>
      </c>
      <c r="K199">
        <f t="shared" si="61"/>
        <v>-2479.1694605722573</v>
      </c>
    </row>
    <row r="200" spans="1:11">
      <c r="A200" t="s">
        <v>47</v>
      </c>
      <c r="B200" s="5">
        <v>304</v>
      </c>
      <c r="C200">
        <f t="shared" si="50"/>
        <v>760.3</v>
      </c>
      <c r="D200">
        <f t="shared" si="56"/>
        <v>-1032.7999999999997</v>
      </c>
      <c r="E200">
        <f t="shared" si="57"/>
        <v>-152.86500000000001</v>
      </c>
      <c r="F200">
        <f t="shared" si="62"/>
        <v>1208.2447196384121</v>
      </c>
      <c r="G200">
        <f t="shared" si="63"/>
        <v>2416.4894392768242</v>
      </c>
      <c r="H200">
        <f t="shared" si="58"/>
        <v>1055.3797196384121</v>
      </c>
      <c r="I200">
        <f t="shared" si="59"/>
        <v>2263.624439276824</v>
      </c>
      <c r="J200">
        <f t="shared" si="60"/>
        <v>-1361.1097196384121</v>
      </c>
      <c r="K200">
        <f t="shared" si="61"/>
        <v>-2569.3544392768245</v>
      </c>
    </row>
    <row r="201" spans="1:11">
      <c r="A201" t="s">
        <v>48</v>
      </c>
      <c r="B201" s="5">
        <v>367.1</v>
      </c>
      <c r="C201">
        <f t="shared" si="50"/>
        <v>988.80000000000007</v>
      </c>
      <c r="D201">
        <f t="shared" si="56"/>
        <v>-141.0999999999998</v>
      </c>
      <c r="E201">
        <f t="shared" si="57"/>
        <v>-155.78000000000003</v>
      </c>
      <c r="F201">
        <f t="shared" si="62"/>
        <v>1208.137106951028</v>
      </c>
      <c r="G201">
        <f t="shared" si="63"/>
        <v>2416.2742139020561</v>
      </c>
      <c r="H201">
        <f t="shared" si="58"/>
        <v>1052.3571069510281</v>
      </c>
      <c r="I201">
        <f t="shared" si="59"/>
        <v>2260.4942139020559</v>
      </c>
      <c r="J201">
        <f t="shared" si="60"/>
        <v>-1363.917106951028</v>
      </c>
      <c r="K201">
        <f t="shared" si="61"/>
        <v>-2572.0542139020563</v>
      </c>
    </row>
    <row r="202" spans="1:11">
      <c r="A202" t="s">
        <v>49</v>
      </c>
      <c r="B202" s="5">
        <v>427.7</v>
      </c>
      <c r="C202">
        <f t="shared" si="50"/>
        <v>1389.8</v>
      </c>
      <c r="D202">
        <f t="shared" si="56"/>
        <v>630.0999999999998</v>
      </c>
      <c r="E202">
        <f t="shared" si="57"/>
        <v>-93.504999999999995</v>
      </c>
      <c r="F202">
        <f t="shared" si="62"/>
        <v>1215.2778203519424</v>
      </c>
      <c r="G202">
        <f t="shared" si="63"/>
        <v>2430.5556407038848</v>
      </c>
      <c r="H202">
        <f t="shared" si="58"/>
        <v>1121.7728203519423</v>
      </c>
      <c r="I202">
        <f t="shared" si="59"/>
        <v>2337.0506407038847</v>
      </c>
      <c r="J202">
        <f t="shared" si="60"/>
        <v>-1308.7828203519425</v>
      </c>
      <c r="K202">
        <f t="shared" si="61"/>
        <v>-2524.0606407038849</v>
      </c>
    </row>
    <row r="203" spans="1:11">
      <c r="A203" t="s">
        <v>50</v>
      </c>
      <c r="B203" s="5">
        <v>242.8</v>
      </c>
      <c r="C203">
        <f t="shared" si="50"/>
        <v>1341.6</v>
      </c>
      <c r="D203">
        <f t="shared" si="56"/>
        <v>746</v>
      </c>
      <c r="E203">
        <f t="shared" si="57"/>
        <v>-15.306749999999989</v>
      </c>
      <c r="F203">
        <f t="shared" si="62"/>
        <v>1216.5250437535456</v>
      </c>
      <c r="G203">
        <f t="shared" si="63"/>
        <v>2433.0500875070911</v>
      </c>
      <c r="H203">
        <f t="shared" si="58"/>
        <v>1201.2182937535456</v>
      </c>
      <c r="I203">
        <f t="shared" si="59"/>
        <v>2417.7433375070909</v>
      </c>
      <c r="J203">
        <f t="shared" si="60"/>
        <v>-1231.8317937535455</v>
      </c>
      <c r="K203">
        <f t="shared" si="61"/>
        <v>-2448.3568375070913</v>
      </c>
    </row>
    <row r="204" spans="1:11">
      <c r="A204" t="s">
        <v>51</v>
      </c>
      <c r="B204" s="5">
        <v>144.19999999999999</v>
      </c>
      <c r="C204">
        <f t="shared" si="50"/>
        <v>1181.8</v>
      </c>
      <c r="D204">
        <f t="shared" si="56"/>
        <v>421.5</v>
      </c>
      <c r="E204">
        <f t="shared" si="57"/>
        <v>47.75070000000003</v>
      </c>
      <c r="F204">
        <f t="shared" si="62"/>
        <v>1204.1696333379587</v>
      </c>
      <c r="G204">
        <f t="shared" si="63"/>
        <v>2408.3392666759173</v>
      </c>
      <c r="H204">
        <f t="shared" si="58"/>
        <v>1251.9203333379587</v>
      </c>
      <c r="I204">
        <f t="shared" si="59"/>
        <v>2456.0899666759174</v>
      </c>
      <c r="J204">
        <f t="shared" si="60"/>
        <v>-1156.4189333379586</v>
      </c>
      <c r="K204">
        <f t="shared" si="61"/>
        <v>-2360.5885666759173</v>
      </c>
    </row>
    <row r="205" spans="1:11">
      <c r="A205" t="s">
        <v>52</v>
      </c>
      <c r="B205" s="5">
        <v>287.5</v>
      </c>
      <c r="C205">
        <f t="shared" si="50"/>
        <v>1102.2</v>
      </c>
      <c r="D205">
        <f t="shared" si="56"/>
        <v>113.39999999999998</v>
      </c>
      <c r="E205">
        <f t="shared" si="57"/>
        <v>108.48315000000002</v>
      </c>
      <c r="F205">
        <f t="shared" si="62"/>
        <v>1173.4072412276128</v>
      </c>
      <c r="G205">
        <f t="shared" si="63"/>
        <v>2346.8144824552255</v>
      </c>
      <c r="H205">
        <f t="shared" si="58"/>
        <v>1281.8903912276128</v>
      </c>
      <c r="I205">
        <f t="shared" si="59"/>
        <v>2455.2976324552255</v>
      </c>
      <c r="J205">
        <f t="shared" si="60"/>
        <v>-1064.9240912276127</v>
      </c>
      <c r="K205">
        <f t="shared" si="61"/>
        <v>-2238.3313324552255</v>
      </c>
    </row>
    <row r="206" spans="1:11">
      <c r="A206" t="s">
        <v>53</v>
      </c>
      <c r="B206" s="5">
        <v>885.3</v>
      </c>
      <c r="C206">
        <f t="shared" si="50"/>
        <v>1559.8</v>
      </c>
      <c r="D206">
        <f t="shared" si="56"/>
        <v>170</v>
      </c>
      <c r="E206">
        <f t="shared" si="57"/>
        <v>158.57559999999998</v>
      </c>
      <c r="F206">
        <f t="shared" si="62"/>
        <v>1152.3472891430822</v>
      </c>
      <c r="G206">
        <f t="shared" si="63"/>
        <v>2304.6945782861644</v>
      </c>
      <c r="H206">
        <f t="shared" si="58"/>
        <v>1310.9228891430821</v>
      </c>
      <c r="I206">
        <f t="shared" si="59"/>
        <v>2463.2701782861645</v>
      </c>
      <c r="J206">
        <f t="shared" si="60"/>
        <v>-993.7716891430822</v>
      </c>
      <c r="K206">
        <f t="shared" si="61"/>
        <v>-2146.1189782861643</v>
      </c>
    </row>
    <row r="207" spans="1:11">
      <c r="A207" t="s">
        <v>54</v>
      </c>
      <c r="B207" s="5">
        <v>336.1</v>
      </c>
      <c r="C207">
        <f t="shared" si="50"/>
        <v>1653.1</v>
      </c>
      <c r="D207">
        <f t="shared" si="56"/>
        <v>311.5</v>
      </c>
      <c r="E207">
        <f t="shared" si="57"/>
        <v>190.25155000000001</v>
      </c>
      <c r="F207">
        <f t="shared" si="62"/>
        <v>1147.1366781208112</v>
      </c>
      <c r="G207">
        <f t="shared" si="63"/>
        <v>2294.2733562416224</v>
      </c>
      <c r="H207">
        <f t="shared" si="58"/>
        <v>1337.3882281208112</v>
      </c>
      <c r="I207">
        <f t="shared" si="59"/>
        <v>2484.5249062416224</v>
      </c>
      <c r="J207">
        <f t="shared" si="60"/>
        <v>-956.88512812081126</v>
      </c>
      <c r="K207">
        <f t="shared" si="61"/>
        <v>-2104.0218062416225</v>
      </c>
    </row>
    <row r="208" spans="1:11">
      <c r="A208" t="s">
        <v>55</v>
      </c>
      <c r="B208" s="5">
        <v>349.7</v>
      </c>
      <c r="C208">
        <f t="shared" si="50"/>
        <v>1858.6000000000001</v>
      </c>
      <c r="D208">
        <f t="shared" si="56"/>
        <v>676.80000000000018</v>
      </c>
      <c r="E208">
        <f t="shared" si="57"/>
        <v>223.24409999999997</v>
      </c>
      <c r="F208">
        <f t="shared" si="62"/>
        <v>1151.3711290814097</v>
      </c>
      <c r="G208">
        <f t="shared" si="63"/>
        <v>2302.7422581628193</v>
      </c>
      <c r="H208">
        <f t="shared" si="58"/>
        <v>1374.6152290814096</v>
      </c>
      <c r="I208">
        <f t="shared" si="59"/>
        <v>2525.9863581628192</v>
      </c>
      <c r="J208">
        <f t="shared" si="60"/>
        <v>-928.12702908140966</v>
      </c>
      <c r="K208">
        <f t="shared" si="61"/>
        <v>-2079.4981581628194</v>
      </c>
    </row>
    <row r="209" spans="1:11">
      <c r="A209" t="s">
        <v>56</v>
      </c>
      <c r="B209" s="5">
        <v>489.9</v>
      </c>
      <c r="C209">
        <f t="shared" si="50"/>
        <v>2061</v>
      </c>
      <c r="D209">
        <f t="shared" si="56"/>
        <v>958.8</v>
      </c>
      <c r="E209">
        <f t="shared" si="57"/>
        <v>228.58665000000002</v>
      </c>
      <c r="F209">
        <f t="shared" si="62"/>
        <v>1154.6850979856515</v>
      </c>
      <c r="G209">
        <f t="shared" si="63"/>
        <v>2309.370195971303</v>
      </c>
      <c r="H209">
        <f t="shared" si="58"/>
        <v>1383.2717479856515</v>
      </c>
      <c r="I209">
        <f t="shared" si="59"/>
        <v>2537.9568459713032</v>
      </c>
      <c r="J209">
        <f t="shared" si="60"/>
        <v>-926.09844798565155</v>
      </c>
      <c r="K209">
        <f t="shared" si="61"/>
        <v>-2080.7835459713028</v>
      </c>
    </row>
    <row r="210" spans="1:11">
      <c r="A210" t="s">
        <v>57</v>
      </c>
      <c r="B210" s="5">
        <v>360</v>
      </c>
      <c r="C210">
        <f t="shared" si="50"/>
        <v>1535.6999999999998</v>
      </c>
      <c r="D210">
        <f t="shared" si="56"/>
        <v>-24.100000000000136</v>
      </c>
      <c r="E210">
        <f t="shared" si="57"/>
        <v>168.70919999999995</v>
      </c>
      <c r="F210">
        <f t="shared" si="62"/>
        <v>1133.9738077584834</v>
      </c>
      <c r="G210">
        <f t="shared" si="63"/>
        <v>2267.9476155169668</v>
      </c>
      <c r="H210">
        <f t="shared" si="58"/>
        <v>1302.6830077584834</v>
      </c>
      <c r="I210">
        <f t="shared" si="59"/>
        <v>2436.6568155169666</v>
      </c>
      <c r="J210">
        <f t="shared" si="60"/>
        <v>-965.26460775848341</v>
      </c>
      <c r="K210">
        <f t="shared" si="61"/>
        <v>-2099.2384155169671</v>
      </c>
    </row>
    <row r="211" spans="1:11">
      <c r="A211" t="s">
        <v>58</v>
      </c>
      <c r="B211" s="5">
        <v>275</v>
      </c>
      <c r="C211">
        <f t="shared" si="50"/>
        <v>1474.6</v>
      </c>
      <c r="D211">
        <f t="shared" si="56"/>
        <v>-178.5</v>
      </c>
      <c r="E211">
        <f t="shared" si="57"/>
        <v>87.159999999999982</v>
      </c>
      <c r="F211">
        <f t="shared" si="62"/>
        <v>1094.7604012798993</v>
      </c>
      <c r="G211">
        <f t="shared" si="63"/>
        <v>2189.5208025597985</v>
      </c>
      <c r="H211">
        <f t="shared" si="58"/>
        <v>1181.9204012798994</v>
      </c>
      <c r="I211">
        <f t="shared" si="59"/>
        <v>2276.6808025597984</v>
      </c>
      <c r="J211">
        <f t="shared" si="60"/>
        <v>-1007.6004012798993</v>
      </c>
      <c r="K211">
        <f t="shared" si="61"/>
        <v>-2102.3608025597987</v>
      </c>
    </row>
    <row r="212" spans="1:11">
      <c r="A212" t="s">
        <v>59</v>
      </c>
      <c r="B212" s="5">
        <v>273</v>
      </c>
      <c r="C212">
        <f t="shared" si="50"/>
        <v>1397.9</v>
      </c>
      <c r="D212">
        <f t="shared" si="56"/>
        <v>-460.70000000000005</v>
      </c>
      <c r="E212">
        <f t="shared" ref="E212:E243" si="64">AVERAGE(D193:D212)</f>
        <v>-25.035000000000004</v>
      </c>
      <c r="F212">
        <f t="shared" si="62"/>
        <v>1024.5243036212105</v>
      </c>
      <c r="G212">
        <f t="shared" si="63"/>
        <v>2049.048607242421</v>
      </c>
      <c r="H212">
        <f t="shared" si="58"/>
        <v>999.48930362121052</v>
      </c>
      <c r="I212">
        <f t="shared" si="59"/>
        <v>2024.0136072424209</v>
      </c>
      <c r="J212">
        <f t="shared" si="60"/>
        <v>-1049.5593036212106</v>
      </c>
      <c r="K212">
        <f t="shared" si="61"/>
        <v>-2074.0836072424208</v>
      </c>
    </row>
    <row r="213" spans="1:11">
      <c r="A213" t="s">
        <v>60</v>
      </c>
      <c r="B213" s="5">
        <v>384</v>
      </c>
      <c r="C213">
        <f t="shared" si="50"/>
        <v>1292</v>
      </c>
      <c r="D213">
        <f t="shared" si="56"/>
        <v>-769</v>
      </c>
      <c r="E213">
        <f t="shared" si="64"/>
        <v>-145.27999999999997</v>
      </c>
      <c r="F213">
        <f t="shared" si="62"/>
        <v>958.31410552183002</v>
      </c>
      <c r="G213">
        <f t="shared" si="63"/>
        <v>1916.62821104366</v>
      </c>
      <c r="H213">
        <f t="shared" si="58"/>
        <v>813.03410552183004</v>
      </c>
      <c r="I213">
        <f t="shared" si="59"/>
        <v>1771.3482110436601</v>
      </c>
      <c r="J213">
        <f t="shared" si="60"/>
        <v>-1103.59410552183</v>
      </c>
      <c r="K213">
        <f t="shared" si="61"/>
        <v>-2061.9082110436602</v>
      </c>
    </row>
    <row r="214" spans="1:11">
      <c r="A214" t="s">
        <v>61</v>
      </c>
      <c r="B214" s="5">
        <v>624</v>
      </c>
      <c r="C214">
        <f t="shared" si="50"/>
        <v>1556</v>
      </c>
      <c r="D214">
        <f t="shared" si="56"/>
        <v>20.300000000000182</v>
      </c>
      <c r="E214">
        <f t="shared" si="64"/>
        <v>-214.6</v>
      </c>
      <c r="F214">
        <f t="shared" si="62"/>
        <v>887.6824390690507</v>
      </c>
      <c r="G214">
        <f t="shared" si="63"/>
        <v>1775.3648781381014</v>
      </c>
      <c r="H214">
        <f t="shared" si="58"/>
        <v>673.08243906905068</v>
      </c>
      <c r="I214">
        <f t="shared" si="59"/>
        <v>1560.7648781381015</v>
      </c>
      <c r="J214">
        <f t="shared" si="60"/>
        <v>-1102.2824390690507</v>
      </c>
      <c r="K214">
        <f t="shared" si="61"/>
        <v>-1989.9648781381013</v>
      </c>
    </row>
    <row r="215" spans="1:11">
      <c r="A215" t="s">
        <v>62</v>
      </c>
      <c r="B215" s="5">
        <v>735</v>
      </c>
      <c r="C215">
        <f t="shared" si="50"/>
        <v>2016</v>
      </c>
      <c r="D215">
        <f t="shared" si="56"/>
        <v>541.40000000000009</v>
      </c>
      <c r="E215">
        <f t="shared" si="64"/>
        <v>-214.37000000000006</v>
      </c>
      <c r="F215">
        <f t="shared" si="62"/>
        <v>887.88794699615823</v>
      </c>
      <c r="G215">
        <f t="shared" si="63"/>
        <v>1775.7758939923165</v>
      </c>
      <c r="H215">
        <f t="shared" si="58"/>
        <v>673.51794699615812</v>
      </c>
      <c r="I215">
        <f t="shared" si="59"/>
        <v>1561.4058939923164</v>
      </c>
      <c r="J215">
        <f t="shared" si="60"/>
        <v>-1102.2579469961584</v>
      </c>
      <c r="K215">
        <f t="shared" si="61"/>
        <v>-1990.1458939923166</v>
      </c>
    </row>
    <row r="216" spans="1:11">
      <c r="A216" t="s">
        <v>63</v>
      </c>
      <c r="B216" s="5">
        <v>600</v>
      </c>
      <c r="C216">
        <f t="shared" si="50"/>
        <v>2343</v>
      </c>
      <c r="D216">
        <f t="shared" si="56"/>
        <v>945.09999999999991</v>
      </c>
      <c r="E216">
        <f t="shared" si="64"/>
        <v>-134.58500000000004</v>
      </c>
      <c r="F216">
        <f t="shared" si="62"/>
        <v>917.81537718936875</v>
      </c>
      <c r="G216">
        <f t="shared" si="63"/>
        <v>1835.6307543787375</v>
      </c>
      <c r="H216">
        <f t="shared" si="58"/>
        <v>783.23037718936871</v>
      </c>
      <c r="I216">
        <f t="shared" si="59"/>
        <v>1701.0457543787375</v>
      </c>
      <c r="J216">
        <f t="shared" si="60"/>
        <v>-1052.4003771893688</v>
      </c>
      <c r="K216">
        <f t="shared" si="61"/>
        <v>-1970.2157543787375</v>
      </c>
    </row>
    <row r="217" spans="1:11">
      <c r="A217" t="s">
        <v>64</v>
      </c>
      <c r="B217" s="5">
        <v>1113</v>
      </c>
      <c r="C217">
        <f t="shared" si="50"/>
        <v>3072</v>
      </c>
      <c r="D217">
        <f t="shared" si="56"/>
        <v>1780</v>
      </c>
      <c r="E217">
        <f t="shared" si="64"/>
        <v>38.16999999999998</v>
      </c>
      <c r="F217">
        <f t="shared" si="62"/>
        <v>937.54662261614885</v>
      </c>
      <c r="G217">
        <f t="shared" si="63"/>
        <v>1875.0932452322977</v>
      </c>
      <c r="H217">
        <f t="shared" si="58"/>
        <v>975.71662261614881</v>
      </c>
      <c r="I217">
        <f t="shared" si="59"/>
        <v>1913.2632452322978</v>
      </c>
      <c r="J217">
        <f t="shared" si="60"/>
        <v>-899.37662261614889</v>
      </c>
      <c r="K217">
        <f t="shared" si="61"/>
        <v>-1836.9232452322976</v>
      </c>
    </row>
    <row r="218" spans="1:11">
      <c r="A218" t="s">
        <v>65</v>
      </c>
      <c r="B218" s="5">
        <v>688</v>
      </c>
      <c r="C218">
        <f t="shared" si="50"/>
        <v>3136</v>
      </c>
      <c r="D218">
        <f t="shared" si="56"/>
        <v>1580</v>
      </c>
      <c r="E218">
        <f t="shared" si="64"/>
        <v>221.07000000000002</v>
      </c>
      <c r="F218">
        <f t="shared" si="62"/>
        <v>856.27392942359654</v>
      </c>
      <c r="G218">
        <f t="shared" si="63"/>
        <v>1712.5478588471931</v>
      </c>
      <c r="H218">
        <f t="shared" si="58"/>
        <v>1077.3439294235966</v>
      </c>
      <c r="I218">
        <f t="shared" si="59"/>
        <v>1933.617858847193</v>
      </c>
      <c r="J218">
        <f t="shared" si="60"/>
        <v>-635.20392942359649</v>
      </c>
      <c r="K218">
        <f t="shared" si="61"/>
        <v>-1491.4778588471931</v>
      </c>
    </row>
    <row r="219" spans="1:11">
      <c r="A219" t="s">
        <v>66</v>
      </c>
      <c r="B219" s="5">
        <v>1115</v>
      </c>
      <c r="C219">
        <f t="shared" si="50"/>
        <v>3516</v>
      </c>
      <c r="D219">
        <f t="shared" si="56"/>
        <v>1500</v>
      </c>
      <c r="E219">
        <f t="shared" si="64"/>
        <v>389.43500000000006</v>
      </c>
      <c r="F219">
        <f t="shared" si="62"/>
        <v>748.27285431184794</v>
      </c>
      <c r="G219">
        <f t="shared" si="63"/>
        <v>1496.5457086236959</v>
      </c>
      <c r="H219">
        <f t="shared" si="58"/>
        <v>1137.707854311848</v>
      </c>
      <c r="I219">
        <f t="shared" si="59"/>
        <v>1885.980708623696</v>
      </c>
      <c r="J219">
        <f t="shared" si="60"/>
        <v>-358.83785431184788</v>
      </c>
      <c r="K219">
        <f t="shared" si="61"/>
        <v>-1107.1107086236957</v>
      </c>
    </row>
    <row r="220" spans="1:11">
      <c r="A220" t="s">
        <v>67</v>
      </c>
      <c r="B220" s="5">
        <v>1597</v>
      </c>
      <c r="C220">
        <f t="shared" si="50"/>
        <v>4513</v>
      </c>
      <c r="D220">
        <f t="shared" si="56"/>
        <v>2170</v>
      </c>
      <c r="E220">
        <f t="shared" si="64"/>
        <v>549.57500000000005</v>
      </c>
      <c r="F220">
        <f t="shared" si="62"/>
        <v>770.27322416686741</v>
      </c>
      <c r="G220">
        <f t="shared" si="63"/>
        <v>1540.5464483337348</v>
      </c>
      <c r="H220">
        <f t="shared" si="58"/>
        <v>1319.8482241668676</v>
      </c>
      <c r="I220">
        <f t="shared" si="59"/>
        <v>2090.1214483337349</v>
      </c>
      <c r="J220">
        <f t="shared" si="60"/>
        <v>-220.69822416686736</v>
      </c>
      <c r="K220">
        <f t="shared" si="61"/>
        <v>-990.97144833373477</v>
      </c>
    </row>
    <row r="221" spans="1:11">
      <c r="A221" t="s">
        <v>68</v>
      </c>
      <c r="B221" s="5">
        <v>1459</v>
      </c>
      <c r="C221">
        <f t="shared" si="50"/>
        <v>4859</v>
      </c>
      <c r="D221">
        <f t="shared" si="56"/>
        <v>1787</v>
      </c>
      <c r="E221">
        <f t="shared" si="64"/>
        <v>645.98</v>
      </c>
      <c r="F221">
        <f t="shared" si="62"/>
        <v>799.38812626974425</v>
      </c>
      <c r="G221">
        <f t="shared" si="63"/>
        <v>1598.7762525394885</v>
      </c>
      <c r="H221">
        <f t="shared" si="58"/>
        <v>1445.3681262697442</v>
      </c>
      <c r="I221">
        <f t="shared" si="59"/>
        <v>2244.7562525394887</v>
      </c>
      <c r="J221">
        <f t="shared" si="60"/>
        <v>-153.40812626974423</v>
      </c>
      <c r="K221">
        <f t="shared" si="61"/>
        <v>-952.79625253948848</v>
      </c>
    </row>
    <row r="222" spans="1:11">
      <c r="A222" t="s">
        <v>69</v>
      </c>
      <c r="B222" s="5">
        <v>1847</v>
      </c>
      <c r="C222">
        <f t="shared" ref="C222:C285" si="65">SUM(B219,B220,B221,B222)</f>
        <v>6018</v>
      </c>
      <c r="D222">
        <f t="shared" si="56"/>
        <v>2882</v>
      </c>
      <c r="E222">
        <f t="shared" si="64"/>
        <v>758.57500000000005</v>
      </c>
      <c r="F222">
        <f t="shared" si="62"/>
        <v>942.76711243523641</v>
      </c>
      <c r="G222">
        <f t="shared" si="63"/>
        <v>1885.5342248704728</v>
      </c>
      <c r="H222">
        <f t="shared" si="58"/>
        <v>1701.3421124352365</v>
      </c>
      <c r="I222">
        <f t="shared" si="59"/>
        <v>2644.1092248704726</v>
      </c>
      <c r="J222">
        <f t="shared" si="60"/>
        <v>-184.19211243523637</v>
      </c>
      <c r="K222">
        <f t="shared" si="61"/>
        <v>-1126.9592248704728</v>
      </c>
    </row>
    <row r="223" spans="1:11">
      <c r="A223" t="s">
        <v>70</v>
      </c>
      <c r="B223" s="5">
        <v>3771</v>
      </c>
      <c r="C223">
        <f t="shared" si="65"/>
        <v>8674</v>
      </c>
      <c r="D223">
        <f t="shared" si="56"/>
        <v>5158</v>
      </c>
      <c r="E223">
        <f t="shared" si="64"/>
        <v>979.17499999999995</v>
      </c>
      <c r="F223">
        <f t="shared" si="62"/>
        <v>1362.4452038715654</v>
      </c>
      <c r="G223">
        <f t="shared" si="63"/>
        <v>2724.8904077431307</v>
      </c>
      <c r="H223">
        <f t="shared" si="58"/>
        <v>2341.6202038715655</v>
      </c>
      <c r="I223">
        <f t="shared" si="59"/>
        <v>3704.0654077431309</v>
      </c>
      <c r="J223">
        <f t="shared" si="60"/>
        <v>-383.2702038715654</v>
      </c>
      <c r="K223">
        <f t="shared" si="61"/>
        <v>-1745.7154077431308</v>
      </c>
    </row>
    <row r="224" spans="1:11">
      <c r="A224" t="s">
        <v>71</v>
      </c>
      <c r="B224" s="5">
        <v>1557</v>
      </c>
      <c r="C224">
        <f t="shared" si="65"/>
        <v>8634</v>
      </c>
      <c r="D224">
        <f t="shared" si="56"/>
        <v>4121</v>
      </c>
      <c r="E224">
        <f t="shared" si="64"/>
        <v>1164.1500000000001</v>
      </c>
      <c r="F224">
        <f t="shared" si="62"/>
        <v>1524.2708291266074</v>
      </c>
      <c r="G224">
        <f t="shared" si="63"/>
        <v>3048.5416582532148</v>
      </c>
      <c r="H224">
        <f t="shared" si="58"/>
        <v>2688.4208291266077</v>
      </c>
      <c r="I224">
        <f t="shared" si="59"/>
        <v>4212.6916582532149</v>
      </c>
      <c r="J224">
        <f t="shared" si="60"/>
        <v>-360.1208291266073</v>
      </c>
      <c r="K224">
        <f t="shared" si="61"/>
        <v>-1884.3916582532147</v>
      </c>
    </row>
    <row r="225" spans="1:11">
      <c r="A225" t="s">
        <v>72</v>
      </c>
      <c r="B225" s="5">
        <v>4025</v>
      </c>
      <c r="C225">
        <f t="shared" si="65"/>
        <v>11200</v>
      </c>
      <c r="D225">
        <f t="shared" si="56"/>
        <v>6341</v>
      </c>
      <c r="E225">
        <f t="shared" si="64"/>
        <v>1475.53</v>
      </c>
      <c r="F225">
        <f t="shared" si="62"/>
        <v>1890.4354820210633</v>
      </c>
      <c r="G225">
        <f t="shared" si="63"/>
        <v>3780.8709640421266</v>
      </c>
      <c r="H225">
        <f t="shared" si="58"/>
        <v>3365.9654820210635</v>
      </c>
      <c r="I225">
        <f t="shared" si="59"/>
        <v>5256.4009640421264</v>
      </c>
      <c r="J225">
        <f t="shared" si="60"/>
        <v>-414.90548202106334</v>
      </c>
      <c r="K225">
        <f t="shared" si="61"/>
        <v>-2305.3409640421269</v>
      </c>
    </row>
    <row r="226" spans="1:11">
      <c r="A226" t="s">
        <v>73</v>
      </c>
      <c r="B226" s="5">
        <v>3239</v>
      </c>
      <c r="C226">
        <f t="shared" si="65"/>
        <v>12592</v>
      </c>
      <c r="D226">
        <f t="shared" ref="D226:D289" si="66">C226-C222</f>
        <v>6574</v>
      </c>
      <c r="E226">
        <f t="shared" si="64"/>
        <v>1795.73</v>
      </c>
      <c r="F226">
        <f t="shared" si="62"/>
        <v>2178.128202717573</v>
      </c>
      <c r="G226">
        <f t="shared" si="63"/>
        <v>4356.256405435146</v>
      </c>
      <c r="H226">
        <f t="shared" si="58"/>
        <v>3973.858202717573</v>
      </c>
      <c r="I226">
        <f t="shared" si="59"/>
        <v>6151.9864054351456</v>
      </c>
      <c r="J226">
        <f t="shared" si="60"/>
        <v>-382.39820271757299</v>
      </c>
      <c r="K226">
        <f t="shared" si="61"/>
        <v>-2560.526405435146</v>
      </c>
    </row>
    <row r="227" spans="1:11">
      <c r="A227" t="s">
        <v>74</v>
      </c>
      <c r="B227" s="5">
        <v>4902</v>
      </c>
      <c r="C227">
        <f t="shared" si="65"/>
        <v>13723</v>
      </c>
      <c r="D227">
        <f t="shared" si="66"/>
        <v>5049</v>
      </c>
      <c r="E227">
        <f t="shared" si="64"/>
        <v>2032.605</v>
      </c>
      <c r="F227">
        <f t="shared" si="62"/>
        <v>2264.1280251311346</v>
      </c>
      <c r="G227">
        <f t="shared" si="63"/>
        <v>4528.2560502622691</v>
      </c>
      <c r="H227">
        <f t="shared" si="58"/>
        <v>4296.7330251311341</v>
      </c>
      <c r="I227">
        <f t="shared" si="59"/>
        <v>6560.8610502622687</v>
      </c>
      <c r="J227">
        <f t="shared" si="60"/>
        <v>-231.52302513113455</v>
      </c>
      <c r="K227">
        <f t="shared" si="61"/>
        <v>-2495.6510502622691</v>
      </c>
    </row>
    <row r="228" spans="1:11">
      <c r="A228" t="s">
        <v>75</v>
      </c>
      <c r="B228" s="5">
        <v>4912</v>
      </c>
      <c r="C228">
        <f t="shared" si="65"/>
        <v>17078</v>
      </c>
      <c r="D228">
        <f t="shared" si="66"/>
        <v>8444</v>
      </c>
      <c r="E228">
        <f t="shared" si="64"/>
        <v>2420.9650000000001</v>
      </c>
      <c r="F228">
        <f t="shared" si="62"/>
        <v>2652.2140445643167</v>
      </c>
      <c r="G228">
        <f t="shared" si="63"/>
        <v>5304.4280891286335</v>
      </c>
      <c r="H228">
        <f t="shared" si="58"/>
        <v>5073.1790445643164</v>
      </c>
      <c r="I228">
        <f t="shared" si="59"/>
        <v>7725.3930891286336</v>
      </c>
      <c r="J228">
        <f t="shared" si="60"/>
        <v>-231.24904456431659</v>
      </c>
      <c r="K228">
        <f t="shared" si="61"/>
        <v>-2883.4630891286333</v>
      </c>
    </row>
    <row r="229" spans="1:11">
      <c r="A229" t="s">
        <v>76</v>
      </c>
      <c r="B229" s="5">
        <v>6597</v>
      </c>
      <c r="C229">
        <f t="shared" si="65"/>
        <v>19650</v>
      </c>
      <c r="D229">
        <f t="shared" si="66"/>
        <v>8450</v>
      </c>
      <c r="E229">
        <f t="shared" si="64"/>
        <v>2795.5250000000001</v>
      </c>
      <c r="F229">
        <f t="shared" si="62"/>
        <v>2947.3983183880737</v>
      </c>
      <c r="G229">
        <f t="shared" si="63"/>
        <v>5894.7966367761474</v>
      </c>
      <c r="H229">
        <f t="shared" si="58"/>
        <v>5742.9233183880733</v>
      </c>
      <c r="I229">
        <f t="shared" si="59"/>
        <v>8690.321636776147</v>
      </c>
      <c r="J229">
        <f t="shared" si="60"/>
        <v>-151.87331838807359</v>
      </c>
      <c r="K229">
        <f t="shared" si="61"/>
        <v>-3099.2716367761473</v>
      </c>
    </row>
    <row r="230" spans="1:11">
      <c r="A230" t="s">
        <v>77</v>
      </c>
      <c r="B230" s="5">
        <v>4347</v>
      </c>
      <c r="C230">
        <f t="shared" si="65"/>
        <v>20758</v>
      </c>
      <c r="D230">
        <f t="shared" si="66"/>
        <v>8166</v>
      </c>
      <c r="E230">
        <f t="shared" si="64"/>
        <v>3205.0299999999997</v>
      </c>
      <c r="F230">
        <f t="shared" si="62"/>
        <v>3100.0323409348666</v>
      </c>
      <c r="G230">
        <f t="shared" si="63"/>
        <v>6200.0646818697332</v>
      </c>
      <c r="H230">
        <f t="shared" si="58"/>
        <v>6305.0623409348664</v>
      </c>
      <c r="I230">
        <f t="shared" si="59"/>
        <v>9405.0946818697339</v>
      </c>
      <c r="J230">
        <f t="shared" si="60"/>
        <v>104.99765906513312</v>
      </c>
      <c r="K230">
        <f t="shared" si="61"/>
        <v>-2995.0346818697335</v>
      </c>
    </row>
    <row r="231" spans="1:11">
      <c r="A231" t="s">
        <v>78</v>
      </c>
      <c r="B231" s="5">
        <v>6570</v>
      </c>
      <c r="C231">
        <f t="shared" si="65"/>
        <v>22426</v>
      </c>
      <c r="D231">
        <f t="shared" si="66"/>
        <v>8703</v>
      </c>
      <c r="E231">
        <f t="shared" si="64"/>
        <v>3649.1050000000005</v>
      </c>
      <c r="F231">
        <f t="shared" si="62"/>
        <v>3223.5086843988393</v>
      </c>
      <c r="G231">
        <f t="shared" si="63"/>
        <v>6447.0173687976785</v>
      </c>
      <c r="H231">
        <f t="shared" si="58"/>
        <v>6872.6136843988397</v>
      </c>
      <c r="I231">
        <f t="shared" si="59"/>
        <v>10096.122368797678</v>
      </c>
      <c r="J231">
        <f t="shared" si="60"/>
        <v>425.59631560116122</v>
      </c>
      <c r="K231">
        <f t="shared" si="61"/>
        <v>-2797.912368797678</v>
      </c>
    </row>
    <row r="232" spans="1:11">
      <c r="A232" t="s">
        <v>79</v>
      </c>
      <c r="B232" s="5">
        <v>10552</v>
      </c>
      <c r="C232">
        <f t="shared" si="65"/>
        <v>28066</v>
      </c>
      <c r="D232">
        <f t="shared" si="66"/>
        <v>10988</v>
      </c>
      <c r="E232">
        <f t="shared" si="64"/>
        <v>4221.54</v>
      </c>
      <c r="F232">
        <f t="shared" si="62"/>
        <v>3462.9193846567628</v>
      </c>
      <c r="G232">
        <f t="shared" si="63"/>
        <v>6925.8387693135255</v>
      </c>
      <c r="H232">
        <f t="shared" si="58"/>
        <v>7684.4593846567623</v>
      </c>
      <c r="I232">
        <f t="shared" si="59"/>
        <v>11147.378769313525</v>
      </c>
      <c r="J232">
        <f t="shared" si="60"/>
        <v>758.6206153432372</v>
      </c>
      <c r="K232">
        <f t="shared" si="61"/>
        <v>-2704.2987693135256</v>
      </c>
    </row>
    <row r="233" spans="1:11">
      <c r="A233" t="s">
        <v>80</v>
      </c>
      <c r="B233" s="5">
        <v>10444</v>
      </c>
      <c r="C233">
        <f t="shared" si="65"/>
        <v>31913</v>
      </c>
      <c r="D233">
        <f t="shared" si="66"/>
        <v>12263</v>
      </c>
      <c r="E233">
        <f t="shared" si="64"/>
        <v>4873.1400000000003</v>
      </c>
      <c r="F233">
        <f t="shared" si="62"/>
        <v>3692.8974565551607</v>
      </c>
      <c r="G233">
        <f t="shared" si="63"/>
        <v>7385.7949131103214</v>
      </c>
      <c r="H233">
        <f t="shared" si="58"/>
        <v>8566.037456555161</v>
      </c>
      <c r="I233">
        <f t="shared" si="59"/>
        <v>12258.934913110323</v>
      </c>
      <c r="J233">
        <f t="shared" si="60"/>
        <v>1180.2425434448396</v>
      </c>
      <c r="K233">
        <f t="shared" si="61"/>
        <v>-2512.6549131103211</v>
      </c>
    </row>
    <row r="234" spans="1:11">
      <c r="A234" t="s">
        <v>81</v>
      </c>
      <c r="B234" s="5">
        <v>7622</v>
      </c>
      <c r="C234">
        <f t="shared" si="65"/>
        <v>35188</v>
      </c>
      <c r="D234">
        <f t="shared" si="66"/>
        <v>14430</v>
      </c>
      <c r="E234">
        <f t="shared" si="64"/>
        <v>5593.625</v>
      </c>
      <c r="F234">
        <f t="shared" si="62"/>
        <v>4081.4979522970807</v>
      </c>
      <c r="G234">
        <f t="shared" si="63"/>
        <v>8162.9959045941614</v>
      </c>
      <c r="H234">
        <f t="shared" si="58"/>
        <v>9675.1229522970807</v>
      </c>
      <c r="I234">
        <f t="shared" si="59"/>
        <v>13756.620904594161</v>
      </c>
      <c r="J234">
        <f t="shared" si="60"/>
        <v>1512.1270477029193</v>
      </c>
      <c r="K234">
        <f t="shared" si="61"/>
        <v>-2569.3709045941614</v>
      </c>
    </row>
    <row r="235" spans="1:11">
      <c r="A235" t="s">
        <v>82</v>
      </c>
      <c r="B235" s="5">
        <v>5667</v>
      </c>
      <c r="C235">
        <f t="shared" si="65"/>
        <v>34285</v>
      </c>
      <c r="D235">
        <f t="shared" si="66"/>
        <v>11859</v>
      </c>
      <c r="E235">
        <f t="shared" si="64"/>
        <v>6159.5050000000001</v>
      </c>
      <c r="F235">
        <f t="shared" si="62"/>
        <v>4128.4598129103524</v>
      </c>
      <c r="G235">
        <f t="shared" si="63"/>
        <v>8256.9196258207048</v>
      </c>
      <c r="H235">
        <f t="shared" si="58"/>
        <v>10287.964812910352</v>
      </c>
      <c r="I235">
        <f t="shared" si="59"/>
        <v>14416.424625820706</v>
      </c>
      <c r="J235">
        <f t="shared" si="60"/>
        <v>2031.0451870896477</v>
      </c>
      <c r="K235">
        <f t="shared" si="61"/>
        <v>-2097.4146258207047</v>
      </c>
    </row>
    <row r="236" spans="1:11">
      <c r="A236" t="s">
        <v>83</v>
      </c>
      <c r="B236" s="5">
        <v>8980</v>
      </c>
      <c r="C236">
        <f t="shared" si="65"/>
        <v>32713</v>
      </c>
      <c r="D236">
        <f t="shared" si="66"/>
        <v>4647</v>
      </c>
      <c r="E236">
        <f t="shared" si="64"/>
        <v>6344.6</v>
      </c>
      <c r="F236">
        <f t="shared" si="62"/>
        <v>3962.0029278131533</v>
      </c>
      <c r="G236">
        <f t="shared" si="63"/>
        <v>7924.0058556263066</v>
      </c>
      <c r="H236">
        <f t="shared" si="58"/>
        <v>10306.602927813154</v>
      </c>
      <c r="I236">
        <f t="shared" si="59"/>
        <v>14268.605855626307</v>
      </c>
      <c r="J236">
        <f t="shared" si="60"/>
        <v>2382.5970721868471</v>
      </c>
      <c r="K236">
        <f t="shared" si="61"/>
        <v>-1579.4058556263062</v>
      </c>
    </row>
    <row r="237" spans="1:11">
      <c r="A237" t="s">
        <v>84</v>
      </c>
      <c r="B237" s="5">
        <v>6307</v>
      </c>
      <c r="C237">
        <f t="shared" si="65"/>
        <v>28576</v>
      </c>
      <c r="D237">
        <f t="shared" si="66"/>
        <v>-3337</v>
      </c>
      <c r="E237">
        <f t="shared" si="64"/>
        <v>6088.75</v>
      </c>
      <c r="F237">
        <f t="shared" si="62"/>
        <v>4411.948476043568</v>
      </c>
      <c r="G237">
        <f t="shared" si="63"/>
        <v>8823.896952087136</v>
      </c>
      <c r="H237">
        <f t="shared" si="58"/>
        <v>10500.698476043568</v>
      </c>
      <c r="I237">
        <f t="shared" si="59"/>
        <v>14912.646952087136</v>
      </c>
      <c r="J237">
        <f t="shared" si="60"/>
        <v>1676.801523956432</v>
      </c>
      <c r="K237">
        <f t="shared" si="61"/>
        <v>-2735.146952087136</v>
      </c>
    </row>
    <row r="238" spans="1:11">
      <c r="A238" t="s">
        <v>85</v>
      </c>
      <c r="B238" s="5">
        <v>6965.2169999999996</v>
      </c>
      <c r="C238">
        <f t="shared" si="65"/>
        <v>27919.217000000001</v>
      </c>
      <c r="D238">
        <f t="shared" si="66"/>
        <v>-7268.7829999999994</v>
      </c>
      <c r="E238">
        <f t="shared" si="64"/>
        <v>5646.3108499999998</v>
      </c>
      <c r="F238">
        <f t="shared" si="62"/>
        <v>5251.6679606254347</v>
      </c>
      <c r="G238">
        <f t="shared" si="63"/>
        <v>10503.335921250869</v>
      </c>
      <c r="H238">
        <f t="shared" si="58"/>
        <v>10897.978810625435</v>
      </c>
      <c r="I238">
        <f t="shared" si="59"/>
        <v>16149.646771250869</v>
      </c>
      <c r="J238">
        <f t="shared" si="60"/>
        <v>394.64288937456513</v>
      </c>
      <c r="K238">
        <f t="shared" si="61"/>
        <v>-4857.0250712508696</v>
      </c>
    </row>
    <row r="239" spans="1:11">
      <c r="A239" t="s">
        <v>86</v>
      </c>
      <c r="B239" s="5">
        <v>6440.26</v>
      </c>
      <c r="C239">
        <f t="shared" si="65"/>
        <v>28692.476999999999</v>
      </c>
      <c r="D239">
        <f t="shared" si="66"/>
        <v>-5592.523000000001</v>
      </c>
      <c r="E239">
        <f t="shared" si="64"/>
        <v>5291.6846999999998</v>
      </c>
      <c r="F239">
        <f t="shared" si="62"/>
        <v>5761.143022198652</v>
      </c>
      <c r="G239">
        <f t="shared" si="63"/>
        <v>11522.286044397304</v>
      </c>
      <c r="H239">
        <f t="shared" si="58"/>
        <v>11052.827722198652</v>
      </c>
      <c r="I239">
        <f t="shared" si="59"/>
        <v>16813.970744397302</v>
      </c>
      <c r="J239">
        <f t="shared" si="60"/>
        <v>-469.45832219865224</v>
      </c>
      <c r="K239">
        <f t="shared" si="61"/>
        <v>-6230.6013443973043</v>
      </c>
    </row>
    <row r="240" spans="1:11">
      <c r="A240" t="s">
        <v>87</v>
      </c>
      <c r="B240" s="5">
        <v>9225.5580000000009</v>
      </c>
      <c r="C240">
        <f t="shared" si="65"/>
        <v>28938.035</v>
      </c>
      <c r="D240">
        <f t="shared" si="66"/>
        <v>-3774.9650000000001</v>
      </c>
      <c r="E240">
        <f t="shared" si="64"/>
        <v>4994.4364500000001</v>
      </c>
      <c r="F240">
        <f t="shared" si="62"/>
        <v>6075.4757253458665</v>
      </c>
      <c r="G240">
        <f t="shared" si="63"/>
        <v>12150.951450691733</v>
      </c>
      <c r="H240">
        <f t="shared" si="58"/>
        <v>11069.912175345868</v>
      </c>
      <c r="I240">
        <f t="shared" si="59"/>
        <v>17145.387900691734</v>
      </c>
      <c r="J240">
        <f t="shared" si="60"/>
        <v>-1081.0392753458664</v>
      </c>
      <c r="K240">
        <f t="shared" si="61"/>
        <v>-7156.5150006917329</v>
      </c>
    </row>
    <row r="241" spans="1:11">
      <c r="A241" t="s">
        <v>88</v>
      </c>
      <c r="B241" s="5">
        <v>10148.20469975</v>
      </c>
      <c r="C241">
        <f t="shared" si="65"/>
        <v>32779.239699750004</v>
      </c>
      <c r="D241">
        <f t="shared" si="66"/>
        <v>4203.2396997500036</v>
      </c>
      <c r="E241">
        <f t="shared" si="64"/>
        <v>5115.2484349875003</v>
      </c>
      <c r="F241">
        <f t="shared" si="62"/>
        <v>6032.2079989029944</v>
      </c>
      <c r="G241">
        <f t="shared" si="63"/>
        <v>12064.415997805989</v>
      </c>
      <c r="H241">
        <f t="shared" si="58"/>
        <v>11147.456433890495</v>
      </c>
      <c r="I241">
        <f t="shared" si="59"/>
        <v>17179.664432793488</v>
      </c>
      <c r="J241">
        <f t="shared" si="60"/>
        <v>-916.95956391549407</v>
      </c>
      <c r="K241">
        <f t="shared" si="61"/>
        <v>-6949.1675628184885</v>
      </c>
    </row>
    <row r="242" spans="1:11">
      <c r="A242" t="s">
        <v>89</v>
      </c>
      <c r="B242" s="5">
        <v>4737.5605549718603</v>
      </c>
      <c r="C242">
        <f t="shared" si="65"/>
        <v>30551.58325472186</v>
      </c>
      <c r="D242">
        <f t="shared" si="66"/>
        <v>2632.3662547218591</v>
      </c>
      <c r="E242">
        <f t="shared" si="64"/>
        <v>5102.7667477235937</v>
      </c>
      <c r="F242">
        <f t="shared" si="62"/>
        <v>6037.3282823871496</v>
      </c>
      <c r="G242">
        <f t="shared" si="63"/>
        <v>12074.656564774299</v>
      </c>
      <c r="H242">
        <f t="shared" si="58"/>
        <v>11140.095030110744</v>
      </c>
      <c r="I242">
        <f t="shared" si="59"/>
        <v>17177.423312497893</v>
      </c>
      <c r="J242">
        <f t="shared" si="60"/>
        <v>-934.5615346635559</v>
      </c>
      <c r="K242">
        <f t="shared" si="61"/>
        <v>-6971.8898170507055</v>
      </c>
    </row>
    <row r="243" spans="1:11">
      <c r="A243" t="s">
        <v>90</v>
      </c>
      <c r="B243" s="5">
        <v>5162.7895281780602</v>
      </c>
      <c r="C243">
        <f t="shared" si="65"/>
        <v>29274.112782899923</v>
      </c>
      <c r="D243">
        <f t="shared" si="66"/>
        <v>581.63578289992438</v>
      </c>
      <c r="E243">
        <f t="shared" si="64"/>
        <v>4873.9485368685901</v>
      </c>
      <c r="F243">
        <f t="shared" si="62"/>
        <v>6121.2646698704357</v>
      </c>
      <c r="G243">
        <f t="shared" si="63"/>
        <v>12242.529339740871</v>
      </c>
      <c r="H243">
        <f t="shared" si="58"/>
        <v>10995.213206739027</v>
      </c>
      <c r="I243">
        <f t="shared" si="59"/>
        <v>17116.477876609461</v>
      </c>
      <c r="J243">
        <f t="shared" si="60"/>
        <v>-1247.3161330018456</v>
      </c>
      <c r="K243">
        <f t="shared" si="61"/>
        <v>-7368.5808028722813</v>
      </c>
    </row>
    <row r="244" spans="1:11">
      <c r="A244" t="s">
        <v>91</v>
      </c>
      <c r="B244" s="5">
        <v>5380.9427004577301</v>
      </c>
      <c r="C244">
        <f t="shared" si="65"/>
        <v>25429.497483357649</v>
      </c>
      <c r="D244">
        <f t="shared" si="66"/>
        <v>-3508.537516642351</v>
      </c>
      <c r="E244">
        <f t="shared" ref="E244:E275" si="67">AVERAGE(D225:D244)</f>
        <v>4492.4716610364721</v>
      </c>
      <c r="F244">
        <f t="shared" si="62"/>
        <v>6401.9585441353156</v>
      </c>
      <c r="G244">
        <f t="shared" si="63"/>
        <v>12803.917088270631</v>
      </c>
      <c r="H244">
        <f t="shared" ref="H244:H301" si="68">E244+F244</f>
        <v>10894.430205171788</v>
      </c>
      <c r="I244">
        <f t="shared" ref="I244:I301" si="69">E244+G244</f>
        <v>17296.388749307102</v>
      </c>
      <c r="J244">
        <f t="shared" ref="J244:J301" si="70">E244-F244</f>
        <v>-1909.4868830988435</v>
      </c>
      <c r="K244">
        <f t="shared" ref="K244:K300" si="71">E244-G244</f>
        <v>-8311.4454272341591</v>
      </c>
    </row>
    <row r="245" spans="1:11">
      <c r="A245" t="s">
        <v>92</v>
      </c>
      <c r="B245" s="5">
        <v>7176.0605886433405</v>
      </c>
      <c r="C245">
        <f t="shared" si="65"/>
        <v>22457.353372250989</v>
      </c>
      <c r="D245">
        <f t="shared" si="66"/>
        <v>-10321.886327499014</v>
      </c>
      <c r="E245">
        <f t="shared" si="67"/>
        <v>3659.3273446615217</v>
      </c>
      <c r="F245">
        <f t="shared" ref="F245:F298" si="72">STDEV(D226,D227,D228,D229,D230,D231,D232,D233,D234,D235,D236,D237,D238,D239,D240,D241,D242,D243,D244,D245)</f>
        <v>7185.0793768098001</v>
      </c>
      <c r="G245">
        <f t="shared" ref="G245:G301" si="73">F245*2</f>
        <v>14370.1587536196</v>
      </c>
      <c r="H245">
        <f t="shared" si="68"/>
        <v>10844.406721471321</v>
      </c>
      <c r="I245">
        <f t="shared" si="69"/>
        <v>18029.486098281122</v>
      </c>
      <c r="J245">
        <f t="shared" si="70"/>
        <v>-3525.7520321482784</v>
      </c>
      <c r="K245">
        <f t="shared" si="71"/>
        <v>-10710.831408958078</v>
      </c>
    </row>
    <row r="246" spans="1:11">
      <c r="A246" t="s">
        <v>93</v>
      </c>
      <c r="B246" s="5">
        <v>4718.6390729661998</v>
      </c>
      <c r="C246">
        <f t="shared" si="65"/>
        <v>22438.431890245331</v>
      </c>
      <c r="D246">
        <f t="shared" si="66"/>
        <v>-8113.1513644765291</v>
      </c>
      <c r="E246">
        <f t="shared" si="67"/>
        <v>2924.9697764376951</v>
      </c>
      <c r="F246">
        <f t="shared" si="72"/>
        <v>7609.5240354622347</v>
      </c>
      <c r="G246">
        <f t="shared" si="73"/>
        <v>15219.048070924469</v>
      </c>
      <c r="H246">
        <f t="shared" si="68"/>
        <v>10534.493811899931</v>
      </c>
      <c r="I246">
        <f t="shared" si="69"/>
        <v>18144.017847362164</v>
      </c>
      <c r="J246">
        <f t="shared" si="70"/>
        <v>-4684.5542590245395</v>
      </c>
      <c r="K246">
        <f t="shared" si="71"/>
        <v>-12294.078294486775</v>
      </c>
    </row>
    <row r="247" spans="1:11">
      <c r="A247" t="s">
        <v>94</v>
      </c>
      <c r="B247" s="5">
        <v>4922.2522102723997</v>
      </c>
      <c r="C247">
        <f t="shared" si="65"/>
        <v>22197.894572339672</v>
      </c>
      <c r="D247">
        <f t="shared" si="66"/>
        <v>-7076.2182105602515</v>
      </c>
      <c r="E247">
        <f t="shared" si="67"/>
        <v>2318.708865909683</v>
      </c>
      <c r="F247">
        <f t="shared" si="72"/>
        <v>7908.5346164336324</v>
      </c>
      <c r="G247">
        <f t="shared" si="73"/>
        <v>15817.069232867265</v>
      </c>
      <c r="H247">
        <f t="shared" si="68"/>
        <v>10227.243482343316</v>
      </c>
      <c r="I247">
        <f t="shared" si="69"/>
        <v>18135.778098776947</v>
      </c>
      <c r="J247">
        <f t="shared" si="70"/>
        <v>-5589.825750523949</v>
      </c>
      <c r="K247">
        <f t="shared" si="71"/>
        <v>-13498.360366957582</v>
      </c>
    </row>
    <row r="248" spans="1:11">
      <c r="A248" t="s">
        <v>95</v>
      </c>
      <c r="B248" s="5">
        <v>3048.4859523242098</v>
      </c>
      <c r="C248">
        <f t="shared" si="65"/>
        <v>19865.437824206147</v>
      </c>
      <c r="D248">
        <f t="shared" si="66"/>
        <v>-5564.0596591515023</v>
      </c>
      <c r="E248">
        <f t="shared" si="67"/>
        <v>1618.3058829521078</v>
      </c>
      <c r="F248">
        <f t="shared" si="72"/>
        <v>7957.6544983228005</v>
      </c>
      <c r="G248">
        <f t="shared" si="73"/>
        <v>15915.308996645601</v>
      </c>
      <c r="H248">
        <f t="shared" si="68"/>
        <v>9575.9603812749083</v>
      </c>
      <c r="I248">
        <f t="shared" si="69"/>
        <v>17533.61487959771</v>
      </c>
      <c r="J248">
        <f t="shared" si="70"/>
        <v>-6339.3486153706926</v>
      </c>
      <c r="K248">
        <f t="shared" si="71"/>
        <v>-14297.003113693492</v>
      </c>
    </row>
    <row r="249" spans="1:11">
      <c r="A249" t="s">
        <v>96</v>
      </c>
      <c r="B249" s="5">
        <v>3900.82695755124</v>
      </c>
      <c r="C249">
        <f t="shared" si="65"/>
        <v>16590.204193114048</v>
      </c>
      <c r="D249">
        <f t="shared" si="66"/>
        <v>-5867.1491791369408</v>
      </c>
      <c r="E249">
        <f t="shared" si="67"/>
        <v>902.44842399525987</v>
      </c>
      <c r="F249">
        <f t="shared" si="72"/>
        <v>7954.7139024461439</v>
      </c>
      <c r="G249">
        <f t="shared" si="73"/>
        <v>15909.427804892288</v>
      </c>
      <c r="H249">
        <f t="shared" si="68"/>
        <v>8857.1623264414047</v>
      </c>
      <c r="I249">
        <f t="shared" si="69"/>
        <v>16811.876228887548</v>
      </c>
      <c r="J249">
        <f t="shared" si="70"/>
        <v>-7052.2654784508841</v>
      </c>
      <c r="K249">
        <f t="shared" si="71"/>
        <v>-15006.979380897028</v>
      </c>
    </row>
    <row r="250" spans="1:11">
      <c r="A250" t="s">
        <v>97</v>
      </c>
      <c r="B250" s="5">
        <v>1977.0696994144901</v>
      </c>
      <c r="C250">
        <f t="shared" si="65"/>
        <v>13848.63481956234</v>
      </c>
      <c r="D250">
        <f t="shared" si="66"/>
        <v>-8589.797070682991</v>
      </c>
      <c r="E250">
        <f t="shared" si="67"/>
        <v>64.658570461110315</v>
      </c>
      <c r="F250">
        <f t="shared" si="72"/>
        <v>8031.4437922910956</v>
      </c>
      <c r="G250">
        <f t="shared" si="73"/>
        <v>16062.887584582191</v>
      </c>
      <c r="H250">
        <f t="shared" si="68"/>
        <v>8096.1023627522063</v>
      </c>
      <c r="I250">
        <f t="shared" si="69"/>
        <v>16127.546155043301</v>
      </c>
      <c r="J250">
        <f t="shared" si="70"/>
        <v>-7966.7852218299849</v>
      </c>
      <c r="K250">
        <f t="shared" si="71"/>
        <v>-15998.229014121081</v>
      </c>
    </row>
    <row r="251" spans="1:11">
      <c r="A251" t="s">
        <v>98</v>
      </c>
      <c r="B251" s="5">
        <v>1523.37753795361</v>
      </c>
      <c r="C251">
        <f t="shared" si="65"/>
        <v>10449.760147243549</v>
      </c>
      <c r="D251">
        <f t="shared" si="66"/>
        <v>-11748.134425096123</v>
      </c>
      <c r="E251">
        <f t="shared" si="67"/>
        <v>-957.89815079369578</v>
      </c>
      <c r="F251">
        <f t="shared" si="72"/>
        <v>8174.3706956393607</v>
      </c>
      <c r="G251">
        <f t="shared" si="73"/>
        <v>16348.741391278721</v>
      </c>
      <c r="H251">
        <f t="shared" si="68"/>
        <v>7216.4725448456647</v>
      </c>
      <c r="I251">
        <f t="shared" si="69"/>
        <v>15390.843240485026</v>
      </c>
      <c r="J251">
        <f t="shared" si="70"/>
        <v>-9132.2688464330568</v>
      </c>
      <c r="K251">
        <f t="shared" si="71"/>
        <v>-17306.639542072418</v>
      </c>
    </row>
    <row r="252" spans="1:11">
      <c r="A252" t="s">
        <v>99</v>
      </c>
      <c r="B252" s="5">
        <v>2966.19730388369</v>
      </c>
      <c r="C252">
        <f t="shared" si="65"/>
        <v>10367.47149880303</v>
      </c>
      <c r="D252">
        <f t="shared" si="66"/>
        <v>-9497.9663254031166</v>
      </c>
      <c r="E252">
        <f t="shared" si="67"/>
        <v>-1982.1964670638517</v>
      </c>
      <c r="F252">
        <f t="shared" si="72"/>
        <v>7876.7844431340927</v>
      </c>
      <c r="G252">
        <f t="shared" si="73"/>
        <v>15753.568886268185</v>
      </c>
      <c r="H252">
        <f t="shared" si="68"/>
        <v>5894.587976070241</v>
      </c>
      <c r="I252">
        <f t="shared" si="69"/>
        <v>13771.372419204334</v>
      </c>
      <c r="J252">
        <f t="shared" si="70"/>
        <v>-9858.9809101979445</v>
      </c>
      <c r="K252">
        <f t="shared" si="71"/>
        <v>-17735.765353332037</v>
      </c>
    </row>
    <row r="253" spans="1:11">
      <c r="A253" t="s">
        <v>100</v>
      </c>
      <c r="B253" s="5">
        <v>3676.8801297383102</v>
      </c>
      <c r="C253">
        <f t="shared" si="65"/>
        <v>10143.5246709901</v>
      </c>
      <c r="D253">
        <f t="shared" si="66"/>
        <v>-6446.6795221239481</v>
      </c>
      <c r="E253">
        <f t="shared" si="67"/>
        <v>-2917.6804431700489</v>
      </c>
      <c r="F253">
        <f t="shared" si="72"/>
        <v>7175.7424383199996</v>
      </c>
      <c r="G253">
        <f t="shared" si="73"/>
        <v>14351.484876639999</v>
      </c>
      <c r="H253">
        <f t="shared" si="68"/>
        <v>4258.0619951499502</v>
      </c>
      <c r="I253">
        <f t="shared" si="69"/>
        <v>11433.80443346995</v>
      </c>
      <c r="J253">
        <f t="shared" si="70"/>
        <v>-10093.422881490049</v>
      </c>
      <c r="K253">
        <f t="shared" si="71"/>
        <v>-17269.165319810047</v>
      </c>
    </row>
    <row r="254" spans="1:11">
      <c r="A254" t="s">
        <v>101</v>
      </c>
      <c r="B254" s="5">
        <v>2734.2818445602402</v>
      </c>
      <c r="C254">
        <f t="shared" si="65"/>
        <v>10900.736816135852</v>
      </c>
      <c r="D254">
        <f t="shared" si="66"/>
        <v>-2947.8980034264878</v>
      </c>
      <c r="E254">
        <f t="shared" si="67"/>
        <v>-3786.5753433413729</v>
      </c>
      <c r="F254">
        <f t="shared" si="72"/>
        <v>5904.0291357180968</v>
      </c>
      <c r="G254">
        <f t="shared" si="73"/>
        <v>11808.058271436194</v>
      </c>
      <c r="H254">
        <f t="shared" si="68"/>
        <v>2117.4537923767239</v>
      </c>
      <c r="I254">
        <f t="shared" si="69"/>
        <v>8021.4829280948206</v>
      </c>
      <c r="J254">
        <f t="shared" si="70"/>
        <v>-9690.6044790594697</v>
      </c>
      <c r="K254">
        <f t="shared" si="71"/>
        <v>-15594.633614777566</v>
      </c>
    </row>
    <row r="255" spans="1:11">
      <c r="A255" t="s">
        <v>102</v>
      </c>
      <c r="B255" s="5">
        <v>1308.9508775192901</v>
      </c>
      <c r="C255">
        <f t="shared" si="65"/>
        <v>10686.310155701531</v>
      </c>
      <c r="D255">
        <f t="shared" si="66"/>
        <v>236.55000845798168</v>
      </c>
      <c r="E255">
        <f t="shared" si="67"/>
        <v>-4367.6978429184737</v>
      </c>
      <c r="F255">
        <f t="shared" si="72"/>
        <v>4740.3146867258092</v>
      </c>
      <c r="G255">
        <f t="shared" si="73"/>
        <v>9480.6293734516184</v>
      </c>
      <c r="H255">
        <f t="shared" si="68"/>
        <v>372.6168438073355</v>
      </c>
      <c r="I255">
        <f t="shared" si="69"/>
        <v>5112.9315305331447</v>
      </c>
      <c r="J255">
        <f t="shared" si="70"/>
        <v>-9108.012529644282</v>
      </c>
      <c r="K255">
        <f t="shared" si="71"/>
        <v>-13848.327216370093</v>
      </c>
    </row>
    <row r="256" spans="1:11">
      <c r="A256" t="s">
        <v>103</v>
      </c>
      <c r="B256" s="5">
        <v>8321.1221786027909</v>
      </c>
      <c r="C256">
        <f t="shared" si="65"/>
        <v>16041.23503042063</v>
      </c>
      <c r="D256">
        <f t="shared" si="66"/>
        <v>5673.7635316176002</v>
      </c>
      <c r="E256">
        <f t="shared" si="67"/>
        <v>-4316.3596663375938</v>
      </c>
      <c r="F256">
        <f t="shared" si="72"/>
        <v>4847.4330723333278</v>
      </c>
      <c r="G256">
        <f t="shared" si="73"/>
        <v>9694.8661446666556</v>
      </c>
      <c r="H256">
        <f t="shared" si="68"/>
        <v>531.07340599573399</v>
      </c>
      <c r="I256">
        <f t="shared" si="69"/>
        <v>5378.5064783290618</v>
      </c>
      <c r="J256">
        <f t="shared" si="70"/>
        <v>-9163.7927386709216</v>
      </c>
      <c r="K256">
        <f t="shared" si="71"/>
        <v>-14011.225811004249</v>
      </c>
    </row>
    <row r="257" spans="1:11">
      <c r="A257" t="s">
        <v>104</v>
      </c>
      <c r="B257" s="5">
        <v>5781.52855907103</v>
      </c>
      <c r="C257">
        <f t="shared" si="65"/>
        <v>18145.88345975335</v>
      </c>
      <c r="D257">
        <f t="shared" si="66"/>
        <v>8002.3587887632493</v>
      </c>
      <c r="E257">
        <f t="shared" si="67"/>
        <v>-3749.3917268994314</v>
      </c>
      <c r="F257">
        <f t="shared" si="72"/>
        <v>5576.3465051158892</v>
      </c>
      <c r="G257">
        <f t="shared" si="73"/>
        <v>11152.693010231778</v>
      </c>
      <c r="H257">
        <f t="shared" si="68"/>
        <v>1826.9547782164577</v>
      </c>
      <c r="I257">
        <f t="shared" si="69"/>
        <v>7403.3012833323464</v>
      </c>
      <c r="J257">
        <f t="shared" si="70"/>
        <v>-9325.738232015321</v>
      </c>
      <c r="K257">
        <f t="shared" si="71"/>
        <v>-14902.08473713121</v>
      </c>
    </row>
    <row r="258" spans="1:11">
      <c r="A258" t="s">
        <v>105</v>
      </c>
      <c r="B258" s="5">
        <v>3442.71472247474</v>
      </c>
      <c r="C258">
        <f t="shared" si="65"/>
        <v>18854.316337667849</v>
      </c>
      <c r="D258">
        <f t="shared" si="66"/>
        <v>7953.5795215319977</v>
      </c>
      <c r="E258">
        <f t="shared" si="67"/>
        <v>-2988.2736008228321</v>
      </c>
      <c r="F258">
        <f t="shared" si="72"/>
        <v>6086.2423444356727</v>
      </c>
      <c r="G258">
        <f t="shared" si="73"/>
        <v>12172.484688871345</v>
      </c>
      <c r="H258">
        <f t="shared" si="68"/>
        <v>3097.9687436128406</v>
      </c>
      <c r="I258">
        <f t="shared" si="69"/>
        <v>9184.2110880485125</v>
      </c>
      <c r="J258">
        <f t="shared" si="70"/>
        <v>-9074.5159452585049</v>
      </c>
      <c r="K258">
        <f t="shared" si="71"/>
        <v>-15160.758289694179</v>
      </c>
    </row>
    <row r="259" spans="1:11">
      <c r="A259" t="s">
        <v>106</v>
      </c>
      <c r="B259" s="5">
        <v>5071.1613313367197</v>
      </c>
      <c r="C259">
        <f t="shared" si="65"/>
        <v>22616.526791485281</v>
      </c>
      <c r="D259">
        <f t="shared" si="66"/>
        <v>11930.21663578375</v>
      </c>
      <c r="E259">
        <f t="shared" si="67"/>
        <v>-2112.1366190336444</v>
      </c>
      <c r="F259">
        <f t="shared" si="72"/>
        <v>6898.6325396234297</v>
      </c>
      <c r="G259">
        <f t="shared" si="73"/>
        <v>13797.265079246859</v>
      </c>
      <c r="H259">
        <f t="shared" si="68"/>
        <v>4786.4959205897849</v>
      </c>
      <c r="I259">
        <f t="shared" si="69"/>
        <v>11685.128460213215</v>
      </c>
      <c r="J259">
        <f t="shared" si="70"/>
        <v>-9010.7691586570745</v>
      </c>
      <c r="K259">
        <f t="shared" si="71"/>
        <v>-15909.401698280504</v>
      </c>
    </row>
    <row r="260" spans="1:11">
      <c r="A260" t="s">
        <v>107</v>
      </c>
      <c r="B260" s="5">
        <v>3150.5625722807699</v>
      </c>
      <c r="C260">
        <f t="shared" si="65"/>
        <v>17445.967185163259</v>
      </c>
      <c r="D260">
        <f t="shared" si="66"/>
        <v>1404.7321547426291</v>
      </c>
      <c r="E260">
        <f t="shared" si="67"/>
        <v>-1853.1517612965131</v>
      </c>
      <c r="F260">
        <f t="shared" si="72"/>
        <v>6930.0770559813582</v>
      </c>
      <c r="G260">
        <f t="shared" si="73"/>
        <v>13860.154111962716</v>
      </c>
      <c r="H260">
        <f t="shared" si="68"/>
        <v>5076.9252946848446</v>
      </c>
      <c r="I260">
        <f t="shared" si="69"/>
        <v>12007.002350666204</v>
      </c>
      <c r="J260">
        <f t="shared" si="70"/>
        <v>-8783.2288172778717</v>
      </c>
      <c r="K260">
        <f t="shared" si="71"/>
        <v>-15713.305873259229</v>
      </c>
    </row>
    <row r="261" spans="1:11">
      <c r="A261" t="s">
        <v>108</v>
      </c>
      <c r="B261" s="5">
        <v>3401.8531088867599</v>
      </c>
      <c r="C261">
        <f t="shared" si="65"/>
        <v>15066.29173497899</v>
      </c>
      <c r="D261">
        <f t="shared" si="66"/>
        <v>-3079.59172477436</v>
      </c>
      <c r="E261">
        <f t="shared" si="67"/>
        <v>-2217.2933325227314</v>
      </c>
      <c r="F261">
        <f t="shared" si="72"/>
        <v>6784.912394468457</v>
      </c>
      <c r="G261">
        <f t="shared" si="73"/>
        <v>13569.824788936914</v>
      </c>
      <c r="H261">
        <f t="shared" si="68"/>
        <v>4567.6190619457257</v>
      </c>
      <c r="I261">
        <f t="shared" si="69"/>
        <v>11352.531456414183</v>
      </c>
      <c r="J261">
        <f t="shared" si="70"/>
        <v>-9002.2057269911893</v>
      </c>
      <c r="K261">
        <f t="shared" si="71"/>
        <v>-15787.118121459645</v>
      </c>
    </row>
    <row r="262" spans="1:11">
      <c r="A262" t="s">
        <v>109</v>
      </c>
      <c r="B262" s="5">
        <v>3986.3047429394701</v>
      </c>
      <c r="C262">
        <f t="shared" si="65"/>
        <v>15609.881755443721</v>
      </c>
      <c r="D262">
        <f t="shared" si="66"/>
        <v>-3244.4345822241285</v>
      </c>
      <c r="E262">
        <f t="shared" si="67"/>
        <v>-2511.1333743700307</v>
      </c>
      <c r="F262">
        <f t="shared" si="72"/>
        <v>6690.4278418870499</v>
      </c>
      <c r="G262">
        <f t="shared" si="73"/>
        <v>13380.8556837741</v>
      </c>
      <c r="H262">
        <f t="shared" si="68"/>
        <v>4179.2944675170193</v>
      </c>
      <c r="I262">
        <f t="shared" si="69"/>
        <v>10869.722309404069</v>
      </c>
      <c r="J262">
        <f t="shared" si="70"/>
        <v>-9201.5612162570796</v>
      </c>
      <c r="K262">
        <f t="shared" si="71"/>
        <v>-15891.98905814413</v>
      </c>
    </row>
    <row r="263" spans="1:11">
      <c r="A263" t="s">
        <v>110</v>
      </c>
      <c r="B263" s="5">
        <v>3394.73763700473</v>
      </c>
      <c r="C263">
        <f t="shared" si="65"/>
        <v>13933.458061111729</v>
      </c>
      <c r="D263">
        <f t="shared" si="66"/>
        <v>-8683.0687303735522</v>
      </c>
      <c r="E263">
        <f t="shared" si="67"/>
        <v>-2974.3686000337043</v>
      </c>
      <c r="F263">
        <f t="shared" si="72"/>
        <v>6785.0861877745983</v>
      </c>
      <c r="G263">
        <f t="shared" si="73"/>
        <v>13570.172375549197</v>
      </c>
      <c r="H263">
        <f t="shared" si="68"/>
        <v>3810.717587740894</v>
      </c>
      <c r="I263">
        <f t="shared" si="69"/>
        <v>10595.803775515493</v>
      </c>
      <c r="J263">
        <f t="shared" si="70"/>
        <v>-9759.4547878083031</v>
      </c>
      <c r="K263">
        <f t="shared" si="71"/>
        <v>-16544.540975582902</v>
      </c>
    </row>
    <row r="264" spans="1:11">
      <c r="A264" t="s">
        <v>111</v>
      </c>
      <c r="B264" s="5">
        <v>4594.42821929</v>
      </c>
      <c r="C264">
        <f t="shared" si="65"/>
        <v>15377.323708120959</v>
      </c>
      <c r="D264">
        <f t="shared" si="66"/>
        <v>-2068.6434770423002</v>
      </c>
      <c r="E264">
        <f t="shared" si="67"/>
        <v>-2902.3738980537019</v>
      </c>
      <c r="F264">
        <f t="shared" si="72"/>
        <v>6786.7589108256134</v>
      </c>
      <c r="G264">
        <f t="shared" si="73"/>
        <v>13573.517821651227</v>
      </c>
      <c r="H264">
        <f t="shared" si="68"/>
        <v>3884.3850127719115</v>
      </c>
      <c r="I264">
        <f t="shared" si="69"/>
        <v>10671.143923597525</v>
      </c>
      <c r="J264">
        <f t="shared" si="70"/>
        <v>-9689.1328088793161</v>
      </c>
      <c r="K264">
        <f t="shared" si="71"/>
        <v>-16475.89171970493</v>
      </c>
    </row>
    <row r="265" spans="1:11">
      <c r="A265" t="s">
        <v>112</v>
      </c>
      <c r="B265" s="5">
        <v>6846.7373537035701</v>
      </c>
      <c r="C265">
        <f t="shared" si="65"/>
        <v>18822.20795293777</v>
      </c>
      <c r="D265">
        <f t="shared" si="66"/>
        <v>3755.9162179587802</v>
      </c>
      <c r="E265">
        <f t="shared" si="67"/>
        <v>-2198.4837707808119</v>
      </c>
      <c r="F265">
        <f t="shared" si="72"/>
        <v>6706.3060273329302</v>
      </c>
      <c r="G265">
        <f t="shared" si="73"/>
        <v>13412.61205466586</v>
      </c>
      <c r="H265">
        <f t="shared" si="68"/>
        <v>4507.8222565521182</v>
      </c>
      <c r="I265">
        <f t="shared" si="69"/>
        <v>11214.128283885049</v>
      </c>
      <c r="J265">
        <f t="shared" si="70"/>
        <v>-8904.789798113743</v>
      </c>
      <c r="K265">
        <f t="shared" si="71"/>
        <v>-15611.095825446671</v>
      </c>
    </row>
    <row r="266" spans="1:11">
      <c r="A266" t="s">
        <v>113</v>
      </c>
      <c r="B266" s="5">
        <v>6565.52918156331</v>
      </c>
      <c r="C266">
        <f t="shared" si="65"/>
        <v>21401.432391561611</v>
      </c>
      <c r="D266">
        <f t="shared" si="66"/>
        <v>5791.5506361178905</v>
      </c>
      <c r="E266">
        <f t="shared" si="67"/>
        <v>-1503.2486707510914</v>
      </c>
      <c r="F266">
        <f t="shared" si="72"/>
        <v>6781.1914428452747</v>
      </c>
      <c r="G266">
        <f t="shared" si="73"/>
        <v>13562.382885690549</v>
      </c>
      <c r="H266">
        <f t="shared" si="68"/>
        <v>5277.9427720941831</v>
      </c>
      <c r="I266">
        <f t="shared" si="69"/>
        <v>12059.134214939459</v>
      </c>
      <c r="J266">
        <f t="shared" si="70"/>
        <v>-8284.4401135963653</v>
      </c>
      <c r="K266">
        <f t="shared" si="71"/>
        <v>-15065.63155644164</v>
      </c>
    </row>
    <row r="267" spans="1:11">
      <c r="A267" t="s">
        <v>114</v>
      </c>
      <c r="B267" s="5">
        <v>14286.725353456</v>
      </c>
      <c r="C267">
        <f t="shared" si="65"/>
        <v>32293.420108012881</v>
      </c>
      <c r="D267">
        <f t="shared" si="66"/>
        <v>18359.96204690115</v>
      </c>
      <c r="E267">
        <f t="shared" si="67"/>
        <v>-231.43965787802117</v>
      </c>
      <c r="F267">
        <f t="shared" si="72"/>
        <v>7963.2239488246423</v>
      </c>
      <c r="G267">
        <f t="shared" si="73"/>
        <v>15926.447897649285</v>
      </c>
      <c r="H267">
        <f t="shared" si="68"/>
        <v>7731.7842909466208</v>
      </c>
      <c r="I267">
        <f t="shared" si="69"/>
        <v>15695.008239771263</v>
      </c>
      <c r="J267">
        <f t="shared" si="70"/>
        <v>-8194.6636067026629</v>
      </c>
      <c r="K267">
        <f t="shared" si="71"/>
        <v>-16157.887555527306</v>
      </c>
    </row>
    <row r="268" spans="1:11">
      <c r="A268" t="s">
        <v>115</v>
      </c>
      <c r="B268" s="5">
        <v>7129.44585477275</v>
      </c>
      <c r="C268">
        <f t="shared" si="65"/>
        <v>34828.437743495633</v>
      </c>
      <c r="D268">
        <f t="shared" si="66"/>
        <v>19451.114035374674</v>
      </c>
      <c r="E268">
        <f t="shared" si="67"/>
        <v>1019.3190268482882</v>
      </c>
      <c r="F268">
        <f t="shared" si="72"/>
        <v>8981.0441181324259</v>
      </c>
      <c r="G268">
        <f t="shared" si="73"/>
        <v>17962.088236264852</v>
      </c>
      <c r="H268">
        <f t="shared" si="68"/>
        <v>10000.363144980714</v>
      </c>
      <c r="I268">
        <f t="shared" si="69"/>
        <v>18981.407263113138</v>
      </c>
      <c r="J268">
        <f t="shared" si="70"/>
        <v>-7961.7250912841373</v>
      </c>
      <c r="K268">
        <f t="shared" si="71"/>
        <v>-16942.769209416565</v>
      </c>
    </row>
    <row r="269" spans="1:11">
      <c r="A269" t="s">
        <v>116</v>
      </c>
      <c r="B269" s="5">
        <v>6603.2006353499601</v>
      </c>
      <c r="C269">
        <f t="shared" si="65"/>
        <v>34584.901025142019</v>
      </c>
      <c r="D269">
        <f t="shared" si="66"/>
        <v>15762.693072204249</v>
      </c>
      <c r="E269">
        <f t="shared" si="67"/>
        <v>2100.811139415347</v>
      </c>
      <c r="F269">
        <f t="shared" si="72"/>
        <v>9400.657999599689</v>
      </c>
      <c r="G269">
        <f t="shared" si="73"/>
        <v>18801.315999199378</v>
      </c>
      <c r="H269">
        <f t="shared" si="68"/>
        <v>11501.469139015036</v>
      </c>
      <c r="I269">
        <f t="shared" si="69"/>
        <v>20902.127138614724</v>
      </c>
      <c r="J269">
        <f t="shared" si="70"/>
        <v>-7299.8468601843415</v>
      </c>
      <c r="K269">
        <f t="shared" si="71"/>
        <v>-16700.504859784032</v>
      </c>
    </row>
    <row r="270" spans="1:11">
      <c r="A270" t="s">
        <v>117</v>
      </c>
      <c r="B270" s="5">
        <v>8799.2846499639509</v>
      </c>
      <c r="C270">
        <f t="shared" si="65"/>
        <v>36818.656493542658</v>
      </c>
      <c r="D270">
        <f t="shared" si="66"/>
        <v>15417.224101981046</v>
      </c>
      <c r="E270">
        <f t="shared" si="67"/>
        <v>3301.1621980485493</v>
      </c>
      <c r="F270">
        <f t="shared" si="72"/>
        <v>9495.9712861819335</v>
      </c>
      <c r="G270">
        <f t="shared" si="73"/>
        <v>18991.942572363867</v>
      </c>
      <c r="H270">
        <f t="shared" si="68"/>
        <v>12797.133484230482</v>
      </c>
      <c r="I270">
        <f t="shared" si="69"/>
        <v>22293.104770412418</v>
      </c>
      <c r="J270">
        <f t="shared" si="70"/>
        <v>-6194.8090881333846</v>
      </c>
      <c r="K270">
        <f t="shared" si="71"/>
        <v>-15690.780374315318</v>
      </c>
    </row>
    <row r="271" spans="1:11">
      <c r="A271" t="s">
        <v>118</v>
      </c>
      <c r="B271" s="5">
        <v>7910.4785025850497</v>
      </c>
      <c r="C271">
        <f t="shared" si="65"/>
        <v>30442.409642671711</v>
      </c>
      <c r="D271">
        <f t="shared" si="66"/>
        <v>-1851.010465341169</v>
      </c>
      <c r="E271">
        <f t="shared" si="67"/>
        <v>3796.018396036297</v>
      </c>
      <c r="F271">
        <f t="shared" si="72"/>
        <v>8910.2597394360746</v>
      </c>
      <c r="G271">
        <f t="shared" si="73"/>
        <v>17820.519478872149</v>
      </c>
      <c r="H271">
        <f t="shared" si="68"/>
        <v>12706.278135472372</v>
      </c>
      <c r="I271">
        <f t="shared" si="69"/>
        <v>21616.537874908445</v>
      </c>
      <c r="J271">
        <f t="shared" si="70"/>
        <v>-5114.2413433997772</v>
      </c>
      <c r="K271">
        <f t="shared" si="71"/>
        <v>-14024.501082835852</v>
      </c>
    </row>
    <row r="272" spans="1:11">
      <c r="A272" t="s">
        <v>119</v>
      </c>
      <c r="B272" s="5">
        <v>14145.4839777779</v>
      </c>
      <c r="C272">
        <f t="shared" si="65"/>
        <v>37458.447765676858</v>
      </c>
      <c r="D272">
        <f t="shared" si="66"/>
        <v>2630.0100221812245</v>
      </c>
      <c r="E272">
        <f t="shared" si="67"/>
        <v>4402.4172134155133</v>
      </c>
      <c r="F272">
        <f t="shared" si="72"/>
        <v>8353.1809229517967</v>
      </c>
      <c r="G272">
        <f t="shared" si="73"/>
        <v>16706.361845903593</v>
      </c>
      <c r="H272">
        <f t="shared" si="68"/>
        <v>12755.598136367309</v>
      </c>
      <c r="I272">
        <f t="shared" si="69"/>
        <v>21108.779059319106</v>
      </c>
      <c r="J272">
        <f t="shared" si="70"/>
        <v>-3950.7637095362834</v>
      </c>
      <c r="K272">
        <f t="shared" si="71"/>
        <v>-12303.944632488081</v>
      </c>
    </row>
    <row r="273" spans="1:11">
      <c r="A273" t="s">
        <v>120</v>
      </c>
      <c r="B273" s="5">
        <v>14202.909173440001</v>
      </c>
      <c r="C273">
        <f t="shared" si="65"/>
        <v>45058.156303766897</v>
      </c>
      <c r="D273">
        <f t="shared" si="66"/>
        <v>10473.255278624878</v>
      </c>
      <c r="E273">
        <f t="shared" si="67"/>
        <v>5248.4139534529559</v>
      </c>
      <c r="F273">
        <f t="shared" si="72"/>
        <v>8047.801151977289</v>
      </c>
      <c r="G273">
        <f t="shared" si="73"/>
        <v>16095.602303954578</v>
      </c>
      <c r="H273">
        <f t="shared" si="68"/>
        <v>13296.215105430245</v>
      </c>
      <c r="I273">
        <f t="shared" si="69"/>
        <v>21344.016257407533</v>
      </c>
      <c r="J273">
        <f t="shared" si="70"/>
        <v>-2799.3871985243331</v>
      </c>
      <c r="K273">
        <f t="shared" si="71"/>
        <v>-10847.188350501623</v>
      </c>
    </row>
    <row r="274" spans="1:11">
      <c r="A274" t="s">
        <v>121</v>
      </c>
      <c r="B274" s="5">
        <v>5342.3573999999999</v>
      </c>
      <c r="C274">
        <f t="shared" si="65"/>
        <v>41601.229053802948</v>
      </c>
      <c r="D274">
        <f t="shared" si="66"/>
        <v>4782.5725602602906</v>
      </c>
      <c r="E274">
        <f t="shared" si="67"/>
        <v>5634.9374816372938</v>
      </c>
      <c r="F274">
        <f t="shared" si="72"/>
        <v>7815.7211136673886</v>
      </c>
      <c r="G274">
        <f t="shared" si="73"/>
        <v>15631.442227334777</v>
      </c>
      <c r="H274">
        <f t="shared" si="68"/>
        <v>13450.658595304682</v>
      </c>
      <c r="I274">
        <f t="shared" si="69"/>
        <v>21266.379708972072</v>
      </c>
      <c r="J274">
        <f t="shared" si="70"/>
        <v>-2180.7836320300949</v>
      </c>
      <c r="K274">
        <f t="shared" si="71"/>
        <v>-9996.5047456974826</v>
      </c>
    </row>
    <row r="275" spans="1:11">
      <c r="A275" t="s">
        <v>122</v>
      </c>
      <c r="B275" s="5">
        <v>7323.1378999999997</v>
      </c>
      <c r="C275">
        <f t="shared" si="65"/>
        <v>41013.888451217899</v>
      </c>
      <c r="D275">
        <f t="shared" si="66"/>
        <v>10571.478808546188</v>
      </c>
      <c r="E275">
        <f t="shared" si="67"/>
        <v>6151.6839216417047</v>
      </c>
      <c r="F275">
        <f t="shared" si="72"/>
        <v>7781.5934956606452</v>
      </c>
      <c r="G275">
        <f t="shared" si="73"/>
        <v>15563.18699132129</v>
      </c>
      <c r="H275">
        <f t="shared" si="68"/>
        <v>13933.27741730235</v>
      </c>
      <c r="I275">
        <f t="shared" si="69"/>
        <v>21714.870912962993</v>
      </c>
      <c r="J275">
        <f t="shared" si="70"/>
        <v>-1629.9095740189405</v>
      </c>
      <c r="K275">
        <f t="shared" si="71"/>
        <v>-9411.5030696795857</v>
      </c>
    </row>
    <row r="276" spans="1:11">
      <c r="A276" t="s">
        <v>123</v>
      </c>
      <c r="B276" s="5">
        <v>5006.6196</v>
      </c>
      <c r="C276">
        <f t="shared" si="65"/>
        <v>31875.024073439999</v>
      </c>
      <c r="D276">
        <f t="shared" si="66"/>
        <v>-5583.4236922368582</v>
      </c>
      <c r="E276">
        <f t="shared" ref="E276:E299" si="74">AVERAGE(D257:D276)</f>
        <v>5588.8245604489812</v>
      </c>
      <c r="F276">
        <f t="shared" si="72"/>
        <v>8213.143762809379</v>
      </c>
      <c r="G276">
        <f t="shared" si="73"/>
        <v>16426.287525618758</v>
      </c>
      <c r="H276">
        <f t="shared" si="68"/>
        <v>13801.968323258359</v>
      </c>
      <c r="I276">
        <f t="shared" si="69"/>
        <v>22015.11208606774</v>
      </c>
      <c r="J276">
        <f t="shared" si="70"/>
        <v>-2624.3192023603979</v>
      </c>
      <c r="K276">
        <f t="shared" si="71"/>
        <v>-10837.462965169776</v>
      </c>
    </row>
    <row r="277" spans="1:11">
      <c r="A277" t="s">
        <v>124</v>
      </c>
      <c r="B277" s="5">
        <v>8276.4649000000009</v>
      </c>
      <c r="C277">
        <f t="shared" si="65"/>
        <v>25948.5798</v>
      </c>
      <c r="D277">
        <f t="shared" si="66"/>
        <v>-19109.576503766897</v>
      </c>
      <c r="E277">
        <f t="shared" si="74"/>
        <v>4233.2277958224749</v>
      </c>
      <c r="F277">
        <f t="shared" si="72"/>
        <v>9865.1216942242263</v>
      </c>
      <c r="G277">
        <f t="shared" si="73"/>
        <v>19730.243388448453</v>
      </c>
      <c r="H277">
        <f t="shared" si="68"/>
        <v>14098.349490046701</v>
      </c>
      <c r="I277">
        <f t="shared" si="69"/>
        <v>23963.471184270929</v>
      </c>
      <c r="J277">
        <f t="shared" si="70"/>
        <v>-5631.8938984017514</v>
      </c>
      <c r="K277">
        <f t="shared" si="71"/>
        <v>-15497.015592625978</v>
      </c>
    </row>
    <row r="278" spans="1:11">
      <c r="A278" t="s">
        <v>125</v>
      </c>
      <c r="B278" s="5">
        <v>11694.1099369</v>
      </c>
      <c r="C278">
        <f t="shared" si="65"/>
        <v>32300.332336899999</v>
      </c>
      <c r="D278">
        <f t="shared" si="66"/>
        <v>-9300.8967169029493</v>
      </c>
      <c r="E278">
        <f t="shared" si="74"/>
        <v>3370.5039839007272</v>
      </c>
      <c r="F278">
        <f t="shared" si="72"/>
        <v>10268.853153423772</v>
      </c>
      <c r="G278">
        <f t="shared" si="73"/>
        <v>20537.706306847544</v>
      </c>
      <c r="H278">
        <f t="shared" si="68"/>
        <v>13639.357137324499</v>
      </c>
      <c r="I278">
        <f t="shared" si="69"/>
        <v>23908.210290748269</v>
      </c>
      <c r="J278">
        <f t="shared" si="70"/>
        <v>-6898.3491695230441</v>
      </c>
      <c r="K278">
        <f t="shared" si="71"/>
        <v>-17167.202322946818</v>
      </c>
    </row>
    <row r="279" spans="1:11">
      <c r="A279" t="s">
        <v>126</v>
      </c>
      <c r="B279" s="5">
        <v>15321.148182659999</v>
      </c>
      <c r="C279">
        <f t="shared" si="65"/>
        <v>40298.342619560004</v>
      </c>
      <c r="D279">
        <f t="shared" si="66"/>
        <v>-715.54583165789518</v>
      </c>
      <c r="E279">
        <f t="shared" si="74"/>
        <v>2738.2158605286445</v>
      </c>
      <c r="F279">
        <f t="shared" si="72"/>
        <v>10102.029274093811</v>
      </c>
      <c r="G279">
        <f t="shared" si="73"/>
        <v>20204.058548187622</v>
      </c>
      <c r="H279">
        <f t="shared" si="68"/>
        <v>12840.245134622455</v>
      </c>
      <c r="I279">
        <f t="shared" si="69"/>
        <v>22942.274408716268</v>
      </c>
      <c r="J279">
        <f t="shared" si="70"/>
        <v>-7363.8134135651671</v>
      </c>
      <c r="K279">
        <f t="shared" si="71"/>
        <v>-17465.842687658977</v>
      </c>
    </row>
    <row r="280" spans="1:11">
      <c r="A280" t="s">
        <v>127</v>
      </c>
      <c r="B280" s="5">
        <v>21022.56868864</v>
      </c>
      <c r="C280">
        <f t="shared" si="65"/>
        <v>56314.291708199999</v>
      </c>
      <c r="D280">
        <f t="shared" si="66"/>
        <v>24439.267634759999</v>
      </c>
      <c r="E280">
        <f t="shared" si="74"/>
        <v>3889.9426345295128</v>
      </c>
      <c r="F280">
        <f t="shared" si="72"/>
        <v>11195.856591928579</v>
      </c>
      <c r="G280">
        <f t="shared" si="73"/>
        <v>22391.713183857159</v>
      </c>
      <c r="H280">
        <f t="shared" si="68"/>
        <v>15085.799226458092</v>
      </c>
      <c r="I280">
        <f t="shared" si="69"/>
        <v>26281.655818386673</v>
      </c>
      <c r="J280">
        <f t="shared" si="70"/>
        <v>-7305.9139573990669</v>
      </c>
      <c r="K280">
        <f t="shared" si="71"/>
        <v>-18501.770549327644</v>
      </c>
    </row>
    <row r="281" spans="1:11">
      <c r="A281" t="s">
        <v>128</v>
      </c>
      <c r="B281" s="5">
        <v>40414.252455790003</v>
      </c>
      <c r="C281">
        <f t="shared" si="65"/>
        <v>88452.079263990003</v>
      </c>
      <c r="D281">
        <f t="shared" si="66"/>
        <v>62503.499463990003</v>
      </c>
      <c r="E281">
        <f t="shared" si="74"/>
        <v>7169.0971939677311</v>
      </c>
      <c r="F281">
        <f t="shared" si="72"/>
        <v>17096.497693410114</v>
      </c>
      <c r="G281">
        <f t="shared" si="73"/>
        <v>34192.995386820228</v>
      </c>
      <c r="H281">
        <f t="shared" si="68"/>
        <v>24265.594887377847</v>
      </c>
      <c r="I281">
        <f t="shared" si="69"/>
        <v>41362.092580787961</v>
      </c>
      <c r="J281">
        <f t="shared" si="70"/>
        <v>-9927.4004994423831</v>
      </c>
      <c r="K281">
        <f t="shared" si="71"/>
        <v>-27023.898192852495</v>
      </c>
    </row>
    <row r="282" spans="1:11">
      <c r="A282" t="s">
        <v>129</v>
      </c>
      <c r="B282" s="5">
        <v>24233.26190691</v>
      </c>
      <c r="C282">
        <f t="shared" si="65"/>
        <v>100991.23123400001</v>
      </c>
      <c r="D282">
        <f t="shared" si="66"/>
        <v>68690.898897100007</v>
      </c>
      <c r="E282">
        <f t="shared" si="74"/>
        <v>10765.863867933938</v>
      </c>
      <c r="F282">
        <f t="shared" si="72"/>
        <v>21729.521835562377</v>
      </c>
      <c r="G282">
        <f t="shared" si="73"/>
        <v>43459.043671124753</v>
      </c>
      <c r="H282">
        <f t="shared" si="68"/>
        <v>32495.385703496315</v>
      </c>
      <c r="I282">
        <f t="shared" si="69"/>
        <v>54224.907539058695</v>
      </c>
      <c r="J282">
        <f t="shared" si="70"/>
        <v>-10963.657967628438</v>
      </c>
      <c r="K282">
        <f t="shared" si="71"/>
        <v>-32693.179803190815</v>
      </c>
    </row>
    <row r="283" spans="1:11">
      <c r="A283" t="s">
        <v>130</v>
      </c>
      <c r="B283" s="5">
        <v>23639.337397830001</v>
      </c>
      <c r="C283">
        <f t="shared" si="65"/>
        <v>109309.42044916999</v>
      </c>
      <c r="D283">
        <f t="shared" si="66"/>
        <v>69011.077829609989</v>
      </c>
      <c r="E283">
        <f t="shared" si="74"/>
        <v>14650.571195933115</v>
      </c>
      <c r="F283">
        <f t="shared" si="72"/>
        <v>24797.8089169876</v>
      </c>
      <c r="G283">
        <f t="shared" si="73"/>
        <v>49595.6178339752</v>
      </c>
      <c r="H283">
        <f t="shared" si="68"/>
        <v>39448.380112920713</v>
      </c>
      <c r="I283">
        <f t="shared" si="69"/>
        <v>64246.189029908317</v>
      </c>
      <c r="J283">
        <f t="shared" si="70"/>
        <v>-10147.237721054486</v>
      </c>
      <c r="K283">
        <f t="shared" si="71"/>
        <v>-34945.046638042084</v>
      </c>
    </row>
    <row r="284" spans="1:11">
      <c r="A284" t="s">
        <v>131</v>
      </c>
      <c r="B284" s="5">
        <v>27387.91550607</v>
      </c>
      <c r="C284">
        <f t="shared" si="65"/>
        <v>115674.7672666</v>
      </c>
      <c r="D284">
        <f t="shared" si="66"/>
        <v>59360.475558400001</v>
      </c>
      <c r="E284">
        <f t="shared" si="74"/>
        <v>17722.02714770523</v>
      </c>
      <c r="F284">
        <f t="shared" si="72"/>
        <v>26372.295860510356</v>
      </c>
      <c r="G284">
        <f t="shared" si="73"/>
        <v>52744.591721020712</v>
      </c>
      <c r="H284">
        <f t="shared" si="68"/>
        <v>44094.323008215586</v>
      </c>
      <c r="I284">
        <f t="shared" si="69"/>
        <v>70466.618868725942</v>
      </c>
      <c r="J284">
        <f t="shared" si="70"/>
        <v>-8650.2687128051257</v>
      </c>
      <c r="K284">
        <f t="shared" si="71"/>
        <v>-35022.564573315482</v>
      </c>
    </row>
    <row r="285" spans="1:11">
      <c r="A285" t="s">
        <v>132</v>
      </c>
      <c r="B285" s="5">
        <v>25897.302707530001</v>
      </c>
      <c r="C285">
        <f t="shared" si="65"/>
        <v>101157.81751834</v>
      </c>
      <c r="D285">
        <f t="shared" si="66"/>
        <v>12705.738254349999</v>
      </c>
      <c r="E285">
        <f t="shared" si="74"/>
        <v>18169.518249524794</v>
      </c>
      <c r="F285">
        <f t="shared" si="72"/>
        <v>26198.199741451706</v>
      </c>
      <c r="G285">
        <f t="shared" si="73"/>
        <v>52396.399482903413</v>
      </c>
      <c r="H285">
        <f t="shared" si="68"/>
        <v>44367.717990976496</v>
      </c>
      <c r="I285">
        <f t="shared" si="69"/>
        <v>70565.917732428206</v>
      </c>
      <c r="J285">
        <f t="shared" si="70"/>
        <v>-8028.6814919269127</v>
      </c>
      <c r="K285">
        <f t="shared" si="71"/>
        <v>-34226.881233378619</v>
      </c>
    </row>
    <row r="286" spans="1:11">
      <c r="A286" t="s">
        <v>133</v>
      </c>
      <c r="B286" s="5">
        <v>24156.75656374</v>
      </c>
      <c r="C286">
        <f t="shared" ref="C286:C299" si="75">SUM(B283,B284,B285,B286)</f>
        <v>101081.31217516999</v>
      </c>
      <c r="D286">
        <f t="shared" si="66"/>
        <v>90.080941169988364</v>
      </c>
      <c r="E286">
        <f t="shared" si="74"/>
        <v>17884.444764777396</v>
      </c>
      <c r="F286">
        <f t="shared" si="72"/>
        <v>26370.432363260927</v>
      </c>
      <c r="G286">
        <f t="shared" si="73"/>
        <v>52740.864726521853</v>
      </c>
      <c r="H286">
        <f t="shared" si="68"/>
        <v>44254.877128038323</v>
      </c>
      <c r="I286">
        <f t="shared" si="69"/>
        <v>70625.309491299253</v>
      </c>
      <c r="J286">
        <f t="shared" si="70"/>
        <v>-8485.9875984835307</v>
      </c>
      <c r="K286">
        <f t="shared" si="71"/>
        <v>-34856.419961744454</v>
      </c>
    </row>
    <row r="287" spans="1:11">
      <c r="A287" t="s">
        <v>134</v>
      </c>
      <c r="B287" s="5">
        <v>18089.214787730001</v>
      </c>
      <c r="C287">
        <f t="shared" si="75"/>
        <v>95531.189565070003</v>
      </c>
      <c r="D287">
        <f t="shared" si="66"/>
        <v>-13778.23088409999</v>
      </c>
      <c r="E287">
        <f t="shared" si="74"/>
        <v>16277.535118227341</v>
      </c>
      <c r="F287">
        <f t="shared" si="72"/>
        <v>27302.641184939916</v>
      </c>
      <c r="G287">
        <f t="shared" si="73"/>
        <v>54605.282369879831</v>
      </c>
      <c r="H287">
        <f t="shared" si="68"/>
        <v>43580.17630316726</v>
      </c>
      <c r="I287">
        <f t="shared" si="69"/>
        <v>70882.817488107175</v>
      </c>
      <c r="J287">
        <f t="shared" si="70"/>
        <v>-11025.106066712575</v>
      </c>
      <c r="K287">
        <f t="shared" si="71"/>
        <v>-38327.747251652487</v>
      </c>
    </row>
    <row r="288" spans="1:11">
      <c r="A288" t="s">
        <v>135</v>
      </c>
      <c r="B288" s="5">
        <v>20265.420421520001</v>
      </c>
      <c r="C288">
        <f t="shared" si="75"/>
        <v>88408.694480520004</v>
      </c>
      <c r="D288">
        <f t="shared" si="66"/>
        <v>-27266.072786079996</v>
      </c>
      <c r="E288">
        <f t="shared" si="74"/>
        <v>13941.675777154605</v>
      </c>
      <c r="F288">
        <f t="shared" si="72"/>
        <v>28964.678586488506</v>
      </c>
      <c r="G288">
        <f t="shared" si="73"/>
        <v>57929.357172977012</v>
      </c>
      <c r="H288">
        <f t="shared" si="68"/>
        <v>42906.354363643113</v>
      </c>
      <c r="I288">
        <f t="shared" si="69"/>
        <v>71871.032950131616</v>
      </c>
      <c r="J288">
        <f t="shared" si="70"/>
        <v>-15023.002809333901</v>
      </c>
      <c r="K288">
        <f t="shared" si="71"/>
        <v>-43987.681395822408</v>
      </c>
    </row>
    <row r="289" spans="1:147">
      <c r="A289" t="s">
        <v>136</v>
      </c>
      <c r="B289" s="5">
        <v>24095.111207760001</v>
      </c>
      <c r="C289">
        <f t="shared" si="75"/>
        <v>86606.502980749996</v>
      </c>
      <c r="D289">
        <f t="shared" si="66"/>
        <v>-14551.314537590006</v>
      </c>
      <c r="E289">
        <f t="shared" si="74"/>
        <v>12425.975396664891</v>
      </c>
      <c r="F289">
        <f t="shared" si="72"/>
        <v>29649.431473179036</v>
      </c>
      <c r="G289">
        <f t="shared" si="73"/>
        <v>59298.862946358073</v>
      </c>
      <c r="H289">
        <f t="shared" si="68"/>
        <v>42075.40686984393</v>
      </c>
      <c r="I289">
        <f t="shared" si="69"/>
        <v>71724.838343022959</v>
      </c>
      <c r="J289">
        <f t="shared" si="70"/>
        <v>-17223.456076514143</v>
      </c>
      <c r="K289">
        <f t="shared" si="71"/>
        <v>-46872.88754969318</v>
      </c>
    </row>
    <row r="290" spans="1:147">
      <c r="A290" t="s">
        <v>137</v>
      </c>
      <c r="B290" s="5">
        <v>11214.452451179999</v>
      </c>
      <c r="C290">
        <f t="shared" si="75"/>
        <v>73664.198868189997</v>
      </c>
      <c r="D290">
        <f t="shared" ref="D290:D299" si="76">C290-C286</f>
        <v>-27417.113306979998</v>
      </c>
      <c r="E290">
        <f t="shared" si="74"/>
        <v>10284.25852621684</v>
      </c>
      <c r="F290">
        <f t="shared" si="72"/>
        <v>30940.921695979767</v>
      </c>
      <c r="G290">
        <f t="shared" si="73"/>
        <v>61881.843391959534</v>
      </c>
      <c r="H290">
        <f t="shared" si="68"/>
        <v>41225.180222196606</v>
      </c>
      <c r="I290">
        <f t="shared" si="69"/>
        <v>72166.10191817637</v>
      </c>
      <c r="J290">
        <f t="shared" si="70"/>
        <v>-20656.663169762927</v>
      </c>
      <c r="K290">
        <f t="shared" si="71"/>
        <v>-51597.584865742698</v>
      </c>
    </row>
    <row r="291" spans="1:147">
      <c r="A291" t="s">
        <v>138</v>
      </c>
      <c r="B291" s="5">
        <v>27668.254290019999</v>
      </c>
      <c r="C291">
        <f t="shared" si="75"/>
        <v>83243.238370479987</v>
      </c>
      <c r="D291">
        <f t="shared" si="76"/>
        <v>-12287.951194590016</v>
      </c>
      <c r="E291">
        <f t="shared" si="74"/>
        <v>9762.4114897543968</v>
      </c>
      <c r="F291">
        <f t="shared" si="72"/>
        <v>31242.906971133889</v>
      </c>
      <c r="G291">
        <f t="shared" si="73"/>
        <v>62485.813942267778</v>
      </c>
      <c r="H291">
        <f t="shared" si="68"/>
        <v>41005.318460888288</v>
      </c>
      <c r="I291">
        <f t="shared" si="69"/>
        <v>72248.225432022169</v>
      </c>
      <c r="J291">
        <f t="shared" si="70"/>
        <v>-21480.49548137949</v>
      </c>
      <c r="K291">
        <f t="shared" si="71"/>
        <v>-52723.402452513379</v>
      </c>
    </row>
    <row r="292" spans="1:147">
      <c r="A292" t="s">
        <v>139</v>
      </c>
      <c r="B292" s="5">
        <v>11716.5583405</v>
      </c>
      <c r="C292">
        <f t="shared" si="75"/>
        <v>74694.376289459993</v>
      </c>
      <c r="D292">
        <f t="shared" si="76"/>
        <v>-13714.318191060011</v>
      </c>
      <c r="E292">
        <f t="shared" si="74"/>
        <v>8945.1950790923365</v>
      </c>
      <c r="F292">
        <f t="shared" si="72"/>
        <v>31650.388138225251</v>
      </c>
      <c r="G292">
        <f t="shared" si="73"/>
        <v>63300.776276450502</v>
      </c>
      <c r="H292">
        <f t="shared" si="68"/>
        <v>40595.583217317588</v>
      </c>
      <c r="I292">
        <f t="shared" si="69"/>
        <v>72245.971355542832</v>
      </c>
      <c r="J292">
        <f t="shared" si="70"/>
        <v>-22705.193059132915</v>
      </c>
      <c r="K292">
        <f t="shared" si="71"/>
        <v>-54355.581197358166</v>
      </c>
    </row>
    <row r="293" spans="1:147">
      <c r="A293" t="s">
        <v>140</v>
      </c>
      <c r="B293" s="5">
        <v>18582.157864929999</v>
      </c>
      <c r="C293">
        <f t="shared" si="75"/>
        <v>69181.422946629988</v>
      </c>
      <c r="D293">
        <f t="shared" si="76"/>
        <v>-17425.080034120008</v>
      </c>
      <c r="E293">
        <f t="shared" si="74"/>
        <v>7550.2783134550891</v>
      </c>
      <c r="F293">
        <f t="shared" si="72"/>
        <v>32189.680352411309</v>
      </c>
      <c r="G293">
        <f t="shared" si="73"/>
        <v>64379.360704822619</v>
      </c>
      <c r="H293">
        <f t="shared" si="68"/>
        <v>39739.958665866397</v>
      </c>
      <c r="I293">
        <f t="shared" si="69"/>
        <v>71929.63901827771</v>
      </c>
      <c r="J293">
        <f t="shared" si="70"/>
        <v>-24639.402038956221</v>
      </c>
      <c r="K293">
        <f t="shared" si="71"/>
        <v>-56829.082391367527</v>
      </c>
    </row>
    <row r="294" spans="1:147">
      <c r="A294" t="s">
        <v>141</v>
      </c>
      <c r="B294" s="5">
        <v>21223.700425070001</v>
      </c>
      <c r="C294">
        <f t="shared" si="75"/>
        <v>79190.670920520002</v>
      </c>
      <c r="D294">
        <f t="shared" si="76"/>
        <v>5526.4720523300057</v>
      </c>
      <c r="E294">
        <f t="shared" si="74"/>
        <v>7587.4732880585771</v>
      </c>
      <c r="F294">
        <f t="shared" si="72"/>
        <v>32186.743618045017</v>
      </c>
      <c r="G294">
        <f t="shared" si="73"/>
        <v>64373.487236090034</v>
      </c>
      <c r="H294">
        <f t="shared" si="68"/>
        <v>39774.216906103597</v>
      </c>
      <c r="I294">
        <f t="shared" si="69"/>
        <v>71960.960524148613</v>
      </c>
      <c r="J294">
        <f t="shared" si="70"/>
        <v>-24599.270329986441</v>
      </c>
      <c r="K294">
        <f t="shared" si="71"/>
        <v>-56786.013948031454</v>
      </c>
    </row>
    <row r="295" spans="1:147">
      <c r="A295" t="s">
        <v>142</v>
      </c>
      <c r="B295" s="5">
        <v>24714.12673584</v>
      </c>
      <c r="C295">
        <f t="shared" si="75"/>
        <v>76236.543366339989</v>
      </c>
      <c r="D295">
        <f t="shared" si="76"/>
        <v>-7006.6950041399978</v>
      </c>
      <c r="E295">
        <f t="shared" si="74"/>
        <v>6708.5645974242698</v>
      </c>
      <c r="F295">
        <f t="shared" si="72"/>
        <v>32340.60400390191</v>
      </c>
      <c r="G295">
        <f t="shared" si="73"/>
        <v>64681.20800780382</v>
      </c>
      <c r="H295">
        <f t="shared" si="68"/>
        <v>39049.168601326179</v>
      </c>
      <c r="I295">
        <f t="shared" si="69"/>
        <v>71389.772605228092</v>
      </c>
      <c r="J295">
        <f t="shared" si="70"/>
        <v>-25632.039406477641</v>
      </c>
      <c r="K295">
        <f t="shared" si="71"/>
        <v>-57972.643410379547</v>
      </c>
    </row>
    <row r="296" spans="1:147">
      <c r="A296" t="s">
        <v>143</v>
      </c>
      <c r="B296" s="5">
        <v>27361.12028164</v>
      </c>
      <c r="C296">
        <f t="shared" si="75"/>
        <v>91881.10530748</v>
      </c>
      <c r="D296">
        <f t="shared" si="76"/>
        <v>17186.729018020007</v>
      </c>
      <c r="E296">
        <f t="shared" si="74"/>
        <v>7847.072232937111</v>
      </c>
      <c r="F296">
        <f t="shared" si="72"/>
        <v>32285.856150623393</v>
      </c>
      <c r="G296">
        <f t="shared" si="73"/>
        <v>64571.712301246786</v>
      </c>
      <c r="H296">
        <f t="shared" si="68"/>
        <v>40132.928383560502</v>
      </c>
      <c r="I296">
        <f t="shared" si="69"/>
        <v>72418.784534183898</v>
      </c>
      <c r="J296">
        <f t="shared" si="70"/>
        <v>-24438.783917686284</v>
      </c>
      <c r="K296">
        <f t="shared" si="71"/>
        <v>-56724.640068309673</v>
      </c>
    </row>
    <row r="297" spans="1:147">
      <c r="A297" t="s">
        <v>144</v>
      </c>
      <c r="B297" s="5">
        <v>23596.03339973</v>
      </c>
      <c r="C297">
        <f t="shared" si="75"/>
        <v>96894.980842280012</v>
      </c>
      <c r="D297">
        <f t="shared" si="76"/>
        <v>27713.557895650025</v>
      </c>
      <c r="E297">
        <f t="shared" si="74"/>
        <v>10188.228952907957</v>
      </c>
      <c r="F297">
        <f t="shared" si="72"/>
        <v>31923.881248929767</v>
      </c>
      <c r="G297">
        <f t="shared" si="73"/>
        <v>63847.762497859534</v>
      </c>
      <c r="H297">
        <f t="shared" si="68"/>
        <v>42112.110201837728</v>
      </c>
      <c r="I297">
        <f t="shared" si="69"/>
        <v>74035.991450767498</v>
      </c>
      <c r="J297">
        <f t="shared" si="70"/>
        <v>-21735.65229602181</v>
      </c>
      <c r="K297">
        <f t="shared" si="71"/>
        <v>-53659.533544951577</v>
      </c>
    </row>
    <row r="298" spans="1:147">
      <c r="A298" t="s">
        <v>145</v>
      </c>
      <c r="B298" s="5">
        <v>13148.508523570001</v>
      </c>
      <c r="C298">
        <f t="shared" si="75"/>
        <v>88819.788940779996</v>
      </c>
      <c r="D298">
        <f t="shared" si="76"/>
        <v>9629.1180202599935</v>
      </c>
      <c r="E298">
        <f t="shared" si="74"/>
        <v>11134.729689766105</v>
      </c>
      <c r="F298">
        <f t="shared" si="72"/>
        <v>31594.568985893664</v>
      </c>
      <c r="G298">
        <f t="shared" si="73"/>
        <v>63189.137971787328</v>
      </c>
      <c r="H298">
        <f t="shared" si="68"/>
        <v>42729.298675659767</v>
      </c>
      <c r="I298">
        <f t="shared" si="69"/>
        <v>74323.867661553435</v>
      </c>
      <c r="J298">
        <f t="shared" si="70"/>
        <v>-20459.83929612756</v>
      </c>
      <c r="K298">
        <f t="shared" si="71"/>
        <v>-52054.408282021221</v>
      </c>
    </row>
    <row r="299" spans="1:147">
      <c r="A299" t="s">
        <v>146</v>
      </c>
      <c r="B299" s="5">
        <v>17783.16741029</v>
      </c>
      <c r="C299">
        <f t="shared" si="75"/>
        <v>81888.829615230003</v>
      </c>
      <c r="D299">
        <f t="shared" si="76"/>
        <v>5652.2862488900137</v>
      </c>
      <c r="E299">
        <f t="shared" si="74"/>
        <v>11453.121293793498</v>
      </c>
      <c r="F299">
        <f>STDEV(D280:D299)</f>
        <v>31500.810090303461</v>
      </c>
      <c r="G299">
        <f t="shared" si="73"/>
        <v>63001.620180606922</v>
      </c>
      <c r="H299">
        <f t="shared" si="68"/>
        <v>42953.931384096955</v>
      </c>
      <c r="I299">
        <f t="shared" si="69"/>
        <v>74454.74147440042</v>
      </c>
      <c r="J299">
        <f t="shared" si="70"/>
        <v>-20047.688796509963</v>
      </c>
      <c r="K299">
        <f t="shared" si="71"/>
        <v>-51548.498886813424</v>
      </c>
    </row>
    <row r="300" spans="1:147">
      <c r="A300" t="s">
        <v>273</v>
      </c>
      <c r="B300" s="5">
        <v>17280.239538630001</v>
      </c>
      <c r="C300">
        <f t="shared" ref="C300:C301" si="77">SUM(B297,B298,B299,B300)</f>
        <v>71807.948872220004</v>
      </c>
      <c r="D300">
        <f t="shared" ref="D300:D301" si="78">C300-C296</f>
        <v>-20073.156435259996</v>
      </c>
      <c r="E300">
        <f t="shared" ref="E300:E301" si="79">AVERAGE(D281:D300)</f>
        <v>9227.500090292504</v>
      </c>
      <c r="F300">
        <f t="shared" ref="F300:F301" si="80">STDEV(D281:D300)</f>
        <v>32101.744571705029</v>
      </c>
      <c r="G300">
        <f t="shared" si="73"/>
        <v>64203.489143410057</v>
      </c>
      <c r="H300">
        <f t="shared" si="68"/>
        <v>41329.244661997531</v>
      </c>
      <c r="I300">
        <f t="shared" si="69"/>
        <v>73430.989233702567</v>
      </c>
      <c r="J300">
        <f t="shared" si="70"/>
        <v>-22874.244481412527</v>
      </c>
      <c r="K300">
        <f t="shared" si="71"/>
        <v>-54975.989053117555</v>
      </c>
    </row>
    <row r="301" spans="1:147">
      <c r="A301" t="s">
        <v>274</v>
      </c>
      <c r="B301" s="5">
        <v>26862.64919778</v>
      </c>
      <c r="C301">
        <f t="shared" si="77"/>
        <v>75074.564670270003</v>
      </c>
      <c r="D301">
        <f t="shared" si="78"/>
        <v>-21820.416172010009</v>
      </c>
      <c r="E301">
        <f t="shared" si="79"/>
        <v>5011.3043084924993</v>
      </c>
      <c r="F301">
        <f t="shared" si="80"/>
        <v>30218.53121230175</v>
      </c>
      <c r="G301">
        <f t="shared" si="73"/>
        <v>60437.0624246035</v>
      </c>
      <c r="H301">
        <f t="shared" si="68"/>
        <v>35229.835520794251</v>
      </c>
      <c r="I301">
        <f t="shared" si="69"/>
        <v>65448.366733096002</v>
      </c>
      <c r="J301">
        <f t="shared" si="70"/>
        <v>-25207.226903809249</v>
      </c>
      <c r="K301">
        <f>E301-G301</f>
        <v>-55425.758116110999</v>
      </c>
      <c r="L301" s="2"/>
      <c r="M301" s="2"/>
      <c r="N301" s="2"/>
      <c r="O301" s="2"/>
      <c r="P301" s="2"/>
      <c r="Q301" s="2"/>
      <c r="R301" s="2"/>
      <c r="S301" s="2"/>
      <c r="T301" s="2"/>
      <c r="U301" s="2"/>
      <c r="V301" s="2"/>
    </row>
    <row r="302" spans="1:147">
      <c r="A302" t="s">
        <v>277</v>
      </c>
      <c r="B302">
        <v>16932.543573539999</v>
      </c>
      <c r="C302">
        <f t="shared" ref="C302" si="81">SUM(B299,B300,B301,B302)</f>
        <v>78858.599720240003</v>
      </c>
      <c r="D302">
        <f t="shared" ref="D302" si="82">C302-C298</f>
        <v>-9961.1892205399927</v>
      </c>
      <c r="E302">
        <f t="shared" ref="E302" si="83">AVERAGE(D283:D302)</f>
        <v>1078.6999026104997</v>
      </c>
      <c r="F302">
        <f t="shared" ref="F302" si="84">STDEV(D283:D302)</f>
        <v>26367.653819737174</v>
      </c>
      <c r="G302">
        <f t="shared" ref="G302" si="85">F302*2</f>
        <v>52735.307639474348</v>
      </c>
      <c r="H302">
        <f t="shared" ref="H302" si="86">E302+F302</f>
        <v>27446.353722347674</v>
      </c>
      <c r="I302">
        <f t="shared" ref="I302" si="87">E302+G302</f>
        <v>53814.007542084844</v>
      </c>
      <c r="J302">
        <f t="shared" ref="J302" si="88">E302-F302</f>
        <v>-25288.953917126673</v>
      </c>
      <c r="K302">
        <f>E302-G302</f>
        <v>-51656.607736863851</v>
      </c>
      <c r="L302" s="2"/>
      <c r="M302" s="2"/>
      <c r="N302" s="2"/>
      <c r="O302" s="2"/>
      <c r="P302" s="2"/>
      <c r="Q302" s="2"/>
      <c r="R302" s="2"/>
      <c r="S302" s="2"/>
      <c r="T302" s="2"/>
      <c r="U302" s="2"/>
      <c r="V302" s="2"/>
    </row>
    <row r="303" spans="1:147">
      <c r="Y303" t="s">
        <v>27</v>
      </c>
      <c r="Z303" t="s">
        <v>28</v>
      </c>
      <c r="AA303" t="s">
        <v>29</v>
      </c>
      <c r="AB303" t="s">
        <v>30</v>
      </c>
      <c r="AC303" t="s">
        <v>31</v>
      </c>
      <c r="AD303" t="s">
        <v>32</v>
      </c>
      <c r="AE303" t="s">
        <v>33</v>
      </c>
      <c r="AF303" t="s">
        <v>34</v>
      </c>
      <c r="AG303" t="s">
        <v>35</v>
      </c>
      <c r="AH303" t="s">
        <v>36</v>
      </c>
      <c r="AI303" t="s">
        <v>37</v>
      </c>
      <c r="AJ303" t="s">
        <v>38</v>
      </c>
      <c r="AK303" t="s">
        <v>39</v>
      </c>
      <c r="AL303" t="s">
        <v>40</v>
      </c>
      <c r="AM303" t="s">
        <v>41</v>
      </c>
      <c r="AN303" t="s">
        <v>42</v>
      </c>
      <c r="AO303" t="s">
        <v>43</v>
      </c>
      <c r="AP303" t="s">
        <v>44</v>
      </c>
      <c r="AQ303" t="s">
        <v>45</v>
      </c>
      <c r="AR303" t="s">
        <v>46</v>
      </c>
      <c r="AS303" t="s">
        <v>47</v>
      </c>
      <c r="AT303" t="s">
        <v>48</v>
      </c>
      <c r="AU303" t="s">
        <v>49</v>
      </c>
      <c r="AV303" t="s">
        <v>50</v>
      </c>
      <c r="AW303" t="s">
        <v>51</v>
      </c>
      <c r="AX303" t="s">
        <v>52</v>
      </c>
      <c r="AY303" t="s">
        <v>53</v>
      </c>
      <c r="AZ303" t="s">
        <v>54</v>
      </c>
      <c r="BA303" t="s">
        <v>55</v>
      </c>
      <c r="BB303" t="s">
        <v>56</v>
      </c>
      <c r="BC303" t="s">
        <v>57</v>
      </c>
      <c r="BD303" t="s">
        <v>58</v>
      </c>
      <c r="BE303" t="s">
        <v>59</v>
      </c>
      <c r="BF303" t="s">
        <v>60</v>
      </c>
      <c r="BG303" t="s">
        <v>61</v>
      </c>
      <c r="BH303" t="s">
        <v>62</v>
      </c>
      <c r="BI303" t="s">
        <v>63</v>
      </c>
      <c r="BJ303" t="s">
        <v>64</v>
      </c>
      <c r="BK303" t="s">
        <v>65</v>
      </c>
      <c r="BL303" t="s">
        <v>66</v>
      </c>
      <c r="BM303" t="s">
        <v>67</v>
      </c>
      <c r="BN303" t="s">
        <v>68</v>
      </c>
      <c r="BO303" t="s">
        <v>69</v>
      </c>
      <c r="BP303" t="s">
        <v>70</v>
      </c>
      <c r="BQ303" t="s">
        <v>71</v>
      </c>
      <c r="BR303" t="s">
        <v>72</v>
      </c>
      <c r="BS303" t="s">
        <v>73</v>
      </c>
      <c r="BT303" t="s">
        <v>74</v>
      </c>
      <c r="BU303" t="s">
        <v>75</v>
      </c>
      <c r="BV303" t="s">
        <v>76</v>
      </c>
      <c r="BW303" t="s">
        <v>77</v>
      </c>
      <c r="BX303" t="s">
        <v>78</v>
      </c>
      <c r="BY303" t="s">
        <v>79</v>
      </c>
      <c r="BZ303" t="s">
        <v>80</v>
      </c>
      <c r="CA303" t="s">
        <v>81</v>
      </c>
      <c r="CB303" t="s">
        <v>82</v>
      </c>
      <c r="CC303" t="s">
        <v>83</v>
      </c>
      <c r="CD303" t="s">
        <v>84</v>
      </c>
      <c r="CE303" t="s">
        <v>85</v>
      </c>
      <c r="CF303" t="s">
        <v>86</v>
      </c>
      <c r="CG303" t="s">
        <v>87</v>
      </c>
      <c r="CH303" t="s">
        <v>88</v>
      </c>
      <c r="CI303" t="s">
        <v>89</v>
      </c>
      <c r="CJ303" t="s">
        <v>90</v>
      </c>
      <c r="CK303" t="s">
        <v>91</v>
      </c>
      <c r="CL303" t="s">
        <v>92</v>
      </c>
      <c r="CM303" t="s">
        <v>93</v>
      </c>
      <c r="CN303" t="s">
        <v>94</v>
      </c>
      <c r="CO303" t="s">
        <v>95</v>
      </c>
      <c r="CP303" t="s">
        <v>96</v>
      </c>
      <c r="CQ303" t="s">
        <v>97</v>
      </c>
      <c r="CR303" t="s">
        <v>98</v>
      </c>
      <c r="CS303" t="s">
        <v>99</v>
      </c>
      <c r="CT303" t="s">
        <v>100</v>
      </c>
      <c r="CU303" t="s">
        <v>101</v>
      </c>
      <c r="CV303" t="s">
        <v>102</v>
      </c>
      <c r="CW303" t="s">
        <v>103</v>
      </c>
      <c r="CX303" t="s">
        <v>104</v>
      </c>
      <c r="CY303" t="s">
        <v>105</v>
      </c>
      <c r="CZ303" t="s">
        <v>106</v>
      </c>
      <c r="DA303" t="s">
        <v>107</v>
      </c>
      <c r="DB303" t="s">
        <v>108</v>
      </c>
      <c r="DC303" t="s">
        <v>109</v>
      </c>
      <c r="DD303" t="s">
        <v>110</v>
      </c>
      <c r="DE303" t="s">
        <v>111</v>
      </c>
      <c r="DF303" t="s">
        <v>112</v>
      </c>
      <c r="DG303" t="s">
        <v>113</v>
      </c>
      <c r="DH303" t="s">
        <v>114</v>
      </c>
      <c r="DI303" t="s">
        <v>115</v>
      </c>
      <c r="DJ303" t="s">
        <v>116</v>
      </c>
      <c r="DK303" t="s">
        <v>117</v>
      </c>
      <c r="DL303" t="s">
        <v>163</v>
      </c>
      <c r="DM303" t="s">
        <v>119</v>
      </c>
      <c r="DN303" t="s">
        <v>120</v>
      </c>
      <c r="DO303" t="s">
        <v>121</v>
      </c>
      <c r="DP303" t="s">
        <v>122</v>
      </c>
      <c r="DQ303" t="s">
        <v>123</v>
      </c>
      <c r="DR303" t="s">
        <v>124</v>
      </c>
      <c r="DS303" t="s">
        <v>125</v>
      </c>
      <c r="DT303" t="s">
        <v>126</v>
      </c>
      <c r="DU303" t="s">
        <v>127</v>
      </c>
      <c r="DV303" t="s">
        <v>128</v>
      </c>
      <c r="DW303" t="s">
        <v>129</v>
      </c>
      <c r="DX303" t="s">
        <v>130</v>
      </c>
      <c r="DY303" t="s">
        <v>131</v>
      </c>
      <c r="DZ303" t="s">
        <v>132</v>
      </c>
      <c r="EA303" t="s">
        <v>133</v>
      </c>
      <c r="EB303" t="s">
        <v>134</v>
      </c>
      <c r="EC303" t="s">
        <v>135</v>
      </c>
      <c r="ED303" t="s">
        <v>136</v>
      </c>
      <c r="EE303" t="s">
        <v>137</v>
      </c>
      <c r="EF303" t="s">
        <v>138</v>
      </c>
      <c r="EG303" t="s">
        <v>139</v>
      </c>
      <c r="EH303" t="s">
        <v>140</v>
      </c>
      <c r="EI303" t="s">
        <v>141</v>
      </c>
      <c r="EJ303" t="s">
        <v>142</v>
      </c>
      <c r="EK303" t="s">
        <v>143</v>
      </c>
      <c r="EL303" t="s">
        <v>144</v>
      </c>
      <c r="EM303" t="s">
        <v>145</v>
      </c>
      <c r="EN303" t="s">
        <v>146</v>
      </c>
      <c r="EO303" t="s">
        <v>273</v>
      </c>
      <c r="EP303" t="s">
        <v>274</v>
      </c>
      <c r="EQ303" t="s">
        <v>277</v>
      </c>
    </row>
    <row r="304" spans="1:147" ht="51.75">
      <c r="A304" s="1" t="s">
        <v>0</v>
      </c>
      <c r="B304" s="3" t="s">
        <v>159</v>
      </c>
      <c r="C304" s="2" t="s">
        <v>148</v>
      </c>
      <c r="D304" s="2" t="s">
        <v>149</v>
      </c>
      <c r="E304" s="2" t="s">
        <v>150</v>
      </c>
      <c r="F304" s="2" t="s">
        <v>166</v>
      </c>
      <c r="G304" s="2" t="s">
        <v>167</v>
      </c>
      <c r="H304" s="2" t="s">
        <v>151</v>
      </c>
      <c r="I304" s="2" t="s">
        <v>152</v>
      </c>
      <c r="J304" s="2" t="s">
        <v>153</v>
      </c>
      <c r="K304" s="2" t="s">
        <v>154</v>
      </c>
      <c r="X304" s="2" t="s">
        <v>149</v>
      </c>
      <c r="Y304">
        <v>165.39999999999998</v>
      </c>
      <c r="Z304">
        <v>39.5</v>
      </c>
      <c r="AA304">
        <v>-7</v>
      </c>
      <c r="AB304">
        <v>-202.09999999999997</v>
      </c>
      <c r="AC304">
        <v>-253.8</v>
      </c>
      <c r="AD304">
        <v>-247.7</v>
      </c>
      <c r="AE304">
        <v>-83.400000000000034</v>
      </c>
      <c r="AF304">
        <v>54.099999999999966</v>
      </c>
      <c r="AG304">
        <v>-24.499999999999943</v>
      </c>
      <c r="AH304">
        <v>47.499999999999943</v>
      </c>
      <c r="AI304">
        <v>111.79999999999995</v>
      </c>
      <c r="AJ304">
        <v>-138.70000000000005</v>
      </c>
      <c r="AK304">
        <v>-122.89999999999998</v>
      </c>
      <c r="AL304">
        <v>-69.699999999999989</v>
      </c>
      <c r="AM304">
        <v>-358.49999999999989</v>
      </c>
      <c r="AN304">
        <v>-31.399999999999977</v>
      </c>
      <c r="AO304">
        <v>221.19999999999993</v>
      </c>
      <c r="AP304">
        <v>106.50000000000006</v>
      </c>
      <c r="AQ304">
        <v>490.88699999999994</v>
      </c>
      <c r="AR304">
        <v>572.9</v>
      </c>
      <c r="AS304">
        <v>646.55500000000006</v>
      </c>
      <c r="AT304">
        <v>970.27300000000002</v>
      </c>
      <c r="AU304">
        <v>1193.9839999999999</v>
      </c>
      <c r="AV304">
        <v>1598.4590000000001</v>
      </c>
      <c r="AW304">
        <v>2265.7389999999996</v>
      </c>
      <c r="AX304">
        <v>3229.1559999999995</v>
      </c>
      <c r="AY304">
        <v>4573.9660000000003</v>
      </c>
      <c r="AZ304">
        <v>6479.5929999999998</v>
      </c>
      <c r="BA304">
        <v>5307.1109999999999</v>
      </c>
      <c r="BB304">
        <v>10657.57</v>
      </c>
      <c r="BC304">
        <v>7665.8689999999988</v>
      </c>
      <c r="BD304">
        <v>5078.2380000000003</v>
      </c>
      <c r="BE304">
        <v>7246.2419999999993</v>
      </c>
      <c r="BF304">
        <v>-1537.5989999999983</v>
      </c>
      <c r="BG304">
        <v>2789.094000000001</v>
      </c>
      <c r="BH304">
        <v>39596.910000000003</v>
      </c>
      <c r="BI304">
        <v>35903.953000000001</v>
      </c>
      <c r="BJ304">
        <v>34856</v>
      </c>
      <c r="BK304">
        <v>23826</v>
      </c>
      <c r="BL304">
        <v>-49065</v>
      </c>
      <c r="BM304">
        <v>-41072</v>
      </c>
      <c r="BN304">
        <v>-37613</v>
      </c>
      <c r="BO304">
        <v>-22304</v>
      </c>
      <c r="BP304">
        <v>15359</v>
      </c>
      <c r="BQ304">
        <v>5561</v>
      </c>
      <c r="BR304">
        <v>10918</v>
      </c>
      <c r="BS304">
        <v>4127</v>
      </c>
      <c r="BT304">
        <v>2805</v>
      </c>
      <c r="BU304">
        <v>8833</v>
      </c>
      <c r="BV304">
        <v>-10696</v>
      </c>
      <c r="BW304">
        <v>-3227</v>
      </c>
      <c r="BX304">
        <v>748</v>
      </c>
      <c r="BY304">
        <v>-13871</v>
      </c>
      <c r="BZ304">
        <v>8620</v>
      </c>
      <c r="CA304">
        <v>-18927</v>
      </c>
      <c r="CB304">
        <v>-27176</v>
      </c>
      <c r="CC304">
        <v>-8682</v>
      </c>
      <c r="CD304">
        <v>-15471</v>
      </c>
      <c r="CE304">
        <v>14363.12124</v>
      </c>
      <c r="CF304">
        <v>14287.35246</v>
      </c>
      <c r="CG304">
        <v>11456.056840000001</v>
      </c>
      <c r="CH304">
        <v>5108.7794147460936</v>
      </c>
      <c r="CI304">
        <v>-5730.9368852539073</v>
      </c>
      <c r="CJ304">
        <v>-3609.2945052539071</v>
      </c>
      <c r="CK304">
        <v>-8657.5147852539085</v>
      </c>
      <c r="CL304">
        <v>-7778.654654746093</v>
      </c>
      <c r="CM304">
        <v>-7531.2396747460934</v>
      </c>
      <c r="CN304">
        <v>-6115.3407175585926</v>
      </c>
      <c r="CO304">
        <v>-10436.474397558592</v>
      </c>
      <c r="CP304">
        <v>-5669.5499828124994</v>
      </c>
      <c r="CQ304">
        <v>-7028.697382812501</v>
      </c>
      <c r="CR304">
        <v>-2059.1415171874996</v>
      </c>
      <c r="CS304">
        <v>7200.7940428124984</v>
      </c>
      <c r="CT304">
        <v>9926.1829628124997</v>
      </c>
      <c r="CU304">
        <v>12880.580882812499</v>
      </c>
      <c r="CV304">
        <v>14.939599999998336</v>
      </c>
      <c r="CW304">
        <v>-3525.8384399999995</v>
      </c>
      <c r="CX304">
        <v>-9124.3241000000016</v>
      </c>
      <c r="CY304">
        <v>-7102.6739600000001</v>
      </c>
      <c r="CZ304">
        <v>6729.616939999999</v>
      </c>
      <c r="DA304">
        <v>7698.3275937499966</v>
      </c>
      <c r="DB304">
        <v>10650.89469375</v>
      </c>
      <c r="DC304">
        <v>7644.2863637499995</v>
      </c>
      <c r="DD304">
        <v>-5323.7679931249977</v>
      </c>
      <c r="DE304">
        <v>-2983.350000624996</v>
      </c>
      <c r="DF304">
        <v>2420.279219375001</v>
      </c>
      <c r="DG304">
        <v>4872.902032500002</v>
      </c>
      <c r="DH304">
        <v>35600.704126313503</v>
      </c>
      <c r="DI304">
        <v>40738.231540063498</v>
      </c>
      <c r="DJ304">
        <v>39028.677839910903</v>
      </c>
      <c r="DK304">
        <v>33302.416823660911</v>
      </c>
      <c r="DL304">
        <v>2224.8075558776618</v>
      </c>
      <c r="DM304">
        <v>-14104.630444122344</v>
      </c>
      <c r="DN304">
        <v>-48871.207443817155</v>
      </c>
      <c r="DO304">
        <v>-55713.974590692167</v>
      </c>
      <c r="DP304">
        <v>-48995.06474906618</v>
      </c>
      <c r="DQ304">
        <v>-24203.016449066166</v>
      </c>
      <c r="DR304">
        <v>46925.467550781243</v>
      </c>
      <c r="DS304">
        <v>70814.874264351238</v>
      </c>
      <c r="DT304">
        <v>80307.04256526001</v>
      </c>
      <c r="DU304">
        <v>64875.994475700019</v>
      </c>
      <c r="DV304">
        <v>25489.585973570007</v>
      </c>
      <c r="DW304">
        <v>8978.1109352600033</v>
      </c>
      <c r="DX304">
        <v>-6160.4893742099885</v>
      </c>
      <c r="DY304">
        <v>-23004.23808375001</v>
      </c>
      <c r="DZ304">
        <v>-47255.919608240001</v>
      </c>
      <c r="EA304">
        <v>-43117.899344269987</v>
      </c>
      <c r="EB304">
        <v>-42724.236391760001</v>
      </c>
      <c r="EC304">
        <v>-26159.250327669994</v>
      </c>
      <c r="ED304">
        <v>-1163.7288132899994</v>
      </c>
      <c r="EE304">
        <v>-1677.8913414000017</v>
      </c>
      <c r="EF304">
        <v>13687.251882349996</v>
      </c>
      <c r="EG304">
        <v>26669.428818029999</v>
      </c>
      <c r="EH304">
        <v>18539.1027464</v>
      </c>
      <c r="EI304">
        <v>20775.408880580002</v>
      </c>
      <c r="EJ304">
        <v>20582.530964090009</v>
      </c>
      <c r="EK304">
        <v>-2184.4941057100077</v>
      </c>
      <c r="EL304">
        <v>-240.24340208000649</v>
      </c>
      <c r="EM304">
        <v>-952.62324112000351</v>
      </c>
      <c r="EN304">
        <v>-17916.695972510002</v>
      </c>
      <c r="EO304">
        <v>-29222.108656269993</v>
      </c>
      <c r="EP304">
        <v>-23027.834460519993</v>
      </c>
      <c r="EQ304">
        <v>-49165.57944111</v>
      </c>
    </row>
    <row r="305" spans="1:147" ht="45">
      <c r="A305" t="s">
        <v>1</v>
      </c>
      <c r="B305" s="5">
        <v>241.5</v>
      </c>
      <c r="X305" s="2" t="s">
        <v>151</v>
      </c>
      <c r="Y305">
        <v>42.054369231099031</v>
      </c>
      <c r="Z305">
        <v>61.084946262044639</v>
      </c>
      <c r="AA305">
        <v>71.669853435354753</v>
      </c>
      <c r="AB305">
        <v>58.808526372045264</v>
      </c>
      <c r="AC305">
        <v>45.602517423720414</v>
      </c>
      <c r="AD305">
        <v>43.381181512735694</v>
      </c>
      <c r="AE305">
        <v>47.246902426006272</v>
      </c>
      <c r="AF305">
        <v>49.383846297389056</v>
      </c>
      <c r="AG305">
        <v>46.201116886531992</v>
      </c>
      <c r="AH305">
        <v>50.539142104889251</v>
      </c>
      <c r="AI305">
        <v>68.47236581563412</v>
      </c>
      <c r="AJ305">
        <v>68.994732280408101</v>
      </c>
      <c r="AK305">
        <v>69.950653604470332</v>
      </c>
      <c r="AL305">
        <v>72.204451814194996</v>
      </c>
      <c r="AM305">
        <v>76.570577236961242</v>
      </c>
      <c r="AN305">
        <v>81.267003149336617</v>
      </c>
      <c r="AO305">
        <v>111.46655630607665</v>
      </c>
      <c r="AP305">
        <v>119.36739155319687</v>
      </c>
      <c r="AQ305">
        <v>185.34688692068801</v>
      </c>
      <c r="AR305">
        <v>244.67253409189601</v>
      </c>
      <c r="AS305">
        <v>307.20525479866893</v>
      </c>
      <c r="AT305">
        <v>425.00281467637944</v>
      </c>
      <c r="AU305">
        <v>564.64423870762823</v>
      </c>
      <c r="AV305">
        <v>756.94979547599871</v>
      </c>
      <c r="AW305">
        <v>1039.3274454118364</v>
      </c>
      <c r="AX305">
        <v>1452.2765484263341</v>
      </c>
      <c r="AY305">
        <v>2041.6641399827981</v>
      </c>
      <c r="AZ305">
        <v>2879.0528214252299</v>
      </c>
      <c r="BA305">
        <v>3355.7788104793212</v>
      </c>
      <c r="BB305">
        <v>4744.06038810067</v>
      </c>
      <c r="BC305">
        <v>5363.8915322977737</v>
      </c>
      <c r="BD305">
        <v>5631.4974708275895</v>
      </c>
      <c r="BE305">
        <v>6104.7277152147326</v>
      </c>
      <c r="BF305">
        <v>6118.159719331552</v>
      </c>
      <c r="BG305">
        <v>6189.9628590603106</v>
      </c>
      <c r="BH305">
        <v>13692.753127044449</v>
      </c>
      <c r="BI305">
        <v>17795.043847205579</v>
      </c>
      <c r="BJ305">
        <v>21060.202048970059</v>
      </c>
      <c r="BK305">
        <v>22525.629149975579</v>
      </c>
      <c r="BL305">
        <v>25507.720861822989</v>
      </c>
      <c r="BM305">
        <v>26341.560920418353</v>
      </c>
      <c r="BN305">
        <v>26456.711230362602</v>
      </c>
      <c r="BO305">
        <v>25967.701978888825</v>
      </c>
      <c r="BP305">
        <v>26840.969793268898</v>
      </c>
      <c r="BQ305">
        <v>27014.11552443761</v>
      </c>
      <c r="BR305">
        <v>27466.297861804149</v>
      </c>
      <c r="BS305">
        <v>27442.833867276746</v>
      </c>
      <c r="BT305">
        <v>27246.779990602976</v>
      </c>
      <c r="BU305">
        <v>27453.497233301052</v>
      </c>
      <c r="BV305">
        <v>26508.994454267755</v>
      </c>
      <c r="BW305">
        <v>25955.469052672233</v>
      </c>
      <c r="BX305">
        <v>25725.382120838127</v>
      </c>
      <c r="BY305">
        <v>24857.457675833684</v>
      </c>
      <c r="BZ305">
        <v>25430.343488934144</v>
      </c>
      <c r="CA305">
        <v>24728.208861895528</v>
      </c>
      <c r="CB305">
        <v>20215.210906523836</v>
      </c>
      <c r="CC305">
        <v>16105.583353152622</v>
      </c>
      <c r="CD305">
        <v>11459.032099018741</v>
      </c>
      <c r="CE305">
        <v>10277.412187409205</v>
      </c>
      <c r="CF305">
        <v>11587.068348973486</v>
      </c>
      <c r="CG305">
        <v>12449.207530687489</v>
      </c>
      <c r="CH305">
        <v>12352.686055501546</v>
      </c>
      <c r="CI305">
        <v>12259.796884521882</v>
      </c>
      <c r="CJ305">
        <v>10779.810128678941</v>
      </c>
      <c r="CK305">
        <v>10079.314568891572</v>
      </c>
      <c r="CL305">
        <v>8825.7698800205071</v>
      </c>
      <c r="CM305">
        <v>8175.2560836657431</v>
      </c>
      <c r="CN305">
        <v>7654.0570334966433</v>
      </c>
      <c r="CO305">
        <v>6384.3642375032814</v>
      </c>
      <c r="CP305">
        <v>6548.1484659573325</v>
      </c>
      <c r="CQ305">
        <v>6369.3337307997717</v>
      </c>
      <c r="CR305">
        <v>6174.7271551774465</v>
      </c>
      <c r="CS305">
        <v>7317.6816637111433</v>
      </c>
      <c r="CT305">
        <v>7463.449497580259</v>
      </c>
      <c r="CU305">
        <v>9024.8267773783082</v>
      </c>
      <c r="CV305">
        <v>8669.9030801958288</v>
      </c>
      <c r="CW305">
        <v>8764.9687391043371</v>
      </c>
      <c r="CX305">
        <v>8633.5021825561853</v>
      </c>
      <c r="CY305">
        <v>6989.5034884595452</v>
      </c>
      <c r="CZ305">
        <v>6011.0997671124578</v>
      </c>
      <c r="DA305">
        <v>5523.8103388865802</v>
      </c>
      <c r="DB305">
        <v>6172.1600701507359</v>
      </c>
      <c r="DC305">
        <v>7030.8504202290424</v>
      </c>
      <c r="DD305">
        <v>6986.8613929810372</v>
      </c>
      <c r="DE305">
        <v>7075.2356411584142</v>
      </c>
      <c r="DF305">
        <v>7419.852033291364</v>
      </c>
      <c r="DG305">
        <v>7903.7967796585299</v>
      </c>
      <c r="DH305">
        <v>13208.755365330015</v>
      </c>
      <c r="DI305">
        <v>18321.478701211363</v>
      </c>
      <c r="DJ305">
        <v>22299.450041507305</v>
      </c>
      <c r="DK305">
        <v>24973.880570509267</v>
      </c>
      <c r="DL305">
        <v>25050.341368694091</v>
      </c>
      <c r="DM305">
        <v>24873.803528083783</v>
      </c>
      <c r="DN305">
        <v>26376.305999789052</v>
      </c>
      <c r="DO305">
        <v>26968.146594841543</v>
      </c>
      <c r="DP305">
        <v>27042.772353181099</v>
      </c>
      <c r="DQ305">
        <v>26526.740314924966</v>
      </c>
      <c r="DR305">
        <v>31254.682434535927</v>
      </c>
      <c r="DS305">
        <v>38837.142275500897</v>
      </c>
      <c r="DT305">
        <v>46482.434237841691</v>
      </c>
      <c r="DU305">
        <v>51360.292753207483</v>
      </c>
      <c r="DV305">
        <v>52215.816365655715</v>
      </c>
      <c r="DW305">
        <v>52274.645742036249</v>
      </c>
      <c r="DX305">
        <v>52253.416149940786</v>
      </c>
      <c r="DY305">
        <v>51919.109270818968</v>
      </c>
      <c r="DZ305">
        <v>51521.447513860141</v>
      </c>
      <c r="EA305">
        <v>50714.808589042492</v>
      </c>
      <c r="EB305">
        <v>47585.185807763941</v>
      </c>
      <c r="EC305">
        <v>43761.92785467911</v>
      </c>
      <c r="ED305">
        <v>40766.672900984231</v>
      </c>
      <c r="EE305">
        <v>38195.110136309791</v>
      </c>
      <c r="EF305">
        <v>38936.563669055126</v>
      </c>
      <c r="EG305">
        <v>41420.233411467962</v>
      </c>
      <c r="EH305">
        <v>43509.963094951592</v>
      </c>
      <c r="EI305">
        <v>45236.458151030107</v>
      </c>
      <c r="EJ305">
        <v>46667.522789370778</v>
      </c>
      <c r="EK305">
        <v>47056.570255123312</v>
      </c>
      <c r="EL305">
        <v>43721.117401679439</v>
      </c>
      <c r="EM305">
        <v>36951.090128135045</v>
      </c>
      <c r="EN305">
        <v>27004.320077224242</v>
      </c>
      <c r="EO305">
        <v>18276.612477198632</v>
      </c>
      <c r="EP305">
        <v>14992.597679055745</v>
      </c>
      <c r="EQ305">
        <v>13501.042283191009</v>
      </c>
    </row>
    <row r="306" spans="1:147" ht="45">
      <c r="A306" t="s">
        <v>2</v>
      </c>
      <c r="B306" s="5">
        <v>49.5</v>
      </c>
      <c r="X306" s="2" t="s">
        <v>152</v>
      </c>
      <c r="Y306">
        <v>249.07373846219804</v>
      </c>
      <c r="Z306">
        <v>270.87489252408926</v>
      </c>
      <c r="AA306">
        <v>283.71470687070951</v>
      </c>
      <c r="AB306">
        <v>235.97705274409051</v>
      </c>
      <c r="AC306">
        <v>194.6450348474408</v>
      </c>
      <c r="AD306">
        <v>185.08236302547135</v>
      </c>
      <c r="AE306">
        <v>185.02380485201255</v>
      </c>
      <c r="AF306">
        <v>188.23769259477811</v>
      </c>
      <c r="AG306">
        <v>183.80223377306399</v>
      </c>
      <c r="AH306">
        <v>190.15828420977851</v>
      </c>
      <c r="AI306">
        <v>214.99473163126828</v>
      </c>
      <c r="AJ306">
        <v>214.95446456081621</v>
      </c>
      <c r="AK306">
        <v>215.06630720894066</v>
      </c>
      <c r="AL306">
        <v>209.02390362839003</v>
      </c>
      <c r="AM306">
        <v>224.37115447392247</v>
      </c>
      <c r="AN306">
        <v>222.22400629867326</v>
      </c>
      <c r="AO306">
        <v>261.89311261215335</v>
      </c>
      <c r="AP306">
        <v>272.93978310639375</v>
      </c>
      <c r="AQ306">
        <v>378.66442384137605</v>
      </c>
      <c r="AR306">
        <v>475.84071818379203</v>
      </c>
      <c r="AS306">
        <v>576.84840959733788</v>
      </c>
      <c r="AT306">
        <v>765.90487935275894</v>
      </c>
      <c r="AU306">
        <v>985.13852741525648</v>
      </c>
      <c r="AV306">
        <v>1279.7216909519973</v>
      </c>
      <c r="AW306">
        <v>1718.5000408236729</v>
      </c>
      <c r="AX306">
        <v>2370.555446852668</v>
      </c>
      <c r="AY306">
        <v>3316.4623299655964</v>
      </c>
      <c r="AZ306">
        <v>4669.9650428504601</v>
      </c>
      <c r="BA306">
        <v>5356.8364709586422</v>
      </c>
      <c r="BB306">
        <v>7602.8961262013408</v>
      </c>
      <c r="BC306">
        <v>8464.8549645955463</v>
      </c>
      <c r="BD306">
        <v>8739.2199416551775</v>
      </c>
      <c r="BE306">
        <v>9317.2233304294641</v>
      </c>
      <c r="BF306">
        <v>9417.4822886631027</v>
      </c>
      <c r="BG306">
        <v>9403.7088681206224</v>
      </c>
      <c r="BH306">
        <v>22427.873904088898</v>
      </c>
      <c r="BI306">
        <v>28848.317694411162</v>
      </c>
      <c r="BJ306">
        <v>33641.159097940115</v>
      </c>
      <c r="BK306">
        <v>35405.257649951156</v>
      </c>
      <c r="BL306">
        <v>43851.336073645973</v>
      </c>
      <c r="BM306">
        <v>47604.943940836711</v>
      </c>
      <c r="BN306">
        <v>49764.408210725203</v>
      </c>
      <c r="BO306">
        <v>49961.288907777649</v>
      </c>
      <c r="BP306">
        <v>51019.797486537791</v>
      </c>
      <c r="BQ306">
        <v>51201.32589887522</v>
      </c>
      <c r="BR306">
        <v>51721.248373608294</v>
      </c>
      <c r="BS306">
        <v>51696.668684553493</v>
      </c>
      <c r="BT306">
        <v>51488.290581205947</v>
      </c>
      <c r="BU306">
        <v>51725.430616602105</v>
      </c>
      <c r="BV306">
        <v>50904.103558535506</v>
      </c>
      <c r="BW306">
        <v>50341.696205344466</v>
      </c>
      <c r="BX306">
        <v>50098.034241676258</v>
      </c>
      <c r="BY306">
        <v>49418.047451667364</v>
      </c>
      <c r="BZ306">
        <v>50055.939127868289</v>
      </c>
      <c r="CA306">
        <v>49737.474573791056</v>
      </c>
      <c r="CB306">
        <v>44050.124163047672</v>
      </c>
      <c r="CC306">
        <v>38060.166706305245</v>
      </c>
      <c r="CD306">
        <v>31283.414198037484</v>
      </c>
      <c r="CE306">
        <v>29393.31831281841</v>
      </c>
      <c r="CF306">
        <v>28845.013012946969</v>
      </c>
      <c r="CG306">
        <v>27942.888534374979</v>
      </c>
      <c r="CH306">
        <v>25613.756613265788</v>
      </c>
      <c r="CI306">
        <v>24599.325115569154</v>
      </c>
      <c r="CJ306">
        <v>22587.766329145965</v>
      </c>
      <c r="CK306">
        <v>21897.700948833924</v>
      </c>
      <c r="CL306">
        <v>20325.444303829099</v>
      </c>
      <c r="CM306">
        <v>19607.328694856878</v>
      </c>
      <c r="CN306">
        <v>19010.947630396604</v>
      </c>
      <c r="CO306">
        <v>17435.035758287813</v>
      </c>
      <c r="CP306">
        <v>17511.281714336539</v>
      </c>
      <c r="CQ306">
        <v>17343.737113162046</v>
      </c>
      <c r="CR306">
        <v>17094.881037776766</v>
      </c>
      <c r="CS306">
        <v>18327.200352703538</v>
      </c>
      <c r="CT306">
        <v>18553.426872301141</v>
      </c>
      <c r="CU306">
        <v>20085.802387756616</v>
      </c>
      <c r="CV306">
        <v>18016.408013391658</v>
      </c>
      <c r="CW306">
        <v>17948.731253208673</v>
      </c>
      <c r="CX306">
        <v>17368.46434511237</v>
      </c>
      <c r="CY306">
        <v>15153.75671691909</v>
      </c>
      <c r="CZ306">
        <v>13574.836050224916</v>
      </c>
      <c r="DA306">
        <v>12788.14365608566</v>
      </c>
      <c r="DB306">
        <v>13807.737354663779</v>
      </c>
      <c r="DC306">
        <v>14856.356892370193</v>
      </c>
      <c r="DD306">
        <v>14854.10251226774</v>
      </c>
      <c r="DE306">
        <v>14747.142769391048</v>
      </c>
      <c r="DF306">
        <v>14926.428859950891</v>
      </c>
      <c r="DG306">
        <v>15274.11126732292</v>
      </c>
      <c r="DH306">
        <v>23798.226196472286</v>
      </c>
      <c r="DI306">
        <v>31464.937571353876</v>
      </c>
      <c r="DJ306">
        <v>37185.968860809589</v>
      </c>
      <c r="DK306">
        <v>40518.274208489849</v>
      </c>
      <c r="DL306">
        <v>40456.998351206232</v>
      </c>
      <c r="DM306">
        <v>41169.193894332362</v>
      </c>
      <c r="DN306">
        <v>47114.068358074379</v>
      </c>
      <c r="DO306">
        <v>51727.477321854589</v>
      </c>
      <c r="DP306">
        <v>54327.229055987016</v>
      </c>
      <c r="DQ306">
        <v>54329.023879928063</v>
      </c>
      <c r="DR306">
        <v>60982.418536610923</v>
      </c>
      <c r="DS306">
        <v>72251.460807323296</v>
      </c>
      <c r="DT306">
        <v>83863.173450741873</v>
      </c>
      <c r="DU306">
        <v>90760.007137375971</v>
      </c>
      <c r="DV306">
        <v>91729.119798281419</v>
      </c>
      <c r="DW306">
        <v>91780.087322467007</v>
      </c>
      <c r="DX306">
        <v>91779.464207330311</v>
      </c>
      <c r="DY306">
        <v>92111.894853242935</v>
      </c>
      <c r="DZ306">
        <v>93800.381280706031</v>
      </c>
      <c r="EA306">
        <v>94586.643499909231</v>
      </c>
      <c r="EB306">
        <v>92243.644963255807</v>
      </c>
      <c r="EC306">
        <v>87942.00315047281</v>
      </c>
      <c r="ED306">
        <v>83961.113575743104</v>
      </c>
      <c r="EE306">
        <v>80567.003454647274</v>
      </c>
      <c r="EF306">
        <v>81476.788303814334</v>
      </c>
      <c r="EG306">
        <v>84405.424825532376</v>
      </c>
      <c r="EH306">
        <v>85214.368682988774</v>
      </c>
      <c r="EI306">
        <v>84842.889621582202</v>
      </c>
      <c r="EJ306">
        <v>84226.139112605728</v>
      </c>
      <c r="EK306">
        <v>83903.307926942987</v>
      </c>
      <c r="EL306">
        <v>79590.687767698313</v>
      </c>
      <c r="EM306">
        <v>69639.00809588308</v>
      </c>
      <c r="EN306">
        <v>54656.654920949986</v>
      </c>
      <c r="EO306">
        <v>41906.144877497267</v>
      </c>
      <c r="EP306">
        <v>37763.98630291599</v>
      </c>
      <c r="EQ306">
        <v>37688.060030005014</v>
      </c>
    </row>
    <row r="307" spans="1:147" ht="45">
      <c r="A307" t="s">
        <v>3</v>
      </c>
      <c r="B307" s="5">
        <v>169.2</v>
      </c>
      <c r="X307" s="2" t="s">
        <v>153</v>
      </c>
      <c r="Y307">
        <v>-371.98436923109898</v>
      </c>
      <c r="Z307">
        <v>-358.49494626204461</v>
      </c>
      <c r="AA307">
        <v>-352.4198534353547</v>
      </c>
      <c r="AB307">
        <v>-295.52852637204523</v>
      </c>
      <c r="AC307">
        <v>-252.48251742372037</v>
      </c>
      <c r="AD307">
        <v>-240.02118151273567</v>
      </c>
      <c r="AE307">
        <v>-228.30690242600627</v>
      </c>
      <c r="AF307">
        <v>-228.32384629738905</v>
      </c>
      <c r="AG307">
        <v>-229.001116886532</v>
      </c>
      <c r="AH307">
        <v>-228.69914210488923</v>
      </c>
      <c r="AI307">
        <v>-224.57236581563416</v>
      </c>
      <c r="AJ307">
        <v>-222.92473228040811</v>
      </c>
      <c r="AK307">
        <v>-220.28065360447033</v>
      </c>
      <c r="AL307">
        <v>-201.43445181419503</v>
      </c>
      <c r="AM307">
        <v>-219.03057723696122</v>
      </c>
      <c r="AN307">
        <v>-200.64700314933663</v>
      </c>
      <c r="AO307">
        <v>-189.38655630607667</v>
      </c>
      <c r="AP307">
        <v>-187.77739155319688</v>
      </c>
      <c r="AQ307">
        <v>-201.28818692068802</v>
      </c>
      <c r="AR307">
        <v>-217.66383409189604</v>
      </c>
      <c r="AS307">
        <v>-232.08105479866896</v>
      </c>
      <c r="AT307">
        <v>-256.80131467637955</v>
      </c>
      <c r="AU307">
        <v>-276.34433870762825</v>
      </c>
      <c r="AV307">
        <v>-288.59399547599867</v>
      </c>
      <c r="AW307">
        <v>-319.01774541183636</v>
      </c>
      <c r="AX307">
        <v>-384.28124842633406</v>
      </c>
      <c r="AY307">
        <v>-507.93223998279825</v>
      </c>
      <c r="AZ307">
        <v>-702.77162142523002</v>
      </c>
      <c r="BA307">
        <v>-646.33651047932153</v>
      </c>
      <c r="BB307">
        <v>-973.61108810067026</v>
      </c>
      <c r="BC307">
        <v>-838.03533229777349</v>
      </c>
      <c r="BD307">
        <v>-583.94747082758977</v>
      </c>
      <c r="BE307">
        <v>-320.26351521473225</v>
      </c>
      <c r="BF307">
        <v>-480.48541933155093</v>
      </c>
      <c r="BG307">
        <v>-237.52915906031103</v>
      </c>
      <c r="BH307">
        <v>-3777.4884270444491</v>
      </c>
      <c r="BI307">
        <v>-4311.5038472055812</v>
      </c>
      <c r="BJ307">
        <v>-4101.7120489700592</v>
      </c>
      <c r="BK307">
        <v>-3233.627849975579</v>
      </c>
      <c r="BL307">
        <v>-11179.509561822986</v>
      </c>
      <c r="BM307">
        <v>-16185.205120418355</v>
      </c>
      <c r="BN307">
        <v>-20158.682730362601</v>
      </c>
      <c r="BO307">
        <v>-22019.471878888824</v>
      </c>
      <c r="BP307">
        <v>-21516.685593268896</v>
      </c>
      <c r="BQ307">
        <v>-21360.305224437612</v>
      </c>
      <c r="BR307">
        <v>-21043.603161804149</v>
      </c>
      <c r="BS307">
        <v>-21064.835767276749</v>
      </c>
      <c r="BT307">
        <v>-21236.241190602974</v>
      </c>
      <c r="BU307">
        <v>-21090.369533301055</v>
      </c>
      <c r="BV307">
        <v>-22281.223754267754</v>
      </c>
      <c r="BW307">
        <v>-22816.985252672232</v>
      </c>
      <c r="BX307">
        <v>-23019.922120838128</v>
      </c>
      <c r="BY307">
        <v>-24263.721875833682</v>
      </c>
      <c r="BZ307">
        <v>-23820.847788934145</v>
      </c>
      <c r="CA307">
        <v>-25290.322561895529</v>
      </c>
      <c r="CB307">
        <v>-27454.615606523836</v>
      </c>
      <c r="CC307">
        <v>-27803.583353152622</v>
      </c>
      <c r="CD307">
        <v>-28189.732099018744</v>
      </c>
      <c r="CE307">
        <v>-27954.400063409204</v>
      </c>
      <c r="CF307">
        <v>-22928.820978973483</v>
      </c>
      <c r="CG307">
        <v>-18538.154476687487</v>
      </c>
      <c r="CH307">
        <v>-14169.455060026938</v>
      </c>
      <c r="CI307">
        <v>-12419.259577572662</v>
      </c>
      <c r="CJ307">
        <v>-12836.102272255112</v>
      </c>
      <c r="CK307">
        <v>-13557.458190993133</v>
      </c>
      <c r="CL307">
        <v>-14173.578967596677</v>
      </c>
      <c r="CM307">
        <v>-14688.889138716524</v>
      </c>
      <c r="CN307">
        <v>-15059.724160303282</v>
      </c>
      <c r="CO307">
        <v>-15716.978804065779</v>
      </c>
      <c r="CP307">
        <v>-15378.118030801081</v>
      </c>
      <c r="CQ307">
        <v>-15579.473033924773</v>
      </c>
      <c r="CR307">
        <v>-15665.580610021196</v>
      </c>
      <c r="CS307">
        <v>-14701.355714273643</v>
      </c>
      <c r="CT307">
        <v>-14716.505251861508</v>
      </c>
      <c r="CU307">
        <v>-13097.124443378307</v>
      </c>
      <c r="CV307">
        <v>-10023.106786195829</v>
      </c>
      <c r="CW307">
        <v>-9602.5562891043373</v>
      </c>
      <c r="CX307">
        <v>-8836.4221425561846</v>
      </c>
      <c r="CY307">
        <v>-9339.0029684595465</v>
      </c>
      <c r="CZ307">
        <v>-9116.3727991124579</v>
      </c>
      <c r="DA307">
        <v>-9004.8562955115813</v>
      </c>
      <c r="DB307">
        <v>-9098.9944988753487</v>
      </c>
      <c r="DC307">
        <v>-8620.1625240532612</v>
      </c>
      <c r="DD307">
        <v>-8747.6208455923661</v>
      </c>
      <c r="DE307">
        <v>-8268.5786153068511</v>
      </c>
      <c r="DF307">
        <v>-7593.3016200276916</v>
      </c>
      <c r="DG307">
        <v>-6836.8321956702484</v>
      </c>
      <c r="DH307">
        <v>-7970.1862969545236</v>
      </c>
      <c r="DI307">
        <v>-7965.4390390736626</v>
      </c>
      <c r="DJ307">
        <v>-7473.5875970972611</v>
      </c>
      <c r="DK307">
        <v>-6114.9067054518873</v>
      </c>
      <c r="DL307">
        <v>-5762.9725963301953</v>
      </c>
      <c r="DM307">
        <v>-7716.9772044133679</v>
      </c>
      <c r="DN307">
        <v>-15099.218716781601</v>
      </c>
      <c r="DO307">
        <v>-22550.514859184557</v>
      </c>
      <c r="DP307">
        <v>-27526.141052430736</v>
      </c>
      <c r="DQ307">
        <v>-29077.826815081222</v>
      </c>
      <c r="DR307">
        <v>-28200.789769614057</v>
      </c>
      <c r="DS307">
        <v>-27991.4947881439</v>
      </c>
      <c r="DT307">
        <v>-28279.044187958691</v>
      </c>
      <c r="DU307">
        <v>-27439.13601512949</v>
      </c>
      <c r="DV307">
        <v>-26810.790499595711</v>
      </c>
      <c r="DW307">
        <v>-26736.237418825251</v>
      </c>
      <c r="DX307">
        <v>-26798.67996483828</v>
      </c>
      <c r="DY307">
        <v>-28466.461894028966</v>
      </c>
      <c r="DZ307">
        <v>-33036.420019831639</v>
      </c>
      <c r="EA307">
        <v>-37028.861232690986</v>
      </c>
      <c r="EB307">
        <v>-41731.732503219791</v>
      </c>
      <c r="EC307">
        <v>-44598.222736908305</v>
      </c>
      <c r="ED307">
        <v>-45622.208448533514</v>
      </c>
      <c r="EE307">
        <v>-46548.676500365174</v>
      </c>
      <c r="EF307">
        <v>-46143.885600463276</v>
      </c>
      <c r="EG307">
        <v>-44550.149416660868</v>
      </c>
      <c r="EH307">
        <v>-39898.848081122786</v>
      </c>
      <c r="EI307">
        <v>-33976.404790074084</v>
      </c>
      <c r="EJ307">
        <v>-28449.709857099137</v>
      </c>
      <c r="EK307">
        <v>-26636.905088516054</v>
      </c>
      <c r="EL307">
        <v>-28018.023330358308</v>
      </c>
      <c r="EM307">
        <v>-28424.745807361036</v>
      </c>
      <c r="EN307">
        <v>-28300.34961022724</v>
      </c>
      <c r="EO307">
        <v>-28982.452323398637</v>
      </c>
      <c r="EP307">
        <v>-30550.179568664738</v>
      </c>
      <c r="EQ307">
        <v>-34872.993210437002</v>
      </c>
    </row>
    <row r="308" spans="1:147" ht="45">
      <c r="A308" t="s">
        <v>4</v>
      </c>
      <c r="B308" s="5">
        <v>176.3</v>
      </c>
      <c r="C308">
        <f>SUM(B305,B306,B307,B308)</f>
        <v>636.5</v>
      </c>
      <c r="X308" s="2" t="s">
        <v>154</v>
      </c>
      <c r="Y308">
        <v>-579.00373846219804</v>
      </c>
      <c r="Z308">
        <v>-568.28489252408917</v>
      </c>
      <c r="AA308">
        <v>-564.46470687070939</v>
      </c>
      <c r="AB308">
        <v>-472.69705274409046</v>
      </c>
      <c r="AC308">
        <v>-401.52503484744079</v>
      </c>
      <c r="AD308">
        <v>-381.72236302547134</v>
      </c>
      <c r="AE308">
        <v>-366.08380485201258</v>
      </c>
      <c r="AF308">
        <v>-367.17769259477814</v>
      </c>
      <c r="AG308">
        <v>-366.60223377306397</v>
      </c>
      <c r="AH308">
        <v>-368.31828420977848</v>
      </c>
      <c r="AI308">
        <v>-371.0947316312683</v>
      </c>
      <c r="AJ308">
        <v>-368.88446456081624</v>
      </c>
      <c r="AK308">
        <v>-365.3963072089407</v>
      </c>
      <c r="AL308">
        <v>-338.25390362839005</v>
      </c>
      <c r="AM308">
        <v>-366.83115447392242</v>
      </c>
      <c r="AN308">
        <v>-341.60400629867326</v>
      </c>
      <c r="AO308">
        <v>-339.8131126121533</v>
      </c>
      <c r="AP308">
        <v>-341.34978310639372</v>
      </c>
      <c r="AQ308">
        <v>-394.605723841376</v>
      </c>
      <c r="AR308">
        <v>-448.83201818379206</v>
      </c>
      <c r="AS308">
        <v>-501.7242095973379</v>
      </c>
      <c r="AT308">
        <v>-597.70337935275904</v>
      </c>
      <c r="AU308">
        <v>-696.8386274152565</v>
      </c>
      <c r="AV308">
        <v>-811.36589095199736</v>
      </c>
      <c r="AW308">
        <v>-998.19034082367273</v>
      </c>
      <c r="AX308">
        <v>-1302.5601468526681</v>
      </c>
      <c r="AY308">
        <v>-1782.7304299655966</v>
      </c>
      <c r="AZ308">
        <v>-2493.6838428504598</v>
      </c>
      <c r="BA308">
        <v>-2647.3941709586429</v>
      </c>
      <c r="BB308">
        <v>-3832.4468262013406</v>
      </c>
      <c r="BC308">
        <v>-3938.9987645955471</v>
      </c>
      <c r="BD308">
        <v>-3691.6699416551792</v>
      </c>
      <c r="BE308">
        <v>-3532.7591304294647</v>
      </c>
      <c r="BF308">
        <v>-3779.8079886631022</v>
      </c>
      <c r="BG308">
        <v>-3451.2751681206219</v>
      </c>
      <c r="BH308">
        <v>-12512.609204088898</v>
      </c>
      <c r="BI308">
        <v>-15364.777694411161</v>
      </c>
      <c r="BJ308">
        <v>-16682.669097940117</v>
      </c>
      <c r="BK308">
        <v>-16113.256349951158</v>
      </c>
      <c r="BL308">
        <v>-29523.124773645974</v>
      </c>
      <c r="BM308">
        <v>-37448.588140836706</v>
      </c>
      <c r="BN308">
        <v>-43466.379710725203</v>
      </c>
      <c r="BO308">
        <v>-46013.058807777648</v>
      </c>
      <c r="BP308">
        <v>-45695.513286537796</v>
      </c>
      <c r="BQ308">
        <v>-45547.515598875223</v>
      </c>
      <c r="BR308">
        <v>-45298.553673608301</v>
      </c>
      <c r="BS308">
        <v>-45318.670584553496</v>
      </c>
      <c r="BT308">
        <v>-45477.751781205952</v>
      </c>
      <c r="BU308">
        <v>-45362.302916602108</v>
      </c>
      <c r="BV308">
        <v>-46676.332858535512</v>
      </c>
      <c r="BW308">
        <v>-47203.212405344464</v>
      </c>
      <c r="BX308">
        <v>-47392.574241676251</v>
      </c>
      <c r="BY308">
        <v>-48824.311651667369</v>
      </c>
      <c r="BZ308">
        <v>-48446.443427868289</v>
      </c>
      <c r="CA308">
        <v>-50299.588273791058</v>
      </c>
      <c r="CB308">
        <v>-51289.528863047672</v>
      </c>
      <c r="CC308">
        <v>-49758.166706305245</v>
      </c>
      <c r="CD308">
        <v>-48014.114198037481</v>
      </c>
      <c r="CE308">
        <v>-47070.306188818409</v>
      </c>
      <c r="CF308">
        <v>-40186.765642946972</v>
      </c>
      <c r="CG308">
        <v>-34031.835480374975</v>
      </c>
      <c r="CH308">
        <v>-27430.52561779118</v>
      </c>
      <c r="CI308">
        <v>-24758.787808619934</v>
      </c>
      <c r="CJ308">
        <v>-24644.058472722139</v>
      </c>
      <c r="CK308">
        <v>-25375.844570935486</v>
      </c>
      <c r="CL308">
        <v>-25673.253391405269</v>
      </c>
      <c r="CM308">
        <v>-26120.961749907656</v>
      </c>
      <c r="CN308">
        <v>-26416.614757203246</v>
      </c>
      <c r="CO308">
        <v>-26767.650324850307</v>
      </c>
      <c r="CP308">
        <v>-26341.251279180287</v>
      </c>
      <c r="CQ308">
        <v>-26553.876416287043</v>
      </c>
      <c r="CR308">
        <v>-26585.734492620519</v>
      </c>
      <c r="CS308">
        <v>-25710.874403266036</v>
      </c>
      <c r="CT308">
        <v>-25806.482626582394</v>
      </c>
      <c r="CU308">
        <v>-24158.100053756614</v>
      </c>
      <c r="CV308">
        <v>-19369.611719391658</v>
      </c>
      <c r="CW308">
        <v>-18786.318803208676</v>
      </c>
      <c r="CX308">
        <v>-17571.384305112369</v>
      </c>
      <c r="CY308">
        <v>-17503.25619691909</v>
      </c>
      <c r="CZ308">
        <v>-16680.109082224917</v>
      </c>
      <c r="DA308">
        <v>-16269.189612710663</v>
      </c>
      <c r="DB308">
        <v>-16734.57178338839</v>
      </c>
      <c r="DC308">
        <v>-16445.668996194414</v>
      </c>
      <c r="DD308">
        <v>-16614.86196487907</v>
      </c>
      <c r="DE308">
        <v>-15940.485743539484</v>
      </c>
      <c r="DF308">
        <v>-15099.87844668722</v>
      </c>
      <c r="DG308">
        <v>-14207.146683334637</v>
      </c>
      <c r="DH308">
        <v>-18559.657128096791</v>
      </c>
      <c r="DI308">
        <v>-21108.897909216175</v>
      </c>
      <c r="DJ308">
        <v>-22360.106416399543</v>
      </c>
      <c r="DK308">
        <v>-21659.300343432464</v>
      </c>
      <c r="DL308">
        <v>-21169.629578842338</v>
      </c>
      <c r="DM308">
        <v>-24012.367570661943</v>
      </c>
      <c r="DN308">
        <v>-35836.981075066928</v>
      </c>
      <c r="DO308">
        <v>-47309.845586197611</v>
      </c>
      <c r="DP308">
        <v>-54810.597755236653</v>
      </c>
      <c r="DQ308">
        <v>-56880.110380084312</v>
      </c>
      <c r="DR308">
        <v>-57928.525871689046</v>
      </c>
      <c r="DS308">
        <v>-61405.813319966299</v>
      </c>
      <c r="DT308">
        <v>-65659.783400858883</v>
      </c>
      <c r="DU308">
        <v>-66838.850399297982</v>
      </c>
      <c r="DV308">
        <v>-66324.093932221425</v>
      </c>
      <c r="DW308">
        <v>-66241.678999255993</v>
      </c>
      <c r="DX308">
        <v>-66324.72802222782</v>
      </c>
      <c r="DY308">
        <v>-68659.247476452932</v>
      </c>
      <c r="DZ308">
        <v>-75315.35378667753</v>
      </c>
      <c r="EA308">
        <v>-80900.696143557725</v>
      </c>
      <c r="EB308">
        <v>-86390.191658711658</v>
      </c>
      <c r="EC308">
        <v>-88778.29803270202</v>
      </c>
      <c r="ED308">
        <v>-88816.649123292387</v>
      </c>
      <c r="EE308">
        <v>-88920.569818702657</v>
      </c>
      <c r="EF308">
        <v>-88684.11023522247</v>
      </c>
      <c r="EG308">
        <v>-87535.340830725283</v>
      </c>
      <c r="EH308">
        <v>-81603.253669159982</v>
      </c>
      <c r="EI308">
        <v>-73582.83626062618</v>
      </c>
      <c r="EJ308">
        <v>-66008.326180334101</v>
      </c>
      <c r="EK308">
        <v>-63483.642760335737</v>
      </c>
      <c r="EL308">
        <v>-63887.593696377182</v>
      </c>
      <c r="EM308">
        <v>-61112.663775109075</v>
      </c>
      <c r="EN308">
        <v>-55952.684453952977</v>
      </c>
      <c r="EO308">
        <v>-52611.984723697271</v>
      </c>
      <c r="EP308">
        <v>-53321.568192524981</v>
      </c>
      <c r="EQ308">
        <v>-59060.010957251012</v>
      </c>
    </row>
    <row r="309" spans="1:147">
      <c r="A309" t="s">
        <v>5</v>
      </c>
      <c r="B309" s="5">
        <v>64.900000000000006</v>
      </c>
      <c r="C309">
        <f t="shared" ref="C309:C372" si="89">SUM(B306,B307,B308,B309)</f>
        <v>459.9</v>
      </c>
      <c r="X309" s="2" t="s">
        <v>169</v>
      </c>
      <c r="Y309" t="str">
        <f>IF(Y304&gt;Y306, "Upper Limit", IF(Y304&gt;Y305, "Lower Limit", "No"))</f>
        <v>Lower Limit</v>
      </c>
      <c r="Z309" t="str">
        <f t="shared" ref="Z309:BH309" si="90">IF(Z304&gt;Z306, "Upper Limit", IF(Z304&gt;Z305, "Lower Limit", "No"))</f>
        <v>No</v>
      </c>
      <c r="AA309" t="str">
        <f t="shared" si="90"/>
        <v>No</v>
      </c>
      <c r="AB309" t="str">
        <f t="shared" si="90"/>
        <v>No</v>
      </c>
      <c r="AC309" t="str">
        <f t="shared" si="90"/>
        <v>No</v>
      </c>
      <c r="AD309" t="str">
        <f t="shared" si="90"/>
        <v>No</v>
      </c>
      <c r="AE309" t="str">
        <f t="shared" si="90"/>
        <v>No</v>
      </c>
      <c r="AF309" t="str">
        <f t="shared" si="90"/>
        <v>Lower Limit</v>
      </c>
      <c r="AG309" t="str">
        <f t="shared" si="90"/>
        <v>No</v>
      </c>
      <c r="AH309" t="str">
        <f t="shared" si="90"/>
        <v>No</v>
      </c>
      <c r="AI309" t="str">
        <f t="shared" si="90"/>
        <v>Lower Limit</v>
      </c>
      <c r="AJ309" t="str">
        <f t="shared" si="90"/>
        <v>No</v>
      </c>
      <c r="AK309" t="str">
        <f t="shared" si="90"/>
        <v>No</v>
      </c>
      <c r="AL309" t="str">
        <f t="shared" si="90"/>
        <v>No</v>
      </c>
      <c r="AM309" t="str">
        <f t="shared" si="90"/>
        <v>No</v>
      </c>
      <c r="AN309" t="str">
        <f t="shared" si="90"/>
        <v>No</v>
      </c>
      <c r="AO309" t="str">
        <f t="shared" si="90"/>
        <v>Lower Limit</v>
      </c>
      <c r="AP309" t="str">
        <f t="shared" si="90"/>
        <v>No</v>
      </c>
      <c r="AQ309" t="str">
        <f t="shared" si="90"/>
        <v>Upper Limit</v>
      </c>
      <c r="AR309" t="str">
        <f t="shared" si="90"/>
        <v>Upper Limit</v>
      </c>
      <c r="AS309" t="str">
        <f t="shared" si="90"/>
        <v>Upper Limit</v>
      </c>
      <c r="AT309" t="str">
        <f t="shared" si="90"/>
        <v>Upper Limit</v>
      </c>
      <c r="AU309" t="str">
        <f t="shared" si="90"/>
        <v>Upper Limit</v>
      </c>
      <c r="AV309" t="str">
        <f t="shared" si="90"/>
        <v>Upper Limit</v>
      </c>
      <c r="AW309" t="str">
        <f t="shared" si="90"/>
        <v>Upper Limit</v>
      </c>
      <c r="AX309" t="str">
        <f t="shared" si="90"/>
        <v>Upper Limit</v>
      </c>
      <c r="AY309" t="str">
        <f t="shared" si="90"/>
        <v>Upper Limit</v>
      </c>
      <c r="AZ309" t="str">
        <f t="shared" si="90"/>
        <v>Upper Limit</v>
      </c>
      <c r="BA309" t="str">
        <f t="shared" si="90"/>
        <v>Lower Limit</v>
      </c>
      <c r="BB309" t="str">
        <f t="shared" si="90"/>
        <v>Upper Limit</v>
      </c>
      <c r="BC309" t="str">
        <f t="shared" si="90"/>
        <v>Lower Limit</v>
      </c>
      <c r="BD309" t="str">
        <f t="shared" si="90"/>
        <v>No</v>
      </c>
      <c r="BE309" t="str">
        <f t="shared" si="90"/>
        <v>Lower Limit</v>
      </c>
      <c r="BF309" t="str">
        <f t="shared" si="90"/>
        <v>No</v>
      </c>
      <c r="BG309" t="str">
        <f t="shared" si="90"/>
        <v>No</v>
      </c>
      <c r="BH309" t="str">
        <f t="shared" si="90"/>
        <v>Upper Limit</v>
      </c>
      <c r="BI309" t="str">
        <f>IF(BI304&gt;BI306, "Upper Limit", IF(BI304&gt;BI305, "Lower Limit", "No"))</f>
        <v>Upper Limit</v>
      </c>
      <c r="BJ309" t="str">
        <f t="shared" ref="BJ309:DU309" si="91">IF(BJ304&gt;BJ306, "Upper Limit", IF(BJ304&gt;BJ305, "Lower Limit", "No"))</f>
        <v>Upper Limit</v>
      </c>
      <c r="BK309" t="str">
        <f t="shared" si="91"/>
        <v>Lower Limit</v>
      </c>
      <c r="BL309" t="str">
        <f t="shared" si="91"/>
        <v>No</v>
      </c>
      <c r="BM309" t="str">
        <f t="shared" si="91"/>
        <v>No</v>
      </c>
      <c r="BN309" t="str">
        <f t="shared" si="91"/>
        <v>No</v>
      </c>
      <c r="BO309" t="str">
        <f t="shared" si="91"/>
        <v>No</v>
      </c>
      <c r="BP309" t="str">
        <f t="shared" si="91"/>
        <v>No</v>
      </c>
      <c r="BQ309" t="str">
        <f t="shared" si="91"/>
        <v>No</v>
      </c>
      <c r="BR309" t="str">
        <f t="shared" si="91"/>
        <v>No</v>
      </c>
      <c r="BS309" t="str">
        <f t="shared" si="91"/>
        <v>No</v>
      </c>
      <c r="BT309" t="str">
        <f t="shared" si="91"/>
        <v>No</v>
      </c>
      <c r="BU309" t="str">
        <f t="shared" si="91"/>
        <v>No</v>
      </c>
      <c r="BV309" t="str">
        <f t="shared" si="91"/>
        <v>No</v>
      </c>
      <c r="BW309" t="str">
        <f t="shared" si="91"/>
        <v>No</v>
      </c>
      <c r="BX309" t="str">
        <f t="shared" si="91"/>
        <v>No</v>
      </c>
      <c r="BY309" t="str">
        <f t="shared" si="91"/>
        <v>No</v>
      </c>
      <c r="BZ309" t="str">
        <f t="shared" si="91"/>
        <v>No</v>
      </c>
      <c r="CA309" t="str">
        <f t="shared" si="91"/>
        <v>No</v>
      </c>
      <c r="CB309" t="str">
        <f t="shared" si="91"/>
        <v>No</v>
      </c>
      <c r="CC309" t="str">
        <f t="shared" si="91"/>
        <v>No</v>
      </c>
      <c r="CD309" t="str">
        <f t="shared" si="91"/>
        <v>No</v>
      </c>
      <c r="CE309" t="str">
        <f t="shared" si="91"/>
        <v>Lower Limit</v>
      </c>
      <c r="CF309" t="str">
        <f t="shared" si="91"/>
        <v>Lower Limit</v>
      </c>
      <c r="CG309" t="str">
        <f t="shared" si="91"/>
        <v>No</v>
      </c>
      <c r="CH309" t="str">
        <f t="shared" si="91"/>
        <v>No</v>
      </c>
      <c r="CI309" t="str">
        <f t="shared" si="91"/>
        <v>No</v>
      </c>
      <c r="CJ309" t="str">
        <f t="shared" si="91"/>
        <v>No</v>
      </c>
      <c r="CK309" t="str">
        <f t="shared" si="91"/>
        <v>No</v>
      </c>
      <c r="CL309" t="str">
        <f t="shared" si="91"/>
        <v>No</v>
      </c>
      <c r="CM309" t="str">
        <f t="shared" si="91"/>
        <v>No</v>
      </c>
      <c r="CN309" t="str">
        <f t="shared" si="91"/>
        <v>No</v>
      </c>
      <c r="CO309" t="str">
        <f t="shared" si="91"/>
        <v>No</v>
      </c>
      <c r="CP309" t="str">
        <f t="shared" si="91"/>
        <v>No</v>
      </c>
      <c r="CQ309" t="str">
        <f t="shared" si="91"/>
        <v>No</v>
      </c>
      <c r="CR309" t="str">
        <f t="shared" si="91"/>
        <v>No</v>
      </c>
      <c r="CS309" t="str">
        <f t="shared" si="91"/>
        <v>No</v>
      </c>
      <c r="CT309" t="str">
        <f t="shared" si="91"/>
        <v>Lower Limit</v>
      </c>
      <c r="CU309" t="str">
        <f t="shared" si="91"/>
        <v>Lower Limit</v>
      </c>
      <c r="CV309" t="str">
        <f t="shared" si="91"/>
        <v>No</v>
      </c>
      <c r="CW309" t="str">
        <f t="shared" si="91"/>
        <v>No</v>
      </c>
      <c r="CX309" t="str">
        <f t="shared" si="91"/>
        <v>No</v>
      </c>
      <c r="CY309" t="str">
        <f t="shared" si="91"/>
        <v>No</v>
      </c>
      <c r="CZ309" t="str">
        <f t="shared" si="91"/>
        <v>Lower Limit</v>
      </c>
      <c r="DA309" t="str">
        <f t="shared" si="91"/>
        <v>Lower Limit</v>
      </c>
      <c r="DB309" t="str">
        <f t="shared" si="91"/>
        <v>Lower Limit</v>
      </c>
      <c r="DC309" t="str">
        <f t="shared" si="91"/>
        <v>Lower Limit</v>
      </c>
      <c r="DD309" t="str">
        <f t="shared" si="91"/>
        <v>No</v>
      </c>
      <c r="DE309" t="str">
        <f t="shared" si="91"/>
        <v>No</v>
      </c>
      <c r="DF309" t="str">
        <f t="shared" si="91"/>
        <v>No</v>
      </c>
      <c r="DG309" t="str">
        <f t="shared" si="91"/>
        <v>No</v>
      </c>
      <c r="DH309" t="str">
        <f t="shared" si="91"/>
        <v>Upper Limit</v>
      </c>
      <c r="DI309" t="str">
        <f t="shared" si="91"/>
        <v>Upper Limit</v>
      </c>
      <c r="DJ309" t="str">
        <f t="shared" si="91"/>
        <v>Upper Limit</v>
      </c>
      <c r="DK309" t="str">
        <f t="shared" si="91"/>
        <v>Lower Limit</v>
      </c>
      <c r="DL309" t="str">
        <f t="shared" si="91"/>
        <v>No</v>
      </c>
      <c r="DM309" t="str">
        <f t="shared" si="91"/>
        <v>No</v>
      </c>
      <c r="DN309" t="str">
        <f t="shared" si="91"/>
        <v>No</v>
      </c>
      <c r="DO309" t="str">
        <f t="shared" si="91"/>
        <v>No</v>
      </c>
      <c r="DP309" t="str">
        <f t="shared" si="91"/>
        <v>No</v>
      </c>
      <c r="DQ309" t="str">
        <f t="shared" si="91"/>
        <v>No</v>
      </c>
      <c r="DR309" t="str">
        <f t="shared" si="91"/>
        <v>Lower Limit</v>
      </c>
      <c r="DS309" t="str">
        <f t="shared" si="91"/>
        <v>Lower Limit</v>
      </c>
      <c r="DT309" t="str">
        <f t="shared" si="91"/>
        <v>Lower Limit</v>
      </c>
      <c r="DU309" t="str">
        <f t="shared" si="91"/>
        <v>Lower Limit</v>
      </c>
      <c r="DV309" t="str">
        <f t="shared" ref="DV309:EP309" si="92">IF(DV304&gt;DV306, "Upper Limit", IF(DV304&gt;DV305, "Lower Limit", "No"))</f>
        <v>No</v>
      </c>
      <c r="DW309" t="str">
        <f t="shared" si="92"/>
        <v>No</v>
      </c>
      <c r="DX309" t="str">
        <f t="shared" si="92"/>
        <v>No</v>
      </c>
      <c r="DY309" t="str">
        <f t="shared" si="92"/>
        <v>No</v>
      </c>
      <c r="DZ309" t="str">
        <f t="shared" si="92"/>
        <v>No</v>
      </c>
      <c r="EA309" t="str">
        <f t="shared" si="92"/>
        <v>No</v>
      </c>
      <c r="EB309" t="str">
        <f t="shared" si="92"/>
        <v>No</v>
      </c>
      <c r="EC309" t="str">
        <f t="shared" si="92"/>
        <v>No</v>
      </c>
      <c r="ED309" t="str">
        <f t="shared" si="92"/>
        <v>No</v>
      </c>
      <c r="EE309" t="str">
        <f t="shared" si="92"/>
        <v>No</v>
      </c>
      <c r="EF309" t="str">
        <f t="shared" si="92"/>
        <v>No</v>
      </c>
      <c r="EG309" t="str">
        <f t="shared" si="92"/>
        <v>No</v>
      </c>
      <c r="EH309" t="str">
        <f t="shared" si="92"/>
        <v>No</v>
      </c>
      <c r="EI309" t="str">
        <f t="shared" si="92"/>
        <v>No</v>
      </c>
      <c r="EJ309" t="str">
        <f t="shared" si="92"/>
        <v>No</v>
      </c>
      <c r="EK309" t="str">
        <f t="shared" si="92"/>
        <v>No</v>
      </c>
      <c r="EL309" t="str">
        <f t="shared" si="92"/>
        <v>No</v>
      </c>
      <c r="EM309" t="str">
        <f t="shared" si="92"/>
        <v>No</v>
      </c>
      <c r="EN309" t="str">
        <f t="shared" si="92"/>
        <v>No</v>
      </c>
      <c r="EO309" t="str">
        <f t="shared" si="92"/>
        <v>No</v>
      </c>
      <c r="EP309" t="str">
        <f t="shared" si="92"/>
        <v>No</v>
      </c>
      <c r="EQ309" t="str">
        <f t="shared" ref="EQ309" si="93">IF(EQ304&gt;EQ306, "Upper Limit", IF(EQ304&gt;EQ305, "Lower Limit", "No"))</f>
        <v>No</v>
      </c>
    </row>
    <row r="310" spans="1:147">
      <c r="A310" t="s">
        <v>6</v>
      </c>
      <c r="B310" s="5">
        <v>257.3</v>
      </c>
      <c r="C310">
        <f t="shared" si="89"/>
        <v>667.7</v>
      </c>
      <c r="X310" s="2" t="s">
        <v>275</v>
      </c>
      <c r="Y310" t="str">
        <f>IF(Y304&lt;Y308, "Upper Limit", IF(Y304&lt;Y307, "Lower Limit", "No"))</f>
        <v>No</v>
      </c>
      <c r="Z310" t="str">
        <f t="shared" ref="Z310:CK310" si="94">IF(Z304&lt;Z308, "Upper Limit", IF(Z304&lt;Z307, "Lower Limit", "No"))</f>
        <v>No</v>
      </c>
      <c r="AA310" t="str">
        <f t="shared" si="94"/>
        <v>No</v>
      </c>
      <c r="AB310" t="str">
        <f t="shared" si="94"/>
        <v>No</v>
      </c>
      <c r="AC310" t="str">
        <f t="shared" si="94"/>
        <v>Lower Limit</v>
      </c>
      <c r="AD310" t="str">
        <f t="shared" si="94"/>
        <v>Lower Limit</v>
      </c>
      <c r="AE310" t="str">
        <f t="shared" si="94"/>
        <v>No</v>
      </c>
      <c r="AF310" t="str">
        <f t="shared" si="94"/>
        <v>No</v>
      </c>
      <c r="AG310" t="str">
        <f t="shared" si="94"/>
        <v>No</v>
      </c>
      <c r="AH310" t="str">
        <f t="shared" si="94"/>
        <v>No</v>
      </c>
      <c r="AI310" t="str">
        <f t="shared" si="94"/>
        <v>No</v>
      </c>
      <c r="AJ310" t="str">
        <f t="shared" si="94"/>
        <v>No</v>
      </c>
      <c r="AK310" t="str">
        <f t="shared" si="94"/>
        <v>No</v>
      </c>
      <c r="AL310" t="str">
        <f t="shared" si="94"/>
        <v>No</v>
      </c>
      <c r="AM310" t="str">
        <f t="shared" si="94"/>
        <v>Lower Limit</v>
      </c>
      <c r="AN310" t="str">
        <f t="shared" si="94"/>
        <v>No</v>
      </c>
      <c r="AO310" t="str">
        <f t="shared" si="94"/>
        <v>No</v>
      </c>
      <c r="AP310" t="str">
        <f t="shared" si="94"/>
        <v>No</v>
      </c>
      <c r="AQ310" t="str">
        <f t="shared" si="94"/>
        <v>No</v>
      </c>
      <c r="AR310" t="str">
        <f t="shared" si="94"/>
        <v>No</v>
      </c>
      <c r="AS310" t="str">
        <f t="shared" si="94"/>
        <v>No</v>
      </c>
      <c r="AT310" t="str">
        <f t="shared" si="94"/>
        <v>No</v>
      </c>
      <c r="AU310" t="str">
        <f t="shared" si="94"/>
        <v>No</v>
      </c>
      <c r="AV310" t="str">
        <f t="shared" si="94"/>
        <v>No</v>
      </c>
      <c r="AW310" t="str">
        <f t="shared" si="94"/>
        <v>No</v>
      </c>
      <c r="AX310" t="str">
        <f t="shared" si="94"/>
        <v>No</v>
      </c>
      <c r="AY310" t="str">
        <f t="shared" si="94"/>
        <v>No</v>
      </c>
      <c r="AZ310" t="str">
        <f t="shared" si="94"/>
        <v>No</v>
      </c>
      <c r="BA310" t="str">
        <f t="shared" si="94"/>
        <v>No</v>
      </c>
      <c r="BB310" t="str">
        <f t="shared" si="94"/>
        <v>No</v>
      </c>
      <c r="BC310" t="str">
        <f t="shared" si="94"/>
        <v>No</v>
      </c>
      <c r="BD310" t="str">
        <f t="shared" si="94"/>
        <v>No</v>
      </c>
      <c r="BE310" t="str">
        <f t="shared" si="94"/>
        <v>No</v>
      </c>
      <c r="BF310" t="str">
        <f t="shared" si="94"/>
        <v>Lower Limit</v>
      </c>
      <c r="BG310" t="str">
        <f t="shared" si="94"/>
        <v>No</v>
      </c>
      <c r="BH310" t="str">
        <f t="shared" si="94"/>
        <v>No</v>
      </c>
      <c r="BI310" t="str">
        <f t="shared" si="94"/>
        <v>No</v>
      </c>
      <c r="BJ310" t="str">
        <f t="shared" si="94"/>
        <v>No</v>
      </c>
      <c r="BK310" t="str">
        <f t="shared" si="94"/>
        <v>No</v>
      </c>
      <c r="BL310" t="str">
        <f t="shared" si="94"/>
        <v>Upper Limit</v>
      </c>
      <c r="BM310" t="str">
        <f t="shared" si="94"/>
        <v>Upper Limit</v>
      </c>
      <c r="BN310" t="str">
        <f t="shared" si="94"/>
        <v>Lower Limit</v>
      </c>
      <c r="BO310" t="str">
        <f t="shared" si="94"/>
        <v>Lower Limit</v>
      </c>
      <c r="BP310" t="str">
        <f t="shared" si="94"/>
        <v>No</v>
      </c>
      <c r="BQ310" t="str">
        <f t="shared" si="94"/>
        <v>No</v>
      </c>
      <c r="BR310" t="str">
        <f t="shared" si="94"/>
        <v>No</v>
      </c>
      <c r="BS310" t="str">
        <f t="shared" si="94"/>
        <v>No</v>
      </c>
      <c r="BT310" t="str">
        <f t="shared" si="94"/>
        <v>No</v>
      </c>
      <c r="BU310" t="str">
        <f t="shared" si="94"/>
        <v>No</v>
      </c>
      <c r="BV310" t="str">
        <f t="shared" si="94"/>
        <v>No</v>
      </c>
      <c r="BW310" t="str">
        <f t="shared" si="94"/>
        <v>No</v>
      </c>
      <c r="BX310" t="str">
        <f t="shared" si="94"/>
        <v>No</v>
      </c>
      <c r="BY310" t="str">
        <f t="shared" si="94"/>
        <v>No</v>
      </c>
      <c r="BZ310" t="str">
        <f t="shared" si="94"/>
        <v>No</v>
      </c>
      <c r="CA310" t="str">
        <f t="shared" si="94"/>
        <v>No</v>
      </c>
      <c r="CB310" t="str">
        <f t="shared" si="94"/>
        <v>No</v>
      </c>
      <c r="CC310" t="str">
        <f t="shared" si="94"/>
        <v>No</v>
      </c>
      <c r="CD310" t="str">
        <f t="shared" si="94"/>
        <v>No</v>
      </c>
      <c r="CE310" t="str">
        <f t="shared" si="94"/>
        <v>No</v>
      </c>
      <c r="CF310" t="str">
        <f t="shared" si="94"/>
        <v>No</v>
      </c>
      <c r="CG310" t="str">
        <f t="shared" si="94"/>
        <v>No</v>
      </c>
      <c r="CH310" t="str">
        <f t="shared" si="94"/>
        <v>No</v>
      </c>
      <c r="CI310" t="str">
        <f t="shared" si="94"/>
        <v>No</v>
      </c>
      <c r="CJ310" t="str">
        <f t="shared" si="94"/>
        <v>No</v>
      </c>
      <c r="CK310" t="str">
        <f t="shared" si="94"/>
        <v>No</v>
      </c>
      <c r="CL310" t="str">
        <f t="shared" ref="CL310:EP310" si="95">IF(CL304&lt;CL308, "Upper Limit", IF(CL304&lt;CL307, "Lower Limit", "No"))</f>
        <v>No</v>
      </c>
      <c r="CM310" t="str">
        <f t="shared" si="95"/>
        <v>No</v>
      </c>
      <c r="CN310" t="str">
        <f t="shared" si="95"/>
        <v>No</v>
      </c>
      <c r="CO310" t="str">
        <f t="shared" si="95"/>
        <v>No</v>
      </c>
      <c r="CP310" t="str">
        <f t="shared" si="95"/>
        <v>No</v>
      </c>
      <c r="CQ310" t="str">
        <f t="shared" si="95"/>
        <v>No</v>
      </c>
      <c r="CR310" t="str">
        <f t="shared" si="95"/>
        <v>No</v>
      </c>
      <c r="CS310" t="str">
        <f t="shared" si="95"/>
        <v>No</v>
      </c>
      <c r="CT310" t="str">
        <f t="shared" si="95"/>
        <v>No</v>
      </c>
      <c r="CU310" t="str">
        <f t="shared" si="95"/>
        <v>No</v>
      </c>
      <c r="CV310" t="str">
        <f t="shared" si="95"/>
        <v>No</v>
      </c>
      <c r="CW310" t="str">
        <f t="shared" si="95"/>
        <v>No</v>
      </c>
      <c r="CX310" t="str">
        <f t="shared" si="95"/>
        <v>Lower Limit</v>
      </c>
      <c r="CY310" t="str">
        <f t="shared" si="95"/>
        <v>No</v>
      </c>
      <c r="CZ310" t="str">
        <f t="shared" si="95"/>
        <v>No</v>
      </c>
      <c r="DA310" t="str">
        <f t="shared" si="95"/>
        <v>No</v>
      </c>
      <c r="DB310" t="str">
        <f t="shared" si="95"/>
        <v>No</v>
      </c>
      <c r="DC310" t="str">
        <f t="shared" si="95"/>
        <v>No</v>
      </c>
      <c r="DD310" t="str">
        <f t="shared" si="95"/>
        <v>No</v>
      </c>
      <c r="DE310" t="str">
        <f t="shared" si="95"/>
        <v>No</v>
      </c>
      <c r="DF310" t="str">
        <f t="shared" si="95"/>
        <v>No</v>
      </c>
      <c r="DG310" t="str">
        <f t="shared" si="95"/>
        <v>No</v>
      </c>
      <c r="DH310" t="str">
        <f t="shared" si="95"/>
        <v>No</v>
      </c>
      <c r="DI310" t="str">
        <f t="shared" si="95"/>
        <v>No</v>
      </c>
      <c r="DJ310" t="str">
        <f t="shared" si="95"/>
        <v>No</v>
      </c>
      <c r="DK310" t="str">
        <f t="shared" si="95"/>
        <v>No</v>
      </c>
      <c r="DL310" t="str">
        <f t="shared" si="95"/>
        <v>No</v>
      </c>
      <c r="DM310" t="str">
        <f t="shared" si="95"/>
        <v>Lower Limit</v>
      </c>
      <c r="DN310" t="str">
        <f t="shared" si="95"/>
        <v>Upper Limit</v>
      </c>
      <c r="DO310" t="str">
        <f t="shared" si="95"/>
        <v>Upper Limit</v>
      </c>
      <c r="DP310" t="str">
        <f t="shared" si="95"/>
        <v>Lower Limit</v>
      </c>
      <c r="DQ310" t="str">
        <f t="shared" si="95"/>
        <v>No</v>
      </c>
      <c r="DR310" t="str">
        <f t="shared" si="95"/>
        <v>No</v>
      </c>
      <c r="DS310" t="str">
        <f t="shared" si="95"/>
        <v>No</v>
      </c>
      <c r="DT310" t="str">
        <f t="shared" si="95"/>
        <v>No</v>
      </c>
      <c r="DU310" t="str">
        <f t="shared" si="95"/>
        <v>No</v>
      </c>
      <c r="DV310" t="str">
        <f t="shared" si="95"/>
        <v>No</v>
      </c>
      <c r="DW310" t="str">
        <f t="shared" si="95"/>
        <v>No</v>
      </c>
      <c r="DX310" t="str">
        <f t="shared" si="95"/>
        <v>No</v>
      </c>
      <c r="DY310" t="str">
        <f t="shared" si="95"/>
        <v>No</v>
      </c>
      <c r="DZ310" t="str">
        <f t="shared" si="95"/>
        <v>Lower Limit</v>
      </c>
      <c r="EA310" t="str">
        <f t="shared" si="95"/>
        <v>Lower Limit</v>
      </c>
      <c r="EB310" t="str">
        <f t="shared" si="95"/>
        <v>Lower Limit</v>
      </c>
      <c r="EC310" t="str">
        <f t="shared" si="95"/>
        <v>No</v>
      </c>
      <c r="ED310" t="str">
        <f t="shared" si="95"/>
        <v>No</v>
      </c>
      <c r="EE310" t="str">
        <f t="shared" si="95"/>
        <v>No</v>
      </c>
      <c r="EF310" t="str">
        <f t="shared" si="95"/>
        <v>No</v>
      </c>
      <c r="EG310" t="str">
        <f t="shared" si="95"/>
        <v>No</v>
      </c>
      <c r="EH310" t="str">
        <f t="shared" si="95"/>
        <v>No</v>
      </c>
      <c r="EI310" t="str">
        <f t="shared" si="95"/>
        <v>No</v>
      </c>
      <c r="EJ310" t="str">
        <f t="shared" si="95"/>
        <v>No</v>
      </c>
      <c r="EK310" t="str">
        <f t="shared" si="95"/>
        <v>No</v>
      </c>
      <c r="EL310" t="str">
        <f t="shared" si="95"/>
        <v>No</v>
      </c>
      <c r="EM310" t="str">
        <f t="shared" si="95"/>
        <v>No</v>
      </c>
      <c r="EN310" t="str">
        <f t="shared" si="95"/>
        <v>No</v>
      </c>
      <c r="EO310" t="str">
        <f t="shared" si="95"/>
        <v>Lower Limit</v>
      </c>
      <c r="EP310" t="str">
        <f t="shared" si="95"/>
        <v>No</v>
      </c>
      <c r="EQ310" t="str">
        <f t="shared" ref="EQ310" si="96">IF(EQ304&lt;EQ308, "Upper Limit", IF(EQ304&lt;EQ307, "Lower Limit", "No"))</f>
        <v>Lower Limit</v>
      </c>
    </row>
    <row r="311" spans="1:147">
      <c r="A311" t="s">
        <v>7</v>
      </c>
      <c r="B311" s="5">
        <v>44.9</v>
      </c>
      <c r="C311">
        <f t="shared" si="89"/>
        <v>543.4</v>
      </c>
    </row>
    <row r="312" spans="1:147">
      <c r="A312" t="s">
        <v>8</v>
      </c>
      <c r="B312" s="5">
        <v>-16.3</v>
      </c>
      <c r="C312">
        <f t="shared" si="89"/>
        <v>350.8</v>
      </c>
      <c r="D312">
        <f>C312-C308</f>
        <v>-285.7</v>
      </c>
      <c r="E312" t="e">
        <v>#N/A</v>
      </c>
    </row>
    <row r="313" spans="1:147">
      <c r="A313" t="s">
        <v>9</v>
      </c>
      <c r="B313" s="5">
        <v>0.4</v>
      </c>
      <c r="C313">
        <f t="shared" si="89"/>
        <v>286.29999999999995</v>
      </c>
      <c r="D313">
        <f t="shared" ref="D313:D376" si="97">C313-C309</f>
        <v>-173.60000000000002</v>
      </c>
      <c r="E313" t="e">
        <v>#N/A</v>
      </c>
    </row>
    <row r="314" spans="1:147">
      <c r="A314" t="s">
        <v>10</v>
      </c>
      <c r="B314" s="5">
        <v>-3.7</v>
      </c>
      <c r="C314">
        <f t="shared" si="89"/>
        <v>25.299999999999997</v>
      </c>
      <c r="D314">
        <f t="shared" si="97"/>
        <v>-642.40000000000009</v>
      </c>
      <c r="E314" t="e">
        <v>#N/A</v>
      </c>
    </row>
    <row r="315" spans="1:147">
      <c r="A315" t="s">
        <v>11</v>
      </c>
      <c r="B315" s="5">
        <v>10.8</v>
      </c>
      <c r="C315">
        <f t="shared" si="89"/>
        <v>-8.8000000000000007</v>
      </c>
      <c r="D315">
        <f t="shared" si="97"/>
        <v>-552.19999999999993</v>
      </c>
      <c r="E315" t="e">
        <v>#N/A</v>
      </c>
    </row>
    <row r="316" spans="1:147">
      <c r="A316" t="s">
        <v>12</v>
      </c>
      <c r="B316" s="5">
        <v>-6.8</v>
      </c>
      <c r="C316">
        <f t="shared" si="89"/>
        <v>0.70000000000000018</v>
      </c>
      <c r="D316">
        <f t="shared" si="97"/>
        <v>-350.1</v>
      </c>
      <c r="E316" t="e">
        <v>#N/A</v>
      </c>
    </row>
    <row r="317" spans="1:147">
      <c r="A317" t="s">
        <v>13</v>
      </c>
      <c r="B317" s="5">
        <v>46.8</v>
      </c>
      <c r="C317">
        <f t="shared" si="89"/>
        <v>47.099999999999994</v>
      </c>
      <c r="D317">
        <f t="shared" si="97"/>
        <v>-239.19999999999996</v>
      </c>
      <c r="E317" t="e">
        <v>#N/A</v>
      </c>
    </row>
    <row r="318" spans="1:147">
      <c r="A318" t="s">
        <v>14</v>
      </c>
      <c r="B318" s="5">
        <v>7.4</v>
      </c>
      <c r="C318">
        <f t="shared" si="89"/>
        <v>58.199999999999996</v>
      </c>
      <c r="D318">
        <f t="shared" si="97"/>
        <v>32.9</v>
      </c>
      <c r="E318" t="e">
        <v>#N/A</v>
      </c>
    </row>
    <row r="319" spans="1:147">
      <c r="A319" t="s">
        <v>15</v>
      </c>
      <c r="B319" s="5">
        <v>-42.1</v>
      </c>
      <c r="C319">
        <f t="shared" si="89"/>
        <v>5.2999999999999972</v>
      </c>
      <c r="D319">
        <f t="shared" si="97"/>
        <v>14.099999999999998</v>
      </c>
      <c r="E319" t="e">
        <v>#N/A</v>
      </c>
    </row>
    <row r="320" spans="1:147">
      <c r="A320" t="s">
        <v>16</v>
      </c>
      <c r="B320" s="5">
        <v>-10.3</v>
      </c>
      <c r="C320">
        <f t="shared" si="89"/>
        <v>1.7999999999999936</v>
      </c>
      <c r="D320">
        <f t="shared" si="97"/>
        <v>1.0999999999999934</v>
      </c>
      <c r="E320" t="e">
        <v>#N/A</v>
      </c>
    </row>
    <row r="321" spans="1:11">
      <c r="A321" t="s">
        <v>17</v>
      </c>
      <c r="B321" s="5">
        <v>-16.7</v>
      </c>
      <c r="C321">
        <f t="shared" si="89"/>
        <v>-61.7</v>
      </c>
      <c r="D321">
        <f t="shared" si="97"/>
        <v>-108.8</v>
      </c>
      <c r="E321" t="e">
        <v>#N/A</v>
      </c>
    </row>
    <row r="322" spans="1:11">
      <c r="A322" t="s">
        <v>18</v>
      </c>
      <c r="B322" s="5">
        <v>-33.1</v>
      </c>
      <c r="C322">
        <f t="shared" si="89"/>
        <v>-102.20000000000002</v>
      </c>
      <c r="D322">
        <f t="shared" si="97"/>
        <v>-160.4</v>
      </c>
      <c r="E322" t="e">
        <v>#N/A</v>
      </c>
    </row>
    <row r="323" spans="1:11">
      <c r="A323" t="s">
        <v>19</v>
      </c>
      <c r="B323" s="5">
        <v>-93.5</v>
      </c>
      <c r="C323">
        <f t="shared" si="89"/>
        <v>-153.6</v>
      </c>
      <c r="D323">
        <f t="shared" si="97"/>
        <v>-158.89999999999998</v>
      </c>
      <c r="E323" t="e">
        <v>#N/A</v>
      </c>
    </row>
    <row r="324" spans="1:11">
      <c r="A324" t="s">
        <v>20</v>
      </c>
      <c r="B324" s="5">
        <v>-135.6</v>
      </c>
      <c r="C324">
        <f t="shared" si="89"/>
        <v>-278.89999999999998</v>
      </c>
      <c r="D324">
        <f t="shared" si="97"/>
        <v>-280.7</v>
      </c>
      <c r="E324" t="e">
        <v>#N/A</v>
      </c>
    </row>
    <row r="325" spans="1:11">
      <c r="A325" t="s">
        <v>21</v>
      </c>
      <c r="B325" s="5">
        <v>-25.7</v>
      </c>
      <c r="C325">
        <f t="shared" si="89"/>
        <v>-287.89999999999998</v>
      </c>
      <c r="D325">
        <f t="shared" si="97"/>
        <v>-226.2</v>
      </c>
      <c r="E325" t="e">
        <v>#N/A</v>
      </c>
    </row>
    <row r="326" spans="1:11">
      <c r="A326" t="s">
        <v>22</v>
      </c>
      <c r="B326" s="5">
        <v>-109.6</v>
      </c>
      <c r="C326">
        <f t="shared" si="89"/>
        <v>-364.4</v>
      </c>
      <c r="D326">
        <f t="shared" si="97"/>
        <v>-262.19999999999993</v>
      </c>
      <c r="E326" t="e">
        <v>#N/A</v>
      </c>
    </row>
    <row r="327" spans="1:11">
      <c r="A327" t="s">
        <v>23</v>
      </c>
      <c r="B327" s="5">
        <v>-76.099999999999994</v>
      </c>
      <c r="C327">
        <f t="shared" si="89"/>
        <v>-347</v>
      </c>
      <c r="D327">
        <f t="shared" si="97"/>
        <v>-193.4</v>
      </c>
      <c r="E327" t="e">
        <v>#N/A</v>
      </c>
    </row>
    <row r="328" spans="1:11">
      <c r="A328" t="s">
        <v>24</v>
      </c>
      <c r="B328" s="5">
        <v>-56.1</v>
      </c>
      <c r="C328">
        <f t="shared" si="89"/>
        <v>-267.5</v>
      </c>
      <c r="D328">
        <f t="shared" si="97"/>
        <v>11.399999999999977</v>
      </c>
      <c r="E328" t="e">
        <v>#N/A</v>
      </c>
    </row>
    <row r="329" spans="1:11">
      <c r="A329" t="s">
        <v>25</v>
      </c>
      <c r="B329" s="5">
        <v>-79.900000000000006</v>
      </c>
      <c r="C329">
        <f t="shared" si="89"/>
        <v>-321.7</v>
      </c>
      <c r="D329">
        <f t="shared" si="97"/>
        <v>-33.800000000000011</v>
      </c>
      <c r="E329" t="e">
        <v>#N/A</v>
      </c>
    </row>
    <row r="330" spans="1:11">
      <c r="A330" t="s">
        <v>26</v>
      </c>
      <c r="B330" s="5">
        <v>-8.9</v>
      </c>
      <c r="C330">
        <f t="shared" si="89"/>
        <v>-221</v>
      </c>
      <c r="D330">
        <f t="shared" si="97"/>
        <v>143.39999999999998</v>
      </c>
      <c r="E330" t="e">
        <v>#N/A</v>
      </c>
    </row>
    <row r="331" spans="1:11">
      <c r="A331" t="s">
        <v>27</v>
      </c>
      <c r="B331" s="5">
        <v>-36.700000000000003</v>
      </c>
      <c r="C331">
        <f t="shared" si="89"/>
        <v>-181.60000000000002</v>
      </c>
      <c r="D331">
        <f t="shared" si="97"/>
        <v>165.39999999999998</v>
      </c>
      <c r="E331">
        <f t="shared" ref="E331:E362" si="98">AVERAGE(D312:D331)</f>
        <v>-164.96499999999997</v>
      </c>
      <c r="F331">
        <f>STDEV(D312,D313,D314,D315,D316,D317,D318,D319,D320,D321,D322,D323,D324,D325,D326,D327,D328,D329,D330,D331)</f>
        <v>207.01936923109901</v>
      </c>
      <c r="G331">
        <f>F331*2</f>
        <v>414.03873846219801</v>
      </c>
      <c r="H331">
        <f t="shared" ref="H331:H394" si="99">E331+F331</f>
        <v>42.054369231099031</v>
      </c>
      <c r="I331">
        <f t="shared" ref="I331:I394" si="100">E331+G331</f>
        <v>249.07373846219804</v>
      </c>
      <c r="J331">
        <f t="shared" ref="J331:J394" si="101">E331-F331</f>
        <v>-371.98436923109898</v>
      </c>
      <c r="K331">
        <f t="shared" ref="K331:K394" si="102">E331-G331</f>
        <v>-579.00373846219804</v>
      </c>
    </row>
    <row r="332" spans="1:11">
      <c r="A332" t="s">
        <v>28</v>
      </c>
      <c r="B332" s="5">
        <v>-102.5</v>
      </c>
      <c r="C332">
        <f t="shared" si="89"/>
        <v>-228</v>
      </c>
      <c r="D332">
        <f t="shared" si="97"/>
        <v>39.5</v>
      </c>
      <c r="E332">
        <f t="shared" si="98"/>
        <v>-148.70499999999998</v>
      </c>
      <c r="F332">
        <f t="shared" ref="F332:F395" si="103">STDEV(D313,D314,D315,D316,D317,D318,D319,D320,D321,D322,D323,D324,D325,D326,D327,D328,D329,D330,D331,D332)</f>
        <v>209.78994626204462</v>
      </c>
      <c r="G332">
        <f t="shared" ref="G332:G395" si="104">F332*2</f>
        <v>419.57989252408925</v>
      </c>
      <c r="H332">
        <f t="shared" si="99"/>
        <v>61.084946262044639</v>
      </c>
      <c r="I332">
        <f t="shared" si="100"/>
        <v>270.87489252408926</v>
      </c>
      <c r="J332">
        <f t="shared" si="101"/>
        <v>-358.49494626204461</v>
      </c>
      <c r="K332">
        <f t="shared" si="102"/>
        <v>-568.28489252408917</v>
      </c>
    </row>
    <row r="333" spans="1:11">
      <c r="A333" t="s">
        <v>29</v>
      </c>
      <c r="B333" s="5">
        <v>-180.6</v>
      </c>
      <c r="C333">
        <f t="shared" si="89"/>
        <v>-328.7</v>
      </c>
      <c r="D333">
        <f t="shared" si="97"/>
        <v>-7</v>
      </c>
      <c r="E333">
        <f t="shared" si="98"/>
        <v>-140.37499999999997</v>
      </c>
      <c r="F333">
        <f t="shared" si="103"/>
        <v>212.04485343535472</v>
      </c>
      <c r="G333">
        <f t="shared" si="104"/>
        <v>424.08970687070945</v>
      </c>
      <c r="H333">
        <f t="shared" si="99"/>
        <v>71.669853435354753</v>
      </c>
      <c r="I333">
        <f t="shared" si="100"/>
        <v>283.71470687070951</v>
      </c>
      <c r="J333">
        <f t="shared" si="101"/>
        <v>-352.4198534353547</v>
      </c>
      <c r="K333">
        <f t="shared" si="102"/>
        <v>-564.46470687070939</v>
      </c>
    </row>
    <row r="334" spans="1:11">
      <c r="A334" t="s">
        <v>30</v>
      </c>
      <c r="B334" s="5">
        <v>-103.3</v>
      </c>
      <c r="C334">
        <f t="shared" si="89"/>
        <v>-423.09999999999997</v>
      </c>
      <c r="D334">
        <f t="shared" si="97"/>
        <v>-202.09999999999997</v>
      </c>
      <c r="E334">
        <f t="shared" si="98"/>
        <v>-118.35999999999999</v>
      </c>
      <c r="F334">
        <f t="shared" si="103"/>
        <v>177.16852637204525</v>
      </c>
      <c r="G334">
        <f t="shared" si="104"/>
        <v>354.3370527440905</v>
      </c>
      <c r="H334">
        <f t="shared" si="99"/>
        <v>58.808526372045264</v>
      </c>
      <c r="I334">
        <f t="shared" si="100"/>
        <v>235.97705274409051</v>
      </c>
      <c r="J334">
        <f t="shared" si="101"/>
        <v>-295.52852637204523</v>
      </c>
      <c r="K334">
        <f t="shared" si="102"/>
        <v>-472.69705274409046</v>
      </c>
    </row>
    <row r="335" spans="1:11">
      <c r="A335" t="s">
        <v>31</v>
      </c>
      <c r="B335" s="5">
        <v>-49</v>
      </c>
      <c r="C335">
        <f t="shared" si="89"/>
        <v>-435.40000000000003</v>
      </c>
      <c r="D335">
        <f t="shared" si="97"/>
        <v>-253.8</v>
      </c>
      <c r="E335">
        <f t="shared" si="98"/>
        <v>-103.43999999999998</v>
      </c>
      <c r="F335">
        <f t="shared" si="103"/>
        <v>149.0425174237204</v>
      </c>
      <c r="G335">
        <f t="shared" si="104"/>
        <v>298.0850348474408</v>
      </c>
      <c r="H335">
        <f t="shared" si="99"/>
        <v>45.602517423720414</v>
      </c>
      <c r="I335">
        <f t="shared" si="100"/>
        <v>194.6450348474408</v>
      </c>
      <c r="J335">
        <f t="shared" si="101"/>
        <v>-252.48251742372037</v>
      </c>
      <c r="K335">
        <f t="shared" si="102"/>
        <v>-401.52503484744079</v>
      </c>
    </row>
    <row r="336" spans="1:11">
      <c r="A336" t="s">
        <v>32</v>
      </c>
      <c r="B336" s="5">
        <v>-142.80000000000001</v>
      </c>
      <c r="C336">
        <f t="shared" si="89"/>
        <v>-475.7</v>
      </c>
      <c r="D336">
        <f t="shared" si="97"/>
        <v>-247.7</v>
      </c>
      <c r="E336">
        <f t="shared" si="98"/>
        <v>-98.319999999999979</v>
      </c>
      <c r="F336">
        <f t="shared" si="103"/>
        <v>141.70118151273567</v>
      </c>
      <c r="G336">
        <f t="shared" si="104"/>
        <v>283.40236302547135</v>
      </c>
      <c r="H336">
        <f t="shared" si="99"/>
        <v>43.381181512735694</v>
      </c>
      <c r="I336">
        <f t="shared" si="100"/>
        <v>185.08236302547135</v>
      </c>
      <c r="J336">
        <f t="shared" si="101"/>
        <v>-240.02118151273567</v>
      </c>
      <c r="K336">
        <f t="shared" si="102"/>
        <v>-381.72236302547134</v>
      </c>
    </row>
    <row r="337" spans="1:11">
      <c r="A337" t="s">
        <v>33</v>
      </c>
      <c r="B337" s="5">
        <v>-117</v>
      </c>
      <c r="C337">
        <f t="shared" si="89"/>
        <v>-412.1</v>
      </c>
      <c r="D337">
        <f t="shared" si="97"/>
        <v>-83.400000000000034</v>
      </c>
      <c r="E337">
        <f t="shared" si="98"/>
        <v>-90.53</v>
      </c>
      <c r="F337">
        <f t="shared" si="103"/>
        <v>137.77690242600627</v>
      </c>
      <c r="G337">
        <f t="shared" si="104"/>
        <v>275.55380485201255</v>
      </c>
      <c r="H337">
        <f t="shared" si="99"/>
        <v>47.246902426006272</v>
      </c>
      <c r="I337">
        <f t="shared" si="100"/>
        <v>185.02380485201255</v>
      </c>
      <c r="J337">
        <f t="shared" si="101"/>
        <v>-228.30690242600627</v>
      </c>
      <c r="K337">
        <f t="shared" si="102"/>
        <v>-366.08380485201258</v>
      </c>
    </row>
    <row r="338" spans="1:11">
      <c r="A338" t="s">
        <v>34</v>
      </c>
      <c r="B338" s="5">
        <v>-60.2</v>
      </c>
      <c r="C338">
        <f t="shared" si="89"/>
        <v>-369</v>
      </c>
      <c r="D338">
        <f t="shared" si="97"/>
        <v>54.099999999999966</v>
      </c>
      <c r="E338">
        <f t="shared" si="98"/>
        <v>-89.47</v>
      </c>
      <c r="F338">
        <f t="shared" si="103"/>
        <v>138.85384629738905</v>
      </c>
      <c r="G338">
        <f t="shared" si="104"/>
        <v>277.70769259477811</v>
      </c>
      <c r="H338">
        <f t="shared" si="99"/>
        <v>49.383846297389056</v>
      </c>
      <c r="I338">
        <f t="shared" si="100"/>
        <v>188.23769259477811</v>
      </c>
      <c r="J338">
        <f t="shared" si="101"/>
        <v>-228.32384629738905</v>
      </c>
      <c r="K338">
        <f t="shared" si="102"/>
        <v>-367.17769259477814</v>
      </c>
    </row>
    <row r="339" spans="1:11">
      <c r="A339" t="s">
        <v>35</v>
      </c>
      <c r="B339" s="5">
        <v>-139.9</v>
      </c>
      <c r="C339">
        <f t="shared" si="89"/>
        <v>-459.9</v>
      </c>
      <c r="D339">
        <f t="shared" si="97"/>
        <v>-24.499999999999943</v>
      </c>
      <c r="E339">
        <f t="shared" si="98"/>
        <v>-91.4</v>
      </c>
      <c r="F339">
        <f t="shared" si="103"/>
        <v>137.601116886532</v>
      </c>
      <c r="G339">
        <f t="shared" si="104"/>
        <v>275.20223377306399</v>
      </c>
      <c r="H339">
        <f t="shared" si="99"/>
        <v>46.201116886531992</v>
      </c>
      <c r="I339">
        <f t="shared" si="100"/>
        <v>183.80223377306399</v>
      </c>
      <c r="J339">
        <f t="shared" si="101"/>
        <v>-229.001116886532</v>
      </c>
      <c r="K339">
        <f t="shared" si="102"/>
        <v>-366.60223377306397</v>
      </c>
    </row>
    <row r="340" spans="1:11">
      <c r="A340" t="s">
        <v>36</v>
      </c>
      <c r="B340" s="5">
        <v>-111.1</v>
      </c>
      <c r="C340">
        <f t="shared" si="89"/>
        <v>-428.20000000000005</v>
      </c>
      <c r="D340">
        <f t="shared" si="97"/>
        <v>47.499999999999943</v>
      </c>
      <c r="E340">
        <f t="shared" si="98"/>
        <v>-89.08</v>
      </c>
      <c r="F340">
        <f t="shared" si="103"/>
        <v>139.61914210488925</v>
      </c>
      <c r="G340">
        <f t="shared" si="104"/>
        <v>279.2382842097785</v>
      </c>
      <c r="H340">
        <f t="shared" si="99"/>
        <v>50.539142104889251</v>
      </c>
      <c r="I340">
        <f t="shared" si="100"/>
        <v>190.15828420977851</v>
      </c>
      <c r="J340">
        <f t="shared" si="101"/>
        <v>-228.69914210488923</v>
      </c>
      <c r="K340">
        <f t="shared" si="102"/>
        <v>-368.31828420977848</v>
      </c>
    </row>
    <row r="341" spans="1:11">
      <c r="A341" t="s">
        <v>37</v>
      </c>
      <c r="B341" s="5">
        <v>10.9</v>
      </c>
      <c r="C341">
        <f t="shared" si="89"/>
        <v>-300.30000000000007</v>
      </c>
      <c r="D341">
        <f t="shared" si="97"/>
        <v>111.79999999999995</v>
      </c>
      <c r="E341">
        <f t="shared" si="98"/>
        <v>-78.050000000000026</v>
      </c>
      <c r="F341">
        <f t="shared" si="103"/>
        <v>146.52236581563415</v>
      </c>
      <c r="G341">
        <f t="shared" si="104"/>
        <v>293.04473163126829</v>
      </c>
      <c r="H341">
        <f t="shared" si="99"/>
        <v>68.47236581563412</v>
      </c>
      <c r="I341">
        <f t="shared" si="100"/>
        <v>214.99473163126828</v>
      </c>
      <c r="J341">
        <f t="shared" si="101"/>
        <v>-224.57236581563416</v>
      </c>
      <c r="K341">
        <f t="shared" si="102"/>
        <v>-371.0947316312683</v>
      </c>
    </row>
    <row r="342" spans="1:11">
      <c r="A342" t="s">
        <v>38</v>
      </c>
      <c r="B342" s="5">
        <v>-267.60000000000002</v>
      </c>
      <c r="C342">
        <f t="shared" si="89"/>
        <v>-507.70000000000005</v>
      </c>
      <c r="D342">
        <f t="shared" si="97"/>
        <v>-138.70000000000005</v>
      </c>
      <c r="E342">
        <f t="shared" si="98"/>
        <v>-76.965000000000003</v>
      </c>
      <c r="F342">
        <f t="shared" si="103"/>
        <v>145.9597322804081</v>
      </c>
      <c r="G342">
        <f t="shared" si="104"/>
        <v>291.91946456081621</v>
      </c>
      <c r="H342">
        <f t="shared" si="99"/>
        <v>68.994732280408101</v>
      </c>
      <c r="I342">
        <f t="shared" si="100"/>
        <v>214.95446456081621</v>
      </c>
      <c r="J342">
        <f t="shared" si="101"/>
        <v>-222.92473228040811</v>
      </c>
      <c r="K342">
        <f t="shared" si="102"/>
        <v>-368.88446456081624</v>
      </c>
    </row>
    <row r="343" spans="1:11">
      <c r="A343" t="s">
        <v>39</v>
      </c>
      <c r="B343" s="5">
        <v>-215</v>
      </c>
      <c r="C343">
        <f t="shared" si="89"/>
        <v>-582.79999999999995</v>
      </c>
      <c r="D343">
        <f t="shared" si="97"/>
        <v>-122.89999999999998</v>
      </c>
      <c r="E343">
        <f t="shared" si="98"/>
        <v>-75.165000000000006</v>
      </c>
      <c r="F343">
        <f t="shared" si="103"/>
        <v>145.11565360447034</v>
      </c>
      <c r="G343">
        <f t="shared" si="104"/>
        <v>290.23130720894068</v>
      </c>
      <c r="H343">
        <f t="shared" si="99"/>
        <v>69.950653604470332</v>
      </c>
      <c r="I343">
        <f t="shared" si="100"/>
        <v>215.06630720894066</v>
      </c>
      <c r="J343">
        <f t="shared" si="101"/>
        <v>-220.28065360447033</v>
      </c>
      <c r="K343">
        <f t="shared" si="102"/>
        <v>-365.3963072089407</v>
      </c>
    </row>
    <row r="344" spans="1:11">
      <c r="A344" t="s">
        <v>40</v>
      </c>
      <c r="B344" s="5">
        <v>-26.2</v>
      </c>
      <c r="C344">
        <f t="shared" si="89"/>
        <v>-497.90000000000003</v>
      </c>
      <c r="D344">
        <f t="shared" si="97"/>
        <v>-69.699999999999989</v>
      </c>
      <c r="E344">
        <f t="shared" si="98"/>
        <v>-64.615000000000023</v>
      </c>
      <c r="F344">
        <f t="shared" si="103"/>
        <v>136.81945181419502</v>
      </c>
      <c r="G344">
        <f t="shared" si="104"/>
        <v>273.63890362839004</v>
      </c>
      <c r="H344">
        <f t="shared" si="99"/>
        <v>72.204451814194996</v>
      </c>
      <c r="I344">
        <f t="shared" si="100"/>
        <v>209.02390362839003</v>
      </c>
      <c r="J344">
        <f t="shared" si="101"/>
        <v>-201.43445181419503</v>
      </c>
      <c r="K344">
        <f t="shared" si="102"/>
        <v>-338.25390362839005</v>
      </c>
    </row>
    <row r="345" spans="1:11">
      <c r="A345" t="s">
        <v>41</v>
      </c>
      <c r="B345" s="5">
        <v>-150</v>
      </c>
      <c r="C345">
        <f t="shared" si="89"/>
        <v>-658.8</v>
      </c>
      <c r="D345">
        <f t="shared" si="97"/>
        <v>-358.49999999999989</v>
      </c>
      <c r="E345">
        <f t="shared" si="98"/>
        <v>-71.22999999999999</v>
      </c>
      <c r="F345">
        <f t="shared" si="103"/>
        <v>147.80057723696123</v>
      </c>
      <c r="G345">
        <f t="shared" si="104"/>
        <v>295.60115447392246</v>
      </c>
      <c r="H345">
        <f t="shared" si="99"/>
        <v>76.570577236961242</v>
      </c>
      <c r="I345">
        <f t="shared" si="100"/>
        <v>224.37115447392247</v>
      </c>
      <c r="J345">
        <f t="shared" si="101"/>
        <v>-219.03057723696122</v>
      </c>
      <c r="K345">
        <f t="shared" si="102"/>
        <v>-366.83115447392242</v>
      </c>
    </row>
    <row r="346" spans="1:11">
      <c r="A346" t="s">
        <v>42</v>
      </c>
      <c r="B346" s="5">
        <v>-147.9</v>
      </c>
      <c r="C346">
        <f t="shared" si="89"/>
        <v>-539.1</v>
      </c>
      <c r="D346">
        <f t="shared" si="97"/>
        <v>-31.399999999999977</v>
      </c>
      <c r="E346">
        <f t="shared" si="98"/>
        <v>-59.690000000000012</v>
      </c>
      <c r="F346">
        <f t="shared" si="103"/>
        <v>140.95700314933663</v>
      </c>
      <c r="G346">
        <f t="shared" si="104"/>
        <v>281.91400629867326</v>
      </c>
      <c r="H346">
        <f t="shared" si="99"/>
        <v>81.267003149336617</v>
      </c>
      <c r="I346">
        <f t="shared" si="100"/>
        <v>222.22400629867326</v>
      </c>
      <c r="J346">
        <f t="shared" si="101"/>
        <v>-200.64700314933663</v>
      </c>
      <c r="K346">
        <f t="shared" si="102"/>
        <v>-341.60400629867326</v>
      </c>
    </row>
    <row r="347" spans="1:11">
      <c r="A347" t="s">
        <v>43</v>
      </c>
      <c r="B347" s="5">
        <v>-37.5</v>
      </c>
      <c r="C347">
        <f t="shared" si="89"/>
        <v>-361.6</v>
      </c>
      <c r="D347">
        <f t="shared" si="97"/>
        <v>221.19999999999993</v>
      </c>
      <c r="E347">
        <f t="shared" si="98"/>
        <v>-38.960000000000008</v>
      </c>
      <c r="F347">
        <f t="shared" si="103"/>
        <v>150.42655630607666</v>
      </c>
      <c r="G347">
        <f t="shared" si="104"/>
        <v>300.85311261215332</v>
      </c>
      <c r="H347">
        <f t="shared" si="99"/>
        <v>111.46655630607665</v>
      </c>
      <c r="I347">
        <f t="shared" si="100"/>
        <v>261.89311261215335</v>
      </c>
      <c r="J347">
        <f t="shared" si="101"/>
        <v>-189.38655630607667</v>
      </c>
      <c r="K347">
        <f t="shared" si="102"/>
        <v>-339.8131126121533</v>
      </c>
    </row>
    <row r="348" spans="1:11">
      <c r="A348" t="s">
        <v>44</v>
      </c>
      <c r="B348" s="5">
        <v>-56</v>
      </c>
      <c r="C348">
        <f t="shared" si="89"/>
        <v>-391.4</v>
      </c>
      <c r="D348">
        <f t="shared" si="97"/>
        <v>106.50000000000006</v>
      </c>
      <c r="E348">
        <f t="shared" si="98"/>
        <v>-34.204999999999998</v>
      </c>
      <c r="F348">
        <f t="shared" si="103"/>
        <v>153.57239155319687</v>
      </c>
      <c r="G348">
        <f t="shared" si="104"/>
        <v>307.14478310639373</v>
      </c>
      <c r="H348">
        <f t="shared" si="99"/>
        <v>119.36739155319687</v>
      </c>
      <c r="I348">
        <f t="shared" si="100"/>
        <v>272.93978310639375</v>
      </c>
      <c r="J348">
        <f t="shared" si="101"/>
        <v>-187.77739155319688</v>
      </c>
      <c r="K348">
        <f t="shared" si="102"/>
        <v>-341.34978310639372</v>
      </c>
    </row>
    <row r="349" spans="1:11">
      <c r="A349" t="s">
        <v>45</v>
      </c>
      <c r="B349" s="5">
        <v>73.486999999999995</v>
      </c>
      <c r="C349">
        <f t="shared" si="89"/>
        <v>-167.91300000000001</v>
      </c>
      <c r="D349">
        <f t="shared" si="97"/>
        <v>490.88699999999994</v>
      </c>
      <c r="E349">
        <f t="shared" si="98"/>
        <v>-7.9706500000000009</v>
      </c>
      <c r="F349">
        <f t="shared" si="103"/>
        <v>193.31753692068801</v>
      </c>
      <c r="G349">
        <f t="shared" si="104"/>
        <v>386.63507384137603</v>
      </c>
      <c r="H349">
        <f t="shared" si="99"/>
        <v>185.34688692068801</v>
      </c>
      <c r="I349">
        <f t="shared" si="100"/>
        <v>378.66442384137605</v>
      </c>
      <c r="J349">
        <f t="shared" si="101"/>
        <v>-201.28818692068802</v>
      </c>
      <c r="K349">
        <f t="shared" si="102"/>
        <v>-394.605723841376</v>
      </c>
    </row>
    <row r="350" spans="1:11">
      <c r="A350" t="s">
        <v>46</v>
      </c>
      <c r="B350" s="5">
        <v>53.813000000000002</v>
      </c>
      <c r="C350">
        <f t="shared" si="89"/>
        <v>33.799999999999997</v>
      </c>
      <c r="D350">
        <f t="shared" si="97"/>
        <v>572.9</v>
      </c>
      <c r="E350">
        <f t="shared" si="98"/>
        <v>13.504349999999993</v>
      </c>
      <c r="F350">
        <f t="shared" si="103"/>
        <v>231.16818409189602</v>
      </c>
      <c r="G350">
        <f t="shared" si="104"/>
        <v>462.33636818379205</v>
      </c>
      <c r="H350">
        <f t="shared" si="99"/>
        <v>244.67253409189601</v>
      </c>
      <c r="I350">
        <f t="shared" si="100"/>
        <v>475.84071818379203</v>
      </c>
      <c r="J350">
        <f t="shared" si="101"/>
        <v>-217.66383409189604</v>
      </c>
      <c r="K350">
        <f t="shared" si="102"/>
        <v>-448.83201818379206</v>
      </c>
    </row>
    <row r="351" spans="1:11">
      <c r="A351" t="s">
        <v>47</v>
      </c>
      <c r="B351" s="5">
        <v>213.655</v>
      </c>
      <c r="C351">
        <f t="shared" si="89"/>
        <v>284.95499999999998</v>
      </c>
      <c r="D351">
        <f t="shared" si="97"/>
        <v>646.55500000000006</v>
      </c>
      <c r="E351">
        <f t="shared" si="98"/>
        <v>37.56209999999998</v>
      </c>
      <c r="F351">
        <f t="shared" si="103"/>
        <v>269.64315479866895</v>
      </c>
      <c r="G351">
        <f t="shared" si="104"/>
        <v>539.28630959733789</v>
      </c>
      <c r="H351">
        <f t="shared" si="99"/>
        <v>307.20525479866893</v>
      </c>
      <c r="I351">
        <f t="shared" si="100"/>
        <v>576.84840959733788</v>
      </c>
      <c r="J351">
        <f t="shared" si="101"/>
        <v>-232.08105479866896</v>
      </c>
      <c r="K351">
        <f t="shared" si="102"/>
        <v>-501.7242095973379</v>
      </c>
    </row>
    <row r="352" spans="1:11">
      <c r="A352" t="s">
        <v>48</v>
      </c>
      <c r="B352" s="5">
        <v>237.91800000000001</v>
      </c>
      <c r="C352">
        <f t="shared" si="89"/>
        <v>578.87300000000005</v>
      </c>
      <c r="D352">
        <f t="shared" si="97"/>
        <v>970.27300000000002</v>
      </c>
      <c r="E352">
        <f t="shared" si="98"/>
        <v>84.100749999999977</v>
      </c>
      <c r="F352">
        <f t="shared" si="103"/>
        <v>340.9020646763795</v>
      </c>
      <c r="G352">
        <f t="shared" si="104"/>
        <v>681.80412935275899</v>
      </c>
      <c r="H352">
        <f t="shared" si="99"/>
        <v>425.00281467637944</v>
      </c>
      <c r="I352">
        <f t="shared" si="100"/>
        <v>765.90487935275894</v>
      </c>
      <c r="J352">
        <f t="shared" si="101"/>
        <v>-256.80131467637955</v>
      </c>
      <c r="K352">
        <f t="shared" si="102"/>
        <v>-597.70337935275904</v>
      </c>
    </row>
    <row r="353" spans="1:11">
      <c r="A353" t="s">
        <v>49</v>
      </c>
      <c r="B353" s="5">
        <v>520.68499999999995</v>
      </c>
      <c r="C353">
        <f t="shared" si="89"/>
        <v>1026.0709999999999</v>
      </c>
      <c r="D353">
        <f t="shared" si="97"/>
        <v>1193.9839999999999</v>
      </c>
      <c r="E353">
        <f t="shared" si="98"/>
        <v>144.14994999999999</v>
      </c>
      <c r="F353">
        <f t="shared" si="103"/>
        <v>420.49428870762824</v>
      </c>
      <c r="G353">
        <f t="shared" si="104"/>
        <v>840.98857741525649</v>
      </c>
      <c r="H353">
        <f t="shared" si="99"/>
        <v>564.64423870762823</v>
      </c>
      <c r="I353">
        <f t="shared" si="100"/>
        <v>985.13852741525648</v>
      </c>
      <c r="J353">
        <f t="shared" si="101"/>
        <v>-276.34433870762825</v>
      </c>
      <c r="K353">
        <f t="shared" si="102"/>
        <v>-696.8386274152565</v>
      </c>
    </row>
    <row r="354" spans="1:11">
      <c r="A354" t="s">
        <v>50</v>
      </c>
      <c r="B354" s="5">
        <v>660.00099999999998</v>
      </c>
      <c r="C354">
        <f t="shared" si="89"/>
        <v>1632.259</v>
      </c>
      <c r="D354">
        <f t="shared" si="97"/>
        <v>1598.4590000000001</v>
      </c>
      <c r="E354">
        <f t="shared" si="98"/>
        <v>234.17789999999999</v>
      </c>
      <c r="F354">
        <f t="shared" si="103"/>
        <v>522.77189547599869</v>
      </c>
      <c r="G354">
        <f t="shared" si="104"/>
        <v>1045.5437909519974</v>
      </c>
      <c r="H354">
        <f t="shared" si="99"/>
        <v>756.94979547599871</v>
      </c>
      <c r="I354">
        <f t="shared" si="100"/>
        <v>1279.7216909519973</v>
      </c>
      <c r="J354">
        <f t="shared" si="101"/>
        <v>-288.59399547599867</v>
      </c>
      <c r="K354">
        <f t="shared" si="102"/>
        <v>-811.36589095199736</v>
      </c>
    </row>
    <row r="355" spans="1:11">
      <c r="A355" t="s">
        <v>51</v>
      </c>
      <c r="B355" s="5">
        <v>1132.0899999999999</v>
      </c>
      <c r="C355">
        <f t="shared" si="89"/>
        <v>2550.6939999999995</v>
      </c>
      <c r="D355">
        <f t="shared" si="97"/>
        <v>2265.7389999999996</v>
      </c>
      <c r="E355">
        <f t="shared" si="98"/>
        <v>360.15485000000001</v>
      </c>
      <c r="F355">
        <f t="shared" si="103"/>
        <v>679.17259541183637</v>
      </c>
      <c r="G355">
        <f t="shared" si="104"/>
        <v>1358.3451908236727</v>
      </c>
      <c r="H355">
        <f t="shared" si="99"/>
        <v>1039.3274454118364</v>
      </c>
      <c r="I355">
        <f t="shared" si="100"/>
        <v>1718.5000408236729</v>
      </c>
      <c r="J355">
        <f t="shared" si="101"/>
        <v>-319.01774541183636</v>
      </c>
      <c r="K355">
        <f t="shared" si="102"/>
        <v>-998.19034082367273</v>
      </c>
    </row>
    <row r="356" spans="1:11">
      <c r="A356" t="s">
        <v>52</v>
      </c>
      <c r="B356" s="5">
        <v>1495.2529999999999</v>
      </c>
      <c r="C356">
        <f t="shared" si="89"/>
        <v>3808.0289999999995</v>
      </c>
      <c r="D356">
        <f t="shared" si="97"/>
        <v>3229.1559999999995</v>
      </c>
      <c r="E356">
        <f t="shared" si="98"/>
        <v>533.99765000000002</v>
      </c>
      <c r="F356">
        <f t="shared" si="103"/>
        <v>918.27889842633408</v>
      </c>
      <c r="G356">
        <f t="shared" si="104"/>
        <v>1836.5577968526682</v>
      </c>
      <c r="H356">
        <f t="shared" si="99"/>
        <v>1452.2765484263341</v>
      </c>
      <c r="I356">
        <f t="shared" si="100"/>
        <v>2370.555446852668</v>
      </c>
      <c r="J356">
        <f t="shared" si="101"/>
        <v>-384.28124842633406</v>
      </c>
      <c r="K356">
        <f t="shared" si="102"/>
        <v>-1302.5601468526681</v>
      </c>
    </row>
    <row r="357" spans="1:11">
      <c r="A357" t="s">
        <v>53</v>
      </c>
      <c r="B357" s="5">
        <v>2312.6930000000002</v>
      </c>
      <c r="C357">
        <f t="shared" si="89"/>
        <v>5600.0370000000003</v>
      </c>
      <c r="D357">
        <f t="shared" si="97"/>
        <v>4573.9660000000003</v>
      </c>
      <c r="E357">
        <f t="shared" si="98"/>
        <v>766.86595</v>
      </c>
      <c r="F357">
        <f t="shared" si="103"/>
        <v>1274.7981899827982</v>
      </c>
      <c r="G357">
        <f t="shared" si="104"/>
        <v>2549.5963799655965</v>
      </c>
      <c r="H357">
        <f t="shared" si="99"/>
        <v>2041.6641399827981</v>
      </c>
      <c r="I357">
        <f t="shared" si="100"/>
        <v>3316.4623299655964</v>
      </c>
      <c r="J357">
        <f t="shared" si="101"/>
        <v>-507.93223998279825</v>
      </c>
      <c r="K357">
        <f t="shared" si="102"/>
        <v>-1782.7304299655966</v>
      </c>
    </row>
    <row r="358" spans="1:11">
      <c r="A358" t="s">
        <v>54</v>
      </c>
      <c r="B358" s="5">
        <v>3171.8159999999998</v>
      </c>
      <c r="C358">
        <f t="shared" si="89"/>
        <v>8111.8519999999999</v>
      </c>
      <c r="D358">
        <f t="shared" si="97"/>
        <v>6479.5929999999998</v>
      </c>
      <c r="E358">
        <f t="shared" si="98"/>
        <v>1088.1405999999999</v>
      </c>
      <c r="F358">
        <f t="shared" si="103"/>
        <v>1790.91222142523</v>
      </c>
      <c r="G358">
        <f t="shared" si="104"/>
        <v>3581.8244428504599</v>
      </c>
      <c r="H358">
        <f t="shared" si="99"/>
        <v>2879.0528214252299</v>
      </c>
      <c r="I358">
        <f t="shared" si="100"/>
        <v>4669.9650428504601</v>
      </c>
      <c r="J358">
        <f t="shared" si="101"/>
        <v>-702.77162142523002</v>
      </c>
      <c r="K358">
        <f t="shared" si="102"/>
        <v>-2493.6838428504598</v>
      </c>
    </row>
    <row r="359" spans="1:11">
      <c r="A359" t="s">
        <v>55</v>
      </c>
      <c r="B359" s="5">
        <v>878.04300000000001</v>
      </c>
      <c r="C359">
        <f t="shared" si="89"/>
        <v>7857.8049999999994</v>
      </c>
      <c r="D359">
        <f t="shared" si="97"/>
        <v>5307.1109999999999</v>
      </c>
      <c r="E359">
        <f t="shared" si="98"/>
        <v>1354.7211499999999</v>
      </c>
      <c r="F359">
        <f t="shared" si="103"/>
        <v>2001.0576604793214</v>
      </c>
      <c r="G359">
        <f t="shared" si="104"/>
        <v>4002.1153209586428</v>
      </c>
      <c r="H359">
        <f t="shared" si="99"/>
        <v>3355.7788104793212</v>
      </c>
      <c r="I359">
        <f t="shared" si="100"/>
        <v>5356.8364709586422</v>
      </c>
      <c r="J359">
        <f t="shared" si="101"/>
        <v>-646.33651047932153</v>
      </c>
      <c r="K359">
        <f t="shared" si="102"/>
        <v>-2647.3941709586429</v>
      </c>
    </row>
    <row r="360" spans="1:11">
      <c r="A360" t="s">
        <v>56</v>
      </c>
      <c r="B360" s="5">
        <v>8103.0469999999996</v>
      </c>
      <c r="C360">
        <f t="shared" si="89"/>
        <v>14465.598999999998</v>
      </c>
      <c r="D360">
        <f t="shared" si="97"/>
        <v>10657.57</v>
      </c>
      <c r="E360">
        <f t="shared" si="98"/>
        <v>1885.2246500000001</v>
      </c>
      <c r="F360">
        <f t="shared" si="103"/>
        <v>2858.8357381006704</v>
      </c>
      <c r="G360">
        <f t="shared" si="104"/>
        <v>5717.6714762013407</v>
      </c>
      <c r="H360">
        <f t="shared" si="99"/>
        <v>4744.06038810067</v>
      </c>
      <c r="I360">
        <f t="shared" si="100"/>
        <v>7602.8961262013408</v>
      </c>
      <c r="J360">
        <f t="shared" si="101"/>
        <v>-973.61108810067026</v>
      </c>
      <c r="K360">
        <f t="shared" si="102"/>
        <v>-3832.4468262013406</v>
      </c>
    </row>
    <row r="361" spans="1:11">
      <c r="A361" t="s">
        <v>57</v>
      </c>
      <c r="B361" s="5">
        <v>1113</v>
      </c>
      <c r="C361">
        <f t="shared" si="89"/>
        <v>13265.905999999999</v>
      </c>
      <c r="D361">
        <f t="shared" si="97"/>
        <v>7665.8689999999988</v>
      </c>
      <c r="E361">
        <f t="shared" si="98"/>
        <v>2262.9281000000001</v>
      </c>
      <c r="F361">
        <f t="shared" si="103"/>
        <v>3100.9634322977736</v>
      </c>
      <c r="G361">
        <f t="shared" si="104"/>
        <v>6201.9268645955472</v>
      </c>
      <c r="H361">
        <f t="shared" si="99"/>
        <v>5363.8915322977737</v>
      </c>
      <c r="I361">
        <f t="shared" si="100"/>
        <v>8464.8549645955463</v>
      </c>
      <c r="J361">
        <f t="shared" si="101"/>
        <v>-838.03533229777349</v>
      </c>
      <c r="K361">
        <f t="shared" si="102"/>
        <v>-3938.9987645955471</v>
      </c>
    </row>
    <row r="362" spans="1:11">
      <c r="A362" t="s">
        <v>58</v>
      </c>
      <c r="B362" s="5">
        <v>3096</v>
      </c>
      <c r="C362">
        <f t="shared" si="89"/>
        <v>13190.09</v>
      </c>
      <c r="D362">
        <f t="shared" si="97"/>
        <v>5078.2380000000003</v>
      </c>
      <c r="E362">
        <f t="shared" si="98"/>
        <v>2523.7749999999996</v>
      </c>
      <c r="F362">
        <f t="shared" si="103"/>
        <v>3107.7224708275894</v>
      </c>
      <c r="G362">
        <f t="shared" si="104"/>
        <v>6215.4449416551788</v>
      </c>
      <c r="H362">
        <f t="shared" si="99"/>
        <v>5631.4974708275895</v>
      </c>
      <c r="I362">
        <f t="shared" si="100"/>
        <v>8739.2199416551775</v>
      </c>
      <c r="J362">
        <f t="shared" si="101"/>
        <v>-583.94747082758977</v>
      </c>
      <c r="K362">
        <f t="shared" si="102"/>
        <v>-3691.6699416551792</v>
      </c>
    </row>
    <row r="363" spans="1:11">
      <c r="A363" t="s">
        <v>59</v>
      </c>
      <c r="B363" s="5">
        <v>2792</v>
      </c>
      <c r="C363">
        <f t="shared" si="89"/>
        <v>15104.046999999999</v>
      </c>
      <c r="D363">
        <f t="shared" si="97"/>
        <v>7246.2419999999993</v>
      </c>
      <c r="E363">
        <f t="shared" ref="E363:E394" si="105">AVERAGE(D344:D363)</f>
        <v>2892.2321000000002</v>
      </c>
      <c r="F363">
        <f t="shared" si="103"/>
        <v>3212.4956152147324</v>
      </c>
      <c r="G363">
        <f t="shared" si="104"/>
        <v>6424.9912304294648</v>
      </c>
      <c r="H363">
        <f t="shared" si="99"/>
        <v>6104.7277152147326</v>
      </c>
      <c r="I363">
        <f t="shared" si="100"/>
        <v>9317.2233304294641</v>
      </c>
      <c r="J363">
        <f t="shared" si="101"/>
        <v>-320.26351521473225</v>
      </c>
      <c r="K363">
        <f t="shared" si="102"/>
        <v>-3532.7591304294647</v>
      </c>
    </row>
    <row r="364" spans="1:11">
      <c r="A364" t="s">
        <v>60</v>
      </c>
      <c r="B364" s="5">
        <v>5927</v>
      </c>
      <c r="C364">
        <f t="shared" si="89"/>
        <v>12928</v>
      </c>
      <c r="D364">
        <f t="shared" si="97"/>
        <v>-1537.5989999999983</v>
      </c>
      <c r="E364">
        <f t="shared" si="105"/>
        <v>2818.8371500000003</v>
      </c>
      <c r="F364">
        <f t="shared" si="103"/>
        <v>3299.3225693315512</v>
      </c>
      <c r="G364">
        <f t="shared" si="104"/>
        <v>6598.6451386631024</v>
      </c>
      <c r="H364">
        <f t="shared" si="99"/>
        <v>6118.159719331552</v>
      </c>
      <c r="I364">
        <f t="shared" si="100"/>
        <v>9417.4822886631027</v>
      </c>
      <c r="J364">
        <f t="shared" si="101"/>
        <v>-480.48541933155093</v>
      </c>
      <c r="K364">
        <f t="shared" si="102"/>
        <v>-3779.8079886631022</v>
      </c>
    </row>
    <row r="365" spans="1:11">
      <c r="A365" t="s">
        <v>61</v>
      </c>
      <c r="B365" s="5">
        <v>4240</v>
      </c>
      <c r="C365">
        <f t="shared" si="89"/>
        <v>16055</v>
      </c>
      <c r="D365">
        <f t="shared" si="97"/>
        <v>2789.094000000001</v>
      </c>
      <c r="E365">
        <f t="shared" si="105"/>
        <v>2976.2168499999998</v>
      </c>
      <c r="F365">
        <f t="shared" si="103"/>
        <v>3213.7460090603108</v>
      </c>
      <c r="G365">
        <f t="shared" si="104"/>
        <v>6427.4920181206217</v>
      </c>
      <c r="H365">
        <f t="shared" si="99"/>
        <v>6189.9628590603106</v>
      </c>
      <c r="I365">
        <f t="shared" si="100"/>
        <v>9403.7088681206224</v>
      </c>
      <c r="J365">
        <f t="shared" si="101"/>
        <v>-237.52915906031103</v>
      </c>
      <c r="K365">
        <f t="shared" si="102"/>
        <v>-3451.2751681206219</v>
      </c>
    </row>
    <row r="366" spans="1:11">
      <c r="A366" t="s">
        <v>62</v>
      </c>
      <c r="B366" s="5">
        <v>39828</v>
      </c>
      <c r="C366">
        <f t="shared" si="89"/>
        <v>52787</v>
      </c>
      <c r="D366">
        <f t="shared" si="97"/>
        <v>39596.910000000003</v>
      </c>
      <c r="E366">
        <f t="shared" si="105"/>
        <v>4957.6323499999999</v>
      </c>
      <c r="F366">
        <f t="shared" si="103"/>
        <v>8735.1207770444489</v>
      </c>
      <c r="G366">
        <f t="shared" si="104"/>
        <v>17470.241554088898</v>
      </c>
      <c r="H366">
        <f t="shared" si="99"/>
        <v>13692.753127044449</v>
      </c>
      <c r="I366">
        <f t="shared" si="100"/>
        <v>22427.873904088898</v>
      </c>
      <c r="J366">
        <f t="shared" si="101"/>
        <v>-3777.4884270444491</v>
      </c>
      <c r="K366">
        <f t="shared" si="102"/>
        <v>-12512.609204088898</v>
      </c>
    </row>
    <row r="367" spans="1:11">
      <c r="A367" t="s">
        <v>63</v>
      </c>
      <c r="B367" s="5">
        <v>1013</v>
      </c>
      <c r="C367">
        <f t="shared" si="89"/>
        <v>51008</v>
      </c>
      <c r="D367">
        <f>C367-C363</f>
        <v>35903.953000000001</v>
      </c>
      <c r="E367">
        <f t="shared" si="105"/>
        <v>6741.7699999999995</v>
      </c>
      <c r="F367">
        <f t="shared" si="103"/>
        <v>11053.273847205581</v>
      </c>
      <c r="G367">
        <f t="shared" si="104"/>
        <v>22106.547694411162</v>
      </c>
      <c r="H367">
        <f t="shared" si="99"/>
        <v>17795.043847205579</v>
      </c>
      <c r="I367">
        <f t="shared" si="100"/>
        <v>28848.317694411162</v>
      </c>
      <c r="J367">
        <f t="shared" si="101"/>
        <v>-4311.5038472055812</v>
      </c>
      <c r="K367">
        <f t="shared" si="102"/>
        <v>-15364.777694411161</v>
      </c>
    </row>
    <row r="368" spans="1:11">
      <c r="A368" t="s">
        <v>64</v>
      </c>
      <c r="B368" s="5">
        <v>2703</v>
      </c>
      <c r="C368">
        <f t="shared" si="89"/>
        <v>47784</v>
      </c>
      <c r="D368">
        <f t="shared" si="97"/>
        <v>34856</v>
      </c>
      <c r="E368">
        <f t="shared" si="105"/>
        <v>8479.244999999999</v>
      </c>
      <c r="F368">
        <f t="shared" si="103"/>
        <v>12580.957048970058</v>
      </c>
      <c r="G368">
        <f t="shared" si="104"/>
        <v>25161.914097940116</v>
      </c>
      <c r="H368">
        <f t="shared" si="99"/>
        <v>21060.202048970059</v>
      </c>
      <c r="I368">
        <f t="shared" si="100"/>
        <v>33641.159097940115</v>
      </c>
      <c r="J368">
        <f t="shared" si="101"/>
        <v>-4101.7120489700592</v>
      </c>
      <c r="K368">
        <f t="shared" si="102"/>
        <v>-16682.669097940117</v>
      </c>
    </row>
    <row r="369" spans="1:11">
      <c r="A369" t="s">
        <v>65</v>
      </c>
      <c r="B369" s="5">
        <v>-3663</v>
      </c>
      <c r="C369">
        <f t="shared" si="89"/>
        <v>39881</v>
      </c>
      <c r="D369">
        <f t="shared" si="97"/>
        <v>23826</v>
      </c>
      <c r="E369">
        <f t="shared" si="105"/>
        <v>9646.00065</v>
      </c>
      <c r="F369">
        <f t="shared" si="103"/>
        <v>12879.628499975579</v>
      </c>
      <c r="G369">
        <f t="shared" si="104"/>
        <v>25759.256999951158</v>
      </c>
      <c r="H369">
        <f t="shared" si="99"/>
        <v>22525.629149975579</v>
      </c>
      <c r="I369">
        <f t="shared" si="100"/>
        <v>35405.257649951156</v>
      </c>
      <c r="J369">
        <f t="shared" si="101"/>
        <v>-3233.627849975579</v>
      </c>
      <c r="K369">
        <f t="shared" si="102"/>
        <v>-16113.256349951158</v>
      </c>
    </row>
    <row r="370" spans="1:11">
      <c r="A370" t="s">
        <v>66</v>
      </c>
      <c r="B370" s="5">
        <v>3669</v>
      </c>
      <c r="C370">
        <f t="shared" si="89"/>
        <v>3722</v>
      </c>
      <c r="D370">
        <f t="shared" si="97"/>
        <v>-49065</v>
      </c>
      <c r="E370">
        <f t="shared" si="105"/>
        <v>7164.1056500000004</v>
      </c>
      <c r="F370">
        <f t="shared" si="103"/>
        <v>18343.615211822987</v>
      </c>
      <c r="G370">
        <f t="shared" si="104"/>
        <v>36687.230423645975</v>
      </c>
      <c r="H370">
        <f t="shared" si="99"/>
        <v>25507.720861822989</v>
      </c>
      <c r="I370">
        <f t="shared" si="100"/>
        <v>43851.336073645973</v>
      </c>
      <c r="J370">
        <f t="shared" si="101"/>
        <v>-11179.509561822986</v>
      </c>
      <c r="K370">
        <f t="shared" si="102"/>
        <v>-29523.124773645974</v>
      </c>
    </row>
    <row r="371" spans="1:11">
      <c r="A371" t="s">
        <v>67</v>
      </c>
      <c r="B371" s="5">
        <v>7227</v>
      </c>
      <c r="C371">
        <f t="shared" si="89"/>
        <v>9936</v>
      </c>
      <c r="D371">
        <f t="shared" si="97"/>
        <v>-41072</v>
      </c>
      <c r="E371">
        <f t="shared" si="105"/>
        <v>5078.1778999999997</v>
      </c>
      <c r="F371">
        <f t="shared" si="103"/>
        <v>21263.383020418354</v>
      </c>
      <c r="G371">
        <f t="shared" si="104"/>
        <v>42526.766040836708</v>
      </c>
      <c r="H371">
        <f t="shared" si="99"/>
        <v>26341.560920418353</v>
      </c>
      <c r="I371">
        <f t="shared" si="100"/>
        <v>47604.943940836711</v>
      </c>
      <c r="J371">
        <f t="shared" si="101"/>
        <v>-16185.205120418355</v>
      </c>
      <c r="K371">
        <f t="shared" si="102"/>
        <v>-37448.588140836706</v>
      </c>
    </row>
    <row r="372" spans="1:11">
      <c r="A372" t="s">
        <v>68</v>
      </c>
      <c r="B372" s="5">
        <v>2938</v>
      </c>
      <c r="C372">
        <f t="shared" si="89"/>
        <v>10171</v>
      </c>
      <c r="D372">
        <f t="shared" si="97"/>
        <v>-37613</v>
      </c>
      <c r="E372">
        <f t="shared" si="105"/>
        <v>3149.0142500000002</v>
      </c>
      <c r="F372">
        <f t="shared" si="103"/>
        <v>23307.696980362602</v>
      </c>
      <c r="G372">
        <f t="shared" si="104"/>
        <v>46615.393960725203</v>
      </c>
      <c r="H372">
        <f t="shared" si="99"/>
        <v>26456.711230362602</v>
      </c>
      <c r="I372">
        <f t="shared" si="100"/>
        <v>49764.408210725203</v>
      </c>
      <c r="J372">
        <f t="shared" si="101"/>
        <v>-20158.682730362601</v>
      </c>
      <c r="K372">
        <f t="shared" si="102"/>
        <v>-43466.379710725203</v>
      </c>
    </row>
    <row r="373" spans="1:11">
      <c r="A373" t="s">
        <v>69</v>
      </c>
      <c r="B373" s="5">
        <v>3743</v>
      </c>
      <c r="C373">
        <f t="shared" ref="C373:C436" si="106">SUM(B370,B371,B372,B373)</f>
        <v>17577</v>
      </c>
      <c r="D373">
        <f t="shared" si="97"/>
        <v>-22304</v>
      </c>
      <c r="E373">
        <f t="shared" si="105"/>
        <v>1974.1150500000003</v>
      </c>
      <c r="F373">
        <f t="shared" si="103"/>
        <v>23993.586928888824</v>
      </c>
      <c r="G373">
        <f t="shared" si="104"/>
        <v>47987.173857777649</v>
      </c>
      <c r="H373">
        <f t="shared" si="99"/>
        <v>25967.701978888825</v>
      </c>
      <c r="I373">
        <f t="shared" si="100"/>
        <v>49961.288907777649</v>
      </c>
      <c r="J373">
        <f t="shared" si="101"/>
        <v>-22019.471878888824</v>
      </c>
      <c r="K373">
        <f t="shared" si="102"/>
        <v>-46013.058807777648</v>
      </c>
    </row>
    <row r="374" spans="1:11">
      <c r="A374" t="s">
        <v>70</v>
      </c>
      <c r="B374" s="5">
        <v>5173</v>
      </c>
      <c r="C374">
        <f t="shared" si="106"/>
        <v>19081</v>
      </c>
      <c r="D374">
        <f t="shared" si="97"/>
        <v>15359</v>
      </c>
      <c r="E374">
        <f t="shared" si="105"/>
        <v>2662.1421</v>
      </c>
      <c r="F374">
        <f t="shared" si="103"/>
        <v>24178.827693268897</v>
      </c>
      <c r="G374">
        <f t="shared" si="104"/>
        <v>48357.655386537794</v>
      </c>
      <c r="H374">
        <f t="shared" si="99"/>
        <v>26840.969793268898</v>
      </c>
      <c r="I374">
        <f t="shared" si="100"/>
        <v>51019.797486537791</v>
      </c>
      <c r="J374">
        <f t="shared" si="101"/>
        <v>-21516.685593268896</v>
      </c>
      <c r="K374">
        <f t="shared" si="102"/>
        <v>-45695.513286537796</v>
      </c>
    </row>
    <row r="375" spans="1:11">
      <c r="A375" t="s">
        <v>71</v>
      </c>
      <c r="B375" s="5">
        <v>3643</v>
      </c>
      <c r="C375">
        <f t="shared" si="106"/>
        <v>15497</v>
      </c>
      <c r="D375">
        <f t="shared" si="97"/>
        <v>5561</v>
      </c>
      <c r="E375">
        <f t="shared" si="105"/>
        <v>2826.90515</v>
      </c>
      <c r="F375">
        <f t="shared" si="103"/>
        <v>24187.210374437611</v>
      </c>
      <c r="G375">
        <f t="shared" si="104"/>
        <v>48374.420748875222</v>
      </c>
      <c r="H375">
        <f t="shared" si="99"/>
        <v>27014.11552443761</v>
      </c>
      <c r="I375">
        <f t="shared" si="100"/>
        <v>51201.32589887522</v>
      </c>
      <c r="J375">
        <f t="shared" si="101"/>
        <v>-21360.305224437612</v>
      </c>
      <c r="K375">
        <f t="shared" si="102"/>
        <v>-45547.515598875223</v>
      </c>
    </row>
    <row r="376" spans="1:11">
      <c r="A376" t="s">
        <v>72</v>
      </c>
      <c r="B376" s="5">
        <v>8530</v>
      </c>
      <c r="C376">
        <f t="shared" si="106"/>
        <v>21089</v>
      </c>
      <c r="D376">
        <f t="shared" si="97"/>
        <v>10918</v>
      </c>
      <c r="E376">
        <f t="shared" si="105"/>
        <v>3211.3473499999991</v>
      </c>
      <c r="F376">
        <f t="shared" si="103"/>
        <v>24254.950511804149</v>
      </c>
      <c r="G376">
        <f t="shared" si="104"/>
        <v>48509.901023608298</v>
      </c>
      <c r="H376">
        <f t="shared" si="99"/>
        <v>27466.297861804149</v>
      </c>
      <c r="I376">
        <f t="shared" si="100"/>
        <v>51721.248373608294</v>
      </c>
      <c r="J376">
        <f t="shared" si="101"/>
        <v>-21043.603161804149</v>
      </c>
      <c r="K376">
        <f t="shared" si="102"/>
        <v>-45298.553673608301</v>
      </c>
    </row>
    <row r="377" spans="1:11">
      <c r="A377" t="s">
        <v>73</v>
      </c>
      <c r="B377" s="5">
        <v>4358</v>
      </c>
      <c r="C377">
        <f t="shared" si="106"/>
        <v>21704</v>
      </c>
      <c r="D377">
        <f t="shared" ref="D377:D440" si="107">C377-C373</f>
        <v>4127</v>
      </c>
      <c r="E377">
        <f t="shared" si="105"/>
        <v>3188.9990499999999</v>
      </c>
      <c r="F377">
        <f t="shared" si="103"/>
        <v>24253.834817276747</v>
      </c>
      <c r="G377">
        <f t="shared" si="104"/>
        <v>48507.669634553495</v>
      </c>
      <c r="H377">
        <f t="shared" si="99"/>
        <v>27442.833867276746</v>
      </c>
      <c r="I377">
        <f t="shared" si="100"/>
        <v>51696.668684553493</v>
      </c>
      <c r="J377">
        <f t="shared" si="101"/>
        <v>-21064.835767276749</v>
      </c>
      <c r="K377">
        <f t="shared" si="102"/>
        <v>-45318.670584553496</v>
      </c>
    </row>
    <row r="378" spans="1:11">
      <c r="A378" t="s">
        <v>74</v>
      </c>
      <c r="B378" s="5">
        <v>5355</v>
      </c>
      <c r="C378">
        <f t="shared" si="106"/>
        <v>21886</v>
      </c>
      <c r="D378">
        <f t="shared" si="107"/>
        <v>2805</v>
      </c>
      <c r="E378">
        <f t="shared" si="105"/>
        <v>3005.2694000000001</v>
      </c>
      <c r="F378">
        <f t="shared" si="103"/>
        <v>24241.510590602975</v>
      </c>
      <c r="G378">
        <f t="shared" si="104"/>
        <v>48483.02118120595</v>
      </c>
      <c r="H378">
        <f t="shared" si="99"/>
        <v>27246.779990602976</v>
      </c>
      <c r="I378">
        <f t="shared" si="100"/>
        <v>51488.290581205947</v>
      </c>
      <c r="J378">
        <f t="shared" si="101"/>
        <v>-21236.241190602974</v>
      </c>
      <c r="K378">
        <f t="shared" si="102"/>
        <v>-45477.751781205952</v>
      </c>
    </row>
    <row r="379" spans="1:11">
      <c r="A379" t="s">
        <v>75</v>
      </c>
      <c r="B379" s="5">
        <v>6087</v>
      </c>
      <c r="C379">
        <f t="shared" si="106"/>
        <v>24330</v>
      </c>
      <c r="D379">
        <f t="shared" si="107"/>
        <v>8833</v>
      </c>
      <c r="E379">
        <f t="shared" si="105"/>
        <v>3181.56385</v>
      </c>
      <c r="F379">
        <f t="shared" si="103"/>
        <v>24271.933383301053</v>
      </c>
      <c r="G379">
        <f t="shared" si="104"/>
        <v>48543.866766602107</v>
      </c>
      <c r="H379">
        <f t="shared" si="99"/>
        <v>27453.497233301052</v>
      </c>
      <c r="I379">
        <f t="shared" si="100"/>
        <v>51725.430616602105</v>
      </c>
      <c r="J379">
        <f t="shared" si="101"/>
        <v>-21090.369533301055</v>
      </c>
      <c r="K379">
        <f t="shared" si="102"/>
        <v>-45362.302916602108</v>
      </c>
    </row>
    <row r="380" spans="1:11">
      <c r="A380" t="s">
        <v>76</v>
      </c>
      <c r="B380" s="5">
        <v>-5407</v>
      </c>
      <c r="C380">
        <f t="shared" si="106"/>
        <v>10393</v>
      </c>
      <c r="D380">
        <f t="shared" si="107"/>
        <v>-10696</v>
      </c>
      <c r="E380">
        <f t="shared" si="105"/>
        <v>2113.8853499999996</v>
      </c>
      <c r="F380">
        <f t="shared" si="103"/>
        <v>24395.109104267754</v>
      </c>
      <c r="G380">
        <f t="shared" si="104"/>
        <v>48790.218208535509</v>
      </c>
      <c r="H380">
        <f t="shared" si="99"/>
        <v>26508.994454267755</v>
      </c>
      <c r="I380">
        <f t="shared" si="100"/>
        <v>50904.103558535506</v>
      </c>
      <c r="J380">
        <f t="shared" si="101"/>
        <v>-22281.223754267754</v>
      </c>
      <c r="K380">
        <f t="shared" si="102"/>
        <v>-46676.332858535512</v>
      </c>
    </row>
    <row r="381" spans="1:11">
      <c r="A381" t="s">
        <v>77</v>
      </c>
      <c r="B381" s="5">
        <v>12442</v>
      </c>
      <c r="C381">
        <f t="shared" si="106"/>
        <v>18477</v>
      </c>
      <c r="D381">
        <f t="shared" si="107"/>
        <v>-3227</v>
      </c>
      <c r="E381">
        <f t="shared" si="105"/>
        <v>1569.2419000000009</v>
      </c>
      <c r="F381">
        <f t="shared" si="103"/>
        <v>24386.227152672232</v>
      </c>
      <c r="G381">
        <f t="shared" si="104"/>
        <v>48772.454305344465</v>
      </c>
      <c r="H381">
        <f t="shared" si="99"/>
        <v>25955.469052672233</v>
      </c>
      <c r="I381">
        <f t="shared" si="100"/>
        <v>50341.696205344466</v>
      </c>
      <c r="J381">
        <f t="shared" si="101"/>
        <v>-22816.985252672232</v>
      </c>
      <c r="K381">
        <f t="shared" si="102"/>
        <v>-47203.212405344464</v>
      </c>
    </row>
    <row r="382" spans="1:11">
      <c r="A382" t="s">
        <v>78</v>
      </c>
      <c r="B382" s="5">
        <v>9512</v>
      </c>
      <c r="C382">
        <f t="shared" si="106"/>
        <v>22634</v>
      </c>
      <c r="D382">
        <f t="shared" si="107"/>
        <v>748</v>
      </c>
      <c r="E382">
        <f t="shared" si="105"/>
        <v>1352.7300000000002</v>
      </c>
      <c r="F382">
        <f t="shared" si="103"/>
        <v>24372.652120838127</v>
      </c>
      <c r="G382">
        <f t="shared" si="104"/>
        <v>48745.304241676255</v>
      </c>
      <c r="H382">
        <f t="shared" si="99"/>
        <v>25725.382120838127</v>
      </c>
      <c r="I382">
        <f t="shared" si="100"/>
        <v>50098.034241676258</v>
      </c>
      <c r="J382">
        <f t="shared" si="101"/>
        <v>-23019.922120838128</v>
      </c>
      <c r="K382">
        <f t="shared" si="102"/>
        <v>-47392.574241676251</v>
      </c>
    </row>
    <row r="383" spans="1:11">
      <c r="A383" t="s">
        <v>79</v>
      </c>
      <c r="B383" s="5">
        <v>-6088</v>
      </c>
      <c r="C383">
        <f t="shared" si="106"/>
        <v>10459</v>
      </c>
      <c r="D383">
        <f t="shared" si="107"/>
        <v>-13871</v>
      </c>
      <c r="E383">
        <f t="shared" si="105"/>
        <v>296.86790000000036</v>
      </c>
      <c r="F383">
        <f t="shared" si="103"/>
        <v>24560.589775833683</v>
      </c>
      <c r="G383">
        <f t="shared" si="104"/>
        <v>49121.179551667366</v>
      </c>
      <c r="H383">
        <f t="shared" si="99"/>
        <v>24857.457675833684</v>
      </c>
      <c r="I383">
        <f t="shared" si="100"/>
        <v>49418.047451667364</v>
      </c>
      <c r="J383">
        <f t="shared" si="101"/>
        <v>-24263.721875833682</v>
      </c>
      <c r="K383">
        <f t="shared" si="102"/>
        <v>-48824.311651667369</v>
      </c>
    </row>
    <row r="384" spans="1:11">
      <c r="A384" t="s">
        <v>80</v>
      </c>
      <c r="B384" s="5">
        <v>3147</v>
      </c>
      <c r="C384">
        <f t="shared" si="106"/>
        <v>19013</v>
      </c>
      <c r="D384">
        <f t="shared" si="107"/>
        <v>8620</v>
      </c>
      <c r="E384">
        <f t="shared" si="105"/>
        <v>804.74784999999974</v>
      </c>
      <c r="F384">
        <f t="shared" si="103"/>
        <v>24625.595638934145</v>
      </c>
      <c r="G384">
        <f t="shared" si="104"/>
        <v>49251.191277868289</v>
      </c>
      <c r="H384">
        <f t="shared" si="99"/>
        <v>25430.343488934144</v>
      </c>
      <c r="I384">
        <f t="shared" si="100"/>
        <v>50055.939127868289</v>
      </c>
      <c r="J384">
        <f t="shared" si="101"/>
        <v>-23820.847788934145</v>
      </c>
      <c r="K384">
        <f t="shared" si="102"/>
        <v>-48446.443427868289</v>
      </c>
    </row>
    <row r="385" spans="1:11">
      <c r="A385" t="s">
        <v>81</v>
      </c>
      <c r="B385" s="5">
        <v>-7021</v>
      </c>
      <c r="C385">
        <f t="shared" si="106"/>
        <v>-450</v>
      </c>
      <c r="D385">
        <f t="shared" si="107"/>
        <v>-18927</v>
      </c>
      <c r="E385">
        <f t="shared" si="105"/>
        <v>-281.05684999999937</v>
      </c>
      <c r="F385">
        <f t="shared" si="103"/>
        <v>25009.265711895529</v>
      </c>
      <c r="G385">
        <f t="shared" si="104"/>
        <v>50018.531423791057</v>
      </c>
      <c r="H385">
        <f t="shared" si="99"/>
        <v>24728.208861895528</v>
      </c>
      <c r="I385">
        <f t="shared" si="100"/>
        <v>49737.474573791056</v>
      </c>
      <c r="J385">
        <f t="shared" si="101"/>
        <v>-25290.322561895529</v>
      </c>
      <c r="K385">
        <f t="shared" si="102"/>
        <v>-50299.588273791058</v>
      </c>
    </row>
    <row r="386" spans="1:11">
      <c r="A386" t="s">
        <v>82</v>
      </c>
      <c r="B386" s="5">
        <v>5420</v>
      </c>
      <c r="C386">
        <f t="shared" si="106"/>
        <v>-4542</v>
      </c>
      <c r="D386">
        <f t="shared" si="107"/>
        <v>-27176</v>
      </c>
      <c r="E386">
        <f t="shared" si="105"/>
        <v>-3619.7023499999996</v>
      </c>
      <c r="F386">
        <f t="shared" si="103"/>
        <v>23834.913256523836</v>
      </c>
      <c r="G386">
        <f t="shared" si="104"/>
        <v>47669.826513047672</v>
      </c>
      <c r="H386">
        <f t="shared" si="99"/>
        <v>20215.210906523836</v>
      </c>
      <c r="I386">
        <f t="shared" si="100"/>
        <v>44050.124163047672</v>
      </c>
      <c r="J386">
        <f t="shared" si="101"/>
        <v>-27454.615606523836</v>
      </c>
      <c r="K386">
        <f t="shared" si="102"/>
        <v>-51289.528863047672</v>
      </c>
    </row>
    <row r="387" spans="1:11">
      <c r="A387" t="s">
        <v>83</v>
      </c>
      <c r="B387" s="5">
        <v>231</v>
      </c>
      <c r="C387">
        <f t="shared" si="106"/>
        <v>1777</v>
      </c>
      <c r="D387">
        <f t="shared" si="107"/>
        <v>-8682</v>
      </c>
      <c r="E387">
        <f t="shared" si="105"/>
        <v>-5849</v>
      </c>
      <c r="F387">
        <f t="shared" si="103"/>
        <v>21954.583353152622</v>
      </c>
      <c r="G387">
        <f t="shared" si="104"/>
        <v>43909.166706305245</v>
      </c>
      <c r="H387">
        <f t="shared" si="99"/>
        <v>16105.583353152622</v>
      </c>
      <c r="I387">
        <f t="shared" si="100"/>
        <v>38060.166706305245</v>
      </c>
      <c r="J387">
        <f t="shared" si="101"/>
        <v>-27803.583353152622</v>
      </c>
      <c r="K387">
        <f t="shared" si="102"/>
        <v>-49758.166706305245</v>
      </c>
    </row>
    <row r="388" spans="1:11">
      <c r="A388" t="s">
        <v>84</v>
      </c>
      <c r="B388" s="5">
        <v>4912</v>
      </c>
      <c r="C388">
        <f t="shared" si="106"/>
        <v>3542</v>
      </c>
      <c r="D388">
        <f t="shared" si="107"/>
        <v>-15471</v>
      </c>
      <c r="E388">
        <f t="shared" si="105"/>
        <v>-8365.35</v>
      </c>
      <c r="F388">
        <f t="shared" si="103"/>
        <v>19824.382099018741</v>
      </c>
      <c r="G388">
        <f t="shared" si="104"/>
        <v>39648.764198037483</v>
      </c>
      <c r="H388">
        <f t="shared" si="99"/>
        <v>11459.032099018741</v>
      </c>
      <c r="I388">
        <f t="shared" si="100"/>
        <v>31283.414198037484</v>
      </c>
      <c r="J388">
        <f t="shared" si="101"/>
        <v>-28189.732099018744</v>
      </c>
      <c r="K388">
        <f t="shared" si="102"/>
        <v>-48014.114198037481</v>
      </c>
    </row>
    <row r="389" spans="1:11">
      <c r="A389" t="s">
        <v>85</v>
      </c>
      <c r="B389" s="5">
        <v>3350.1212399999999</v>
      </c>
      <c r="C389">
        <f t="shared" si="106"/>
        <v>13913.12124</v>
      </c>
      <c r="D389">
        <f t="shared" si="107"/>
        <v>14363.12124</v>
      </c>
      <c r="E389">
        <f t="shared" si="105"/>
        <v>-8838.4939379999996</v>
      </c>
      <c r="F389">
        <f t="shared" si="103"/>
        <v>19115.906125409205</v>
      </c>
      <c r="G389">
        <f t="shared" si="104"/>
        <v>38231.81225081841</v>
      </c>
      <c r="H389">
        <f t="shared" si="99"/>
        <v>10277.412187409205</v>
      </c>
      <c r="I389">
        <f t="shared" si="100"/>
        <v>29393.31831281841</v>
      </c>
      <c r="J389">
        <f t="shared" si="101"/>
        <v>-27954.400063409204</v>
      </c>
      <c r="K389">
        <f t="shared" si="102"/>
        <v>-47070.306188818409</v>
      </c>
    </row>
    <row r="390" spans="1:11">
      <c r="A390" t="s">
        <v>86</v>
      </c>
      <c r="B390" s="5">
        <v>1252.2312199999999</v>
      </c>
      <c r="C390">
        <f t="shared" si="106"/>
        <v>9745.3524600000001</v>
      </c>
      <c r="D390">
        <f t="shared" si="107"/>
        <v>14287.35246</v>
      </c>
      <c r="E390">
        <f t="shared" si="105"/>
        <v>-5670.8763149999995</v>
      </c>
      <c r="F390">
        <f t="shared" si="103"/>
        <v>17257.944663973485</v>
      </c>
      <c r="G390">
        <f t="shared" si="104"/>
        <v>34515.88932794697</v>
      </c>
      <c r="H390">
        <f t="shared" si="99"/>
        <v>11587.068348973486</v>
      </c>
      <c r="I390">
        <f t="shared" si="100"/>
        <v>28845.013012946969</v>
      </c>
      <c r="J390">
        <f t="shared" si="101"/>
        <v>-22928.820978973483</v>
      </c>
      <c r="K390">
        <f t="shared" si="102"/>
        <v>-40186.765642946972</v>
      </c>
    </row>
    <row r="391" spans="1:11">
      <c r="A391" t="s">
        <v>87</v>
      </c>
      <c r="B391" s="5">
        <v>3718.7043800000001</v>
      </c>
      <c r="C391">
        <f t="shared" si="106"/>
        <v>13233.056840000001</v>
      </c>
      <c r="D391">
        <f t="shared" si="107"/>
        <v>11456.056840000001</v>
      </c>
      <c r="E391">
        <f t="shared" si="105"/>
        <v>-3044.4734729999996</v>
      </c>
      <c r="F391">
        <f t="shared" si="103"/>
        <v>15493.681003687489</v>
      </c>
      <c r="G391">
        <f t="shared" si="104"/>
        <v>30987.362007374977</v>
      </c>
      <c r="H391">
        <f t="shared" si="99"/>
        <v>12449.207530687489</v>
      </c>
      <c r="I391">
        <f t="shared" si="100"/>
        <v>27942.888534374979</v>
      </c>
      <c r="J391">
        <f t="shared" si="101"/>
        <v>-18538.154476687487</v>
      </c>
      <c r="K391">
        <f t="shared" si="102"/>
        <v>-34031.835480374975</v>
      </c>
    </row>
    <row r="392" spans="1:11">
      <c r="A392" t="s">
        <v>88</v>
      </c>
      <c r="B392" s="5">
        <v>329.72257474609302</v>
      </c>
      <c r="C392">
        <f t="shared" si="106"/>
        <v>8650.7794147460936</v>
      </c>
      <c r="D392">
        <f t="shared" si="107"/>
        <v>5108.7794147460936</v>
      </c>
      <c r="E392">
        <f t="shared" si="105"/>
        <v>-908.38450226269526</v>
      </c>
      <c r="F392">
        <f t="shared" si="103"/>
        <v>13261.070557764242</v>
      </c>
      <c r="G392">
        <f t="shared" si="104"/>
        <v>26522.141115528484</v>
      </c>
      <c r="H392">
        <f t="shared" si="99"/>
        <v>12352.686055501546</v>
      </c>
      <c r="I392">
        <f t="shared" si="100"/>
        <v>25613.756613265788</v>
      </c>
      <c r="J392">
        <f t="shared" si="101"/>
        <v>-14169.455060026938</v>
      </c>
      <c r="K392">
        <f t="shared" si="102"/>
        <v>-27430.52561779118</v>
      </c>
    </row>
    <row r="393" spans="1:11">
      <c r="A393" t="s">
        <v>89</v>
      </c>
      <c r="B393" s="5">
        <v>2881.5261799999998</v>
      </c>
      <c r="C393">
        <f t="shared" si="106"/>
        <v>8182.184354746093</v>
      </c>
      <c r="D393">
        <f t="shared" si="107"/>
        <v>-5730.9368852539073</v>
      </c>
      <c r="E393">
        <f t="shared" si="105"/>
        <v>-79.731346525390606</v>
      </c>
      <c r="F393">
        <f t="shared" si="103"/>
        <v>12339.528231047272</v>
      </c>
      <c r="G393">
        <f t="shared" si="104"/>
        <v>24679.056462094544</v>
      </c>
      <c r="H393">
        <f t="shared" si="99"/>
        <v>12259.796884521882</v>
      </c>
      <c r="I393">
        <f t="shared" si="100"/>
        <v>24599.325115569154</v>
      </c>
      <c r="J393">
        <f t="shared" si="101"/>
        <v>-12419.259577572662</v>
      </c>
      <c r="K393">
        <f t="shared" si="102"/>
        <v>-24758.787808619934</v>
      </c>
    </row>
    <row r="394" spans="1:11">
      <c r="A394" t="s">
        <v>90</v>
      </c>
      <c r="B394" s="5">
        <v>-793.89517999999998</v>
      </c>
      <c r="C394">
        <f t="shared" si="106"/>
        <v>6136.0579547460929</v>
      </c>
      <c r="D394">
        <f t="shared" si="107"/>
        <v>-3609.2945052539071</v>
      </c>
      <c r="E394">
        <f t="shared" si="105"/>
        <v>-1028.1460717880859</v>
      </c>
      <c r="F394">
        <f t="shared" si="103"/>
        <v>11807.956200467026</v>
      </c>
      <c r="G394">
        <f t="shared" si="104"/>
        <v>23615.912400934052</v>
      </c>
      <c r="H394">
        <f t="shared" si="99"/>
        <v>10779.810128678941</v>
      </c>
      <c r="I394">
        <f t="shared" si="100"/>
        <v>22587.766329145965</v>
      </c>
      <c r="J394">
        <f t="shared" si="101"/>
        <v>-12836.102272255112</v>
      </c>
      <c r="K394">
        <f t="shared" si="102"/>
        <v>-24644.058472722139</v>
      </c>
    </row>
    <row r="395" spans="1:11">
      <c r="A395" t="s">
        <v>91</v>
      </c>
      <c r="B395" s="5">
        <v>2158.1884799999998</v>
      </c>
      <c r="C395">
        <f t="shared" si="106"/>
        <v>4575.5420547460926</v>
      </c>
      <c r="D395">
        <f t="shared" si="107"/>
        <v>-8657.5147852539085</v>
      </c>
      <c r="E395">
        <f t="shared" ref="E395:E426" si="108">AVERAGE(D376:D395)</f>
        <v>-1739.0718110507812</v>
      </c>
      <c r="F395">
        <f t="shared" si="103"/>
        <v>11818.386379942353</v>
      </c>
      <c r="G395">
        <f t="shared" si="104"/>
        <v>23636.772759884705</v>
      </c>
      <c r="H395">
        <f t="shared" ref="H395:H452" si="109">E395+F395</f>
        <v>10079.314568891572</v>
      </c>
      <c r="I395">
        <f t="shared" ref="I395:I452" si="110">E395+G395</f>
        <v>21897.700948833924</v>
      </c>
      <c r="J395">
        <f t="shared" ref="J395:J452" si="111">E395-F395</f>
        <v>-13557.458190993133</v>
      </c>
      <c r="K395">
        <f t="shared" ref="K395:K451" si="112">E395-G395</f>
        <v>-25375.844570935486</v>
      </c>
    </row>
    <row r="396" spans="1:11">
      <c r="A396" t="s">
        <v>92</v>
      </c>
      <c r="B396" s="5">
        <v>-3373.69472</v>
      </c>
      <c r="C396">
        <f t="shared" si="106"/>
        <v>872.12476000000015</v>
      </c>
      <c r="D396">
        <f t="shared" si="107"/>
        <v>-7778.654654746093</v>
      </c>
      <c r="E396">
        <f t="shared" si="108"/>
        <v>-2673.9045437880859</v>
      </c>
      <c r="F396">
        <f t="shared" ref="F396:F449" si="113">STDEV(D377,D378,D379,D380,D381,D382,D383,D384,D385,D386,D387,D388,D389,D390,D391,D392,D393,D394,D395,D396)</f>
        <v>11499.674423808592</v>
      </c>
      <c r="G396">
        <f t="shared" ref="G396:G452" si="114">F396*2</f>
        <v>22999.348847617184</v>
      </c>
      <c r="H396">
        <f t="shared" si="109"/>
        <v>8825.7698800205071</v>
      </c>
      <c r="I396">
        <f t="shared" si="110"/>
        <v>20325.444303829099</v>
      </c>
      <c r="J396">
        <f t="shared" si="111"/>
        <v>-14173.578967596677</v>
      </c>
      <c r="K396">
        <f t="shared" si="112"/>
        <v>-25673.253391405269</v>
      </c>
    </row>
    <row r="397" spans="1:11">
      <c r="A397" t="s">
        <v>93</v>
      </c>
      <c r="B397" s="5">
        <v>2660.3461000000002</v>
      </c>
      <c r="C397">
        <f t="shared" si="106"/>
        <v>650.94468000000006</v>
      </c>
      <c r="D397">
        <f t="shared" si="107"/>
        <v>-7531.2396747460934</v>
      </c>
      <c r="E397">
        <f t="shared" si="108"/>
        <v>-3256.8165275253905</v>
      </c>
      <c r="F397">
        <f t="shared" si="113"/>
        <v>11432.072611191134</v>
      </c>
      <c r="G397">
        <f t="shared" si="114"/>
        <v>22864.145222382267</v>
      </c>
      <c r="H397">
        <f t="shared" si="109"/>
        <v>8175.2560836657431</v>
      </c>
      <c r="I397">
        <f t="shared" si="110"/>
        <v>19607.328694856878</v>
      </c>
      <c r="J397">
        <f t="shared" si="111"/>
        <v>-14688.889138716524</v>
      </c>
      <c r="K397">
        <f t="shared" si="112"/>
        <v>-26120.961749907656</v>
      </c>
    </row>
    <row r="398" spans="1:11">
      <c r="A398" t="s">
        <v>94</v>
      </c>
      <c r="B398" s="5">
        <v>-1424.1226228124999</v>
      </c>
      <c r="C398">
        <f t="shared" si="106"/>
        <v>20.717237187500132</v>
      </c>
      <c r="D398">
        <f t="shared" si="107"/>
        <v>-6115.3407175585926</v>
      </c>
      <c r="E398">
        <f t="shared" si="108"/>
        <v>-3702.8335634033197</v>
      </c>
      <c r="F398">
        <f t="shared" si="113"/>
        <v>11356.890596899962</v>
      </c>
      <c r="G398">
        <f t="shared" si="114"/>
        <v>22713.781193799925</v>
      </c>
      <c r="H398">
        <f t="shared" si="109"/>
        <v>7654.0570334966433</v>
      </c>
      <c r="I398">
        <f t="shared" si="110"/>
        <v>19010.947630396604</v>
      </c>
      <c r="J398">
        <f t="shared" si="111"/>
        <v>-15059.724160303282</v>
      </c>
      <c r="K398">
        <f t="shared" si="112"/>
        <v>-26416.614757203246</v>
      </c>
    </row>
    <row r="399" spans="1:11">
      <c r="A399" t="s">
        <v>95</v>
      </c>
      <c r="B399" s="5">
        <v>-3723.4611</v>
      </c>
      <c r="C399">
        <f t="shared" si="106"/>
        <v>-5860.932342812499</v>
      </c>
      <c r="D399">
        <f t="shared" si="107"/>
        <v>-10436.474397558592</v>
      </c>
      <c r="E399">
        <f t="shared" si="108"/>
        <v>-4666.3072832812486</v>
      </c>
      <c r="F399">
        <f t="shared" si="113"/>
        <v>11050.67152078453</v>
      </c>
      <c r="G399">
        <f t="shared" si="114"/>
        <v>22101.34304156906</v>
      </c>
      <c r="H399">
        <f t="shared" si="109"/>
        <v>6384.3642375032814</v>
      </c>
      <c r="I399">
        <f t="shared" si="110"/>
        <v>17435.035758287813</v>
      </c>
      <c r="J399">
        <f t="shared" si="111"/>
        <v>-15716.978804065779</v>
      </c>
      <c r="K399">
        <f t="shared" si="112"/>
        <v>-26767.650324850307</v>
      </c>
    </row>
    <row r="400" spans="1:11">
      <c r="A400" t="s">
        <v>96</v>
      </c>
      <c r="B400" s="5">
        <v>-2310.1876000000002</v>
      </c>
      <c r="C400">
        <f t="shared" si="106"/>
        <v>-4797.4252228124997</v>
      </c>
      <c r="D400">
        <f t="shared" si="107"/>
        <v>-5669.5499828124994</v>
      </c>
      <c r="E400">
        <f t="shared" si="108"/>
        <v>-4414.9847824218741</v>
      </c>
      <c r="F400">
        <f t="shared" si="113"/>
        <v>10963.133248379207</v>
      </c>
      <c r="G400">
        <f t="shared" si="114"/>
        <v>21926.266496758413</v>
      </c>
      <c r="H400">
        <f t="shared" si="109"/>
        <v>6548.1484659573325</v>
      </c>
      <c r="I400">
        <f t="shared" si="110"/>
        <v>17511.281714336539</v>
      </c>
      <c r="J400">
        <f t="shared" si="111"/>
        <v>-15378.118030801081</v>
      </c>
      <c r="K400">
        <f t="shared" si="112"/>
        <v>-26341.251279180287</v>
      </c>
    </row>
    <row r="401" spans="1:11">
      <c r="A401" t="s">
        <v>97</v>
      </c>
      <c r="B401" s="5">
        <v>1080.0186200000001</v>
      </c>
      <c r="C401">
        <f t="shared" si="106"/>
        <v>-6377.7527028125005</v>
      </c>
      <c r="D401">
        <f t="shared" si="107"/>
        <v>-7028.697382812501</v>
      </c>
      <c r="E401">
        <f t="shared" si="108"/>
        <v>-4605.0696515625004</v>
      </c>
      <c r="F401">
        <f t="shared" si="113"/>
        <v>10974.403382362272</v>
      </c>
      <c r="G401">
        <f t="shared" si="114"/>
        <v>21948.806764724544</v>
      </c>
      <c r="H401">
        <f t="shared" si="109"/>
        <v>6369.3337307997717</v>
      </c>
      <c r="I401">
        <f t="shared" si="110"/>
        <v>17343.737113162046</v>
      </c>
      <c r="J401">
        <f t="shared" si="111"/>
        <v>-15579.473033924773</v>
      </c>
      <c r="K401">
        <f t="shared" si="112"/>
        <v>-26553.876416287043</v>
      </c>
    </row>
    <row r="402" spans="1:11">
      <c r="A402" t="s">
        <v>98</v>
      </c>
      <c r="B402" s="5">
        <v>2915.2058000000002</v>
      </c>
      <c r="C402">
        <f t="shared" si="106"/>
        <v>-2038.4242799999997</v>
      </c>
      <c r="D402">
        <f t="shared" si="107"/>
        <v>-2059.1415171874996</v>
      </c>
      <c r="E402">
        <f t="shared" si="108"/>
        <v>-4745.4267274218746</v>
      </c>
      <c r="F402">
        <f t="shared" si="113"/>
        <v>10920.153882599321</v>
      </c>
      <c r="G402">
        <f t="shared" si="114"/>
        <v>21840.307765198642</v>
      </c>
      <c r="H402">
        <f t="shared" si="109"/>
        <v>6174.7271551774465</v>
      </c>
      <c r="I402">
        <f t="shared" si="110"/>
        <v>17094.881037776766</v>
      </c>
      <c r="J402">
        <f t="shared" si="111"/>
        <v>-15665.580610021196</v>
      </c>
      <c r="K402">
        <f t="shared" si="112"/>
        <v>-26585.734492620519</v>
      </c>
    </row>
    <row r="403" spans="1:11">
      <c r="A403" t="s">
        <v>99</v>
      </c>
      <c r="B403" s="5">
        <v>-345.17512000000102</v>
      </c>
      <c r="C403">
        <f t="shared" si="106"/>
        <v>1339.861699999999</v>
      </c>
      <c r="D403">
        <f t="shared" si="107"/>
        <v>7200.7940428124984</v>
      </c>
      <c r="E403">
        <f t="shared" si="108"/>
        <v>-3691.8370252812501</v>
      </c>
      <c r="F403">
        <f t="shared" si="113"/>
        <v>11009.518688992393</v>
      </c>
      <c r="G403">
        <f t="shared" si="114"/>
        <v>22019.037377984787</v>
      </c>
      <c r="H403">
        <f t="shared" si="109"/>
        <v>7317.6816637111433</v>
      </c>
      <c r="I403">
        <f t="shared" si="110"/>
        <v>18327.200352703538</v>
      </c>
      <c r="J403">
        <f t="shared" si="111"/>
        <v>-14701.355714273643</v>
      </c>
      <c r="K403">
        <f t="shared" si="112"/>
        <v>-25710.874403266036</v>
      </c>
    </row>
    <row r="404" spans="1:11">
      <c r="A404" t="s">
        <v>100</v>
      </c>
      <c r="B404" s="5">
        <v>1478.7084400000001</v>
      </c>
      <c r="C404">
        <f t="shared" si="106"/>
        <v>5128.75774</v>
      </c>
      <c r="D404">
        <f t="shared" si="107"/>
        <v>9926.1829628124997</v>
      </c>
      <c r="E404">
        <f t="shared" si="108"/>
        <v>-3626.5278771406252</v>
      </c>
      <c r="F404">
        <f t="shared" si="113"/>
        <v>11089.977374720884</v>
      </c>
      <c r="G404">
        <f t="shared" si="114"/>
        <v>22179.954749441767</v>
      </c>
      <c r="H404">
        <f t="shared" si="109"/>
        <v>7463.449497580259</v>
      </c>
      <c r="I404">
        <f t="shared" si="110"/>
        <v>18553.426872301141</v>
      </c>
      <c r="J404">
        <f t="shared" si="111"/>
        <v>-14716.505251861508</v>
      </c>
      <c r="K404">
        <f t="shared" si="112"/>
        <v>-25806.482626582394</v>
      </c>
    </row>
    <row r="405" spans="1:11">
      <c r="A405" t="s">
        <v>101</v>
      </c>
      <c r="B405" s="5">
        <v>2454.0890599999998</v>
      </c>
      <c r="C405">
        <f t="shared" si="106"/>
        <v>6502.8281799999986</v>
      </c>
      <c r="D405">
        <f t="shared" si="107"/>
        <v>12880.580882812499</v>
      </c>
      <c r="E405">
        <f t="shared" si="108"/>
        <v>-2036.148833</v>
      </c>
      <c r="F405">
        <f t="shared" si="113"/>
        <v>11060.975610378307</v>
      </c>
      <c r="G405">
        <f t="shared" si="114"/>
        <v>22121.951220756615</v>
      </c>
      <c r="H405">
        <f t="shared" si="109"/>
        <v>9024.8267773783082</v>
      </c>
      <c r="I405">
        <f t="shared" si="110"/>
        <v>20085.802387756616</v>
      </c>
      <c r="J405">
        <f t="shared" si="111"/>
        <v>-13097.124443378307</v>
      </c>
      <c r="K405">
        <f t="shared" si="112"/>
        <v>-24158.100053756614</v>
      </c>
    </row>
    <row r="406" spans="1:11">
      <c r="A406" t="s">
        <v>102</v>
      </c>
      <c r="B406" s="5">
        <v>-5611.1070600000003</v>
      </c>
      <c r="C406">
        <f t="shared" si="106"/>
        <v>-2023.4846800000014</v>
      </c>
      <c r="D406">
        <f t="shared" si="107"/>
        <v>14.939599999998336</v>
      </c>
      <c r="E406">
        <f t="shared" si="108"/>
        <v>-676.60185300000023</v>
      </c>
      <c r="F406">
        <f t="shared" si="113"/>
        <v>9346.5049331958289</v>
      </c>
      <c r="G406">
        <f t="shared" si="114"/>
        <v>18693.009866391658</v>
      </c>
      <c r="H406">
        <f t="shared" si="109"/>
        <v>8669.9030801958288</v>
      </c>
      <c r="I406">
        <f t="shared" si="110"/>
        <v>18016.408013391658</v>
      </c>
      <c r="J406">
        <f t="shared" si="111"/>
        <v>-10023.106786195829</v>
      </c>
      <c r="K406">
        <f t="shared" si="112"/>
        <v>-19369.611719391658</v>
      </c>
    </row>
    <row r="407" spans="1:11">
      <c r="A407" t="s">
        <v>103</v>
      </c>
      <c r="B407" s="5">
        <v>-507.66717999999997</v>
      </c>
      <c r="C407">
        <f t="shared" si="106"/>
        <v>-2185.9767400000005</v>
      </c>
      <c r="D407">
        <f t="shared" si="107"/>
        <v>-3525.8384399999995</v>
      </c>
      <c r="E407">
        <f t="shared" si="108"/>
        <v>-418.79377500000021</v>
      </c>
      <c r="F407">
        <f t="shared" si="113"/>
        <v>9183.7625141043372</v>
      </c>
      <c r="G407">
        <f t="shared" si="114"/>
        <v>18367.525028208674</v>
      </c>
      <c r="H407">
        <f t="shared" si="109"/>
        <v>8764.9687391043371</v>
      </c>
      <c r="I407">
        <f t="shared" si="110"/>
        <v>17948.731253208673</v>
      </c>
      <c r="J407">
        <f t="shared" si="111"/>
        <v>-9602.5562891043373</v>
      </c>
      <c r="K407">
        <f t="shared" si="112"/>
        <v>-18786.318803208676</v>
      </c>
    </row>
    <row r="408" spans="1:11">
      <c r="A408" t="s">
        <v>104</v>
      </c>
      <c r="B408" s="5">
        <v>-330.881180000001</v>
      </c>
      <c r="C408">
        <f t="shared" si="106"/>
        <v>-3995.5663600000016</v>
      </c>
      <c r="D408">
        <f t="shared" si="107"/>
        <v>-9124.3241000000016</v>
      </c>
      <c r="E408">
        <f t="shared" si="108"/>
        <v>-101.45997999999955</v>
      </c>
      <c r="F408">
        <f t="shared" si="113"/>
        <v>8734.9621625561849</v>
      </c>
      <c r="G408">
        <f t="shared" si="114"/>
        <v>17469.92432511237</v>
      </c>
      <c r="H408">
        <f t="shared" si="109"/>
        <v>8633.5021825561853</v>
      </c>
      <c r="I408">
        <f t="shared" si="110"/>
        <v>17368.46434511237</v>
      </c>
      <c r="J408">
        <f t="shared" si="111"/>
        <v>-8836.4221425561846</v>
      </c>
      <c r="K408">
        <f t="shared" si="112"/>
        <v>-17571.384305112369</v>
      </c>
    </row>
    <row r="409" spans="1:11">
      <c r="A409" t="s">
        <v>105</v>
      </c>
      <c r="B409" s="5">
        <v>5849.8096400000004</v>
      </c>
      <c r="C409">
        <f t="shared" si="106"/>
        <v>-599.84578000000147</v>
      </c>
      <c r="D409">
        <f t="shared" si="107"/>
        <v>-7102.6739600000001</v>
      </c>
      <c r="E409">
        <f t="shared" si="108"/>
        <v>-1174.7497400000004</v>
      </c>
      <c r="F409">
        <f t="shared" si="113"/>
        <v>8164.2532284595454</v>
      </c>
      <c r="G409">
        <f t="shared" si="114"/>
        <v>16328.506456919091</v>
      </c>
      <c r="H409">
        <f t="shared" si="109"/>
        <v>6989.5034884595452</v>
      </c>
      <c r="I409">
        <f t="shared" si="110"/>
        <v>15153.75671691909</v>
      </c>
      <c r="J409">
        <f t="shared" si="111"/>
        <v>-9339.0029684595465</v>
      </c>
      <c r="K409">
        <f t="shared" si="112"/>
        <v>-17503.25619691909</v>
      </c>
    </row>
    <row r="410" spans="1:11">
      <c r="A410" t="s">
        <v>106</v>
      </c>
      <c r="B410" s="5">
        <v>-305.12902000000201</v>
      </c>
      <c r="C410">
        <f t="shared" si="106"/>
        <v>4706.1322599999976</v>
      </c>
      <c r="D410">
        <f t="shared" si="107"/>
        <v>6729.616939999999</v>
      </c>
      <c r="E410">
        <f t="shared" si="108"/>
        <v>-1552.6365160000005</v>
      </c>
      <c r="F410">
        <f t="shared" si="113"/>
        <v>7563.7362831124583</v>
      </c>
      <c r="G410">
        <f t="shared" si="114"/>
        <v>15127.472566224917</v>
      </c>
      <c r="H410">
        <f t="shared" si="109"/>
        <v>6011.0997671124578</v>
      </c>
      <c r="I410">
        <f t="shared" si="110"/>
        <v>13574.836050224916</v>
      </c>
      <c r="J410">
        <f t="shared" si="111"/>
        <v>-9116.3727991124579</v>
      </c>
      <c r="K410">
        <f t="shared" si="112"/>
        <v>-16680.109082224917</v>
      </c>
    </row>
    <row r="411" spans="1:11">
      <c r="A411" t="s">
        <v>107</v>
      </c>
      <c r="B411" s="5">
        <v>298.55141374999903</v>
      </c>
      <c r="C411">
        <f t="shared" si="106"/>
        <v>5512.3508537499965</v>
      </c>
      <c r="D411">
        <f t="shared" si="107"/>
        <v>7698.3275937499966</v>
      </c>
      <c r="E411">
        <f t="shared" si="108"/>
        <v>-1740.522978312501</v>
      </c>
      <c r="F411">
        <f t="shared" si="113"/>
        <v>7264.3333171990807</v>
      </c>
      <c r="G411">
        <f t="shared" si="114"/>
        <v>14528.666634398161</v>
      </c>
      <c r="H411">
        <f t="shared" si="109"/>
        <v>5523.8103388865802</v>
      </c>
      <c r="I411">
        <f t="shared" si="110"/>
        <v>12788.14365608566</v>
      </c>
      <c r="J411">
        <f t="shared" si="111"/>
        <v>-9004.8562955115813</v>
      </c>
      <c r="K411">
        <f t="shared" si="112"/>
        <v>-16269.189612710663</v>
      </c>
    </row>
    <row r="412" spans="1:11">
      <c r="A412" t="s">
        <v>108</v>
      </c>
      <c r="B412" s="5">
        <v>812.09630000000095</v>
      </c>
      <c r="C412">
        <f t="shared" si="106"/>
        <v>6655.3283337499979</v>
      </c>
      <c r="D412">
        <f t="shared" si="107"/>
        <v>10650.89469375</v>
      </c>
      <c r="E412">
        <f t="shared" si="108"/>
        <v>-1463.4172143623059</v>
      </c>
      <c r="F412">
        <f t="shared" si="113"/>
        <v>7635.5772845130423</v>
      </c>
      <c r="G412">
        <f t="shared" si="114"/>
        <v>15271.154569026085</v>
      </c>
      <c r="H412">
        <f t="shared" si="109"/>
        <v>6172.1600701507359</v>
      </c>
      <c r="I412">
        <f t="shared" si="110"/>
        <v>13807.737354663779</v>
      </c>
      <c r="J412">
        <f t="shared" si="111"/>
        <v>-9098.9944988753487</v>
      </c>
      <c r="K412">
        <f t="shared" si="112"/>
        <v>-16734.57178338839</v>
      </c>
    </row>
    <row r="413" spans="1:11">
      <c r="A413" t="s">
        <v>109</v>
      </c>
      <c r="B413" s="5">
        <v>6238.9218899999996</v>
      </c>
      <c r="C413">
        <f t="shared" si="106"/>
        <v>7044.440583749998</v>
      </c>
      <c r="D413">
        <f t="shared" si="107"/>
        <v>7644.2863637499995</v>
      </c>
      <c r="E413">
        <f t="shared" si="108"/>
        <v>-794.65605191210989</v>
      </c>
      <c r="F413">
        <f t="shared" si="113"/>
        <v>7825.5064721411518</v>
      </c>
      <c r="G413">
        <f t="shared" si="114"/>
        <v>15651.012944282304</v>
      </c>
      <c r="H413">
        <f t="shared" si="109"/>
        <v>7030.8504202290424</v>
      </c>
      <c r="I413">
        <f t="shared" si="110"/>
        <v>14856.356892370193</v>
      </c>
      <c r="J413">
        <f t="shared" si="111"/>
        <v>-8620.1625240532612</v>
      </c>
      <c r="K413">
        <f t="shared" si="112"/>
        <v>-16445.668996194414</v>
      </c>
    </row>
    <row r="414" spans="1:11">
      <c r="A414" t="s">
        <v>110</v>
      </c>
      <c r="B414" s="5">
        <v>-7967.2053368750003</v>
      </c>
      <c r="C414">
        <f t="shared" si="106"/>
        <v>-617.63573312500012</v>
      </c>
      <c r="D414">
        <f t="shared" si="107"/>
        <v>-5323.7679931249977</v>
      </c>
      <c r="E414">
        <f t="shared" si="108"/>
        <v>-880.37972630566458</v>
      </c>
      <c r="F414">
        <f t="shared" si="113"/>
        <v>7867.2411192867021</v>
      </c>
      <c r="G414">
        <f t="shared" si="114"/>
        <v>15734.482238573404</v>
      </c>
      <c r="H414">
        <f t="shared" si="109"/>
        <v>6986.8613929810372</v>
      </c>
      <c r="I414">
        <f t="shared" si="110"/>
        <v>14854.10251226774</v>
      </c>
      <c r="J414">
        <f t="shared" si="111"/>
        <v>-8747.6208455923661</v>
      </c>
      <c r="K414">
        <f t="shared" si="112"/>
        <v>-16614.86196487907</v>
      </c>
    </row>
    <row r="415" spans="1:11">
      <c r="A415" t="s">
        <v>111</v>
      </c>
      <c r="B415" s="5">
        <v>3445.1880000000001</v>
      </c>
      <c r="C415">
        <f t="shared" si="106"/>
        <v>2529.0008531250005</v>
      </c>
      <c r="D415">
        <f t="shared" si="107"/>
        <v>-2983.350000624996</v>
      </c>
      <c r="E415">
        <f t="shared" si="108"/>
        <v>-596.67148707421893</v>
      </c>
      <c r="F415">
        <f t="shared" si="113"/>
        <v>7671.9071282326331</v>
      </c>
      <c r="G415">
        <f t="shared" si="114"/>
        <v>15343.814256465266</v>
      </c>
      <c r="H415">
        <f t="shared" si="109"/>
        <v>7075.2356411584142</v>
      </c>
      <c r="I415">
        <f t="shared" si="110"/>
        <v>14747.142769391048</v>
      </c>
      <c r="J415">
        <f t="shared" si="111"/>
        <v>-8268.5786153068511</v>
      </c>
      <c r="K415">
        <f t="shared" si="112"/>
        <v>-15940.485743539484</v>
      </c>
    </row>
    <row r="416" spans="1:11">
      <c r="A416" t="s">
        <v>112</v>
      </c>
      <c r="B416" s="5">
        <v>7358.7030000000004</v>
      </c>
      <c r="C416">
        <f t="shared" si="106"/>
        <v>9075.607553124999</v>
      </c>
      <c r="D416">
        <f t="shared" si="107"/>
        <v>2420.279219375001</v>
      </c>
      <c r="E416">
        <f t="shared" si="108"/>
        <v>-86.724793368164086</v>
      </c>
      <c r="F416">
        <f t="shared" si="113"/>
        <v>7506.5768266595278</v>
      </c>
      <c r="G416">
        <f t="shared" si="114"/>
        <v>15013.153653319056</v>
      </c>
      <c r="H416">
        <f t="shared" si="109"/>
        <v>7419.852033291364</v>
      </c>
      <c r="I416">
        <f t="shared" si="110"/>
        <v>14926.428859950891</v>
      </c>
      <c r="J416">
        <f t="shared" si="111"/>
        <v>-7593.3016200276916</v>
      </c>
      <c r="K416">
        <f t="shared" si="112"/>
        <v>-15099.87844668722</v>
      </c>
    </row>
    <row r="417" spans="1:11">
      <c r="A417" t="s">
        <v>113</v>
      </c>
      <c r="B417" s="5">
        <v>9080.6569531250007</v>
      </c>
      <c r="C417">
        <f t="shared" si="106"/>
        <v>11917.34261625</v>
      </c>
      <c r="D417">
        <f t="shared" si="107"/>
        <v>4872.902032500002</v>
      </c>
      <c r="E417">
        <f t="shared" si="108"/>
        <v>533.48229199414095</v>
      </c>
      <c r="F417">
        <f t="shared" si="113"/>
        <v>7370.3144876643892</v>
      </c>
      <c r="G417">
        <f t="shared" si="114"/>
        <v>14740.628975328778</v>
      </c>
      <c r="H417">
        <f t="shared" si="109"/>
        <v>7903.7967796585299</v>
      </c>
      <c r="I417">
        <f t="shared" si="110"/>
        <v>15274.11126732292</v>
      </c>
      <c r="J417">
        <f t="shared" si="111"/>
        <v>-6836.8321956702484</v>
      </c>
      <c r="K417">
        <f t="shared" si="112"/>
        <v>-14207.146683334637</v>
      </c>
    </row>
    <row r="418" spans="1:11">
      <c r="A418" t="s">
        <v>114</v>
      </c>
      <c r="B418" s="5">
        <v>15098.520440063499</v>
      </c>
      <c r="C418">
        <f t="shared" si="106"/>
        <v>34983.0683931885</v>
      </c>
      <c r="D418">
        <f t="shared" si="107"/>
        <v>35600.704126313503</v>
      </c>
      <c r="E418">
        <f t="shared" si="108"/>
        <v>2619.2845341877455</v>
      </c>
      <c r="F418">
        <f t="shared" si="113"/>
        <v>10589.470831142269</v>
      </c>
      <c r="G418">
        <f t="shared" si="114"/>
        <v>21178.941662284538</v>
      </c>
      <c r="H418">
        <f t="shared" si="109"/>
        <v>13208.755365330015</v>
      </c>
      <c r="I418">
        <f t="shared" si="110"/>
        <v>23798.226196472286</v>
      </c>
      <c r="J418">
        <f t="shared" si="111"/>
        <v>-7970.1862969545236</v>
      </c>
      <c r="K418">
        <f t="shared" si="112"/>
        <v>-18559.657128096791</v>
      </c>
    </row>
    <row r="419" spans="1:11">
      <c r="A419" t="s">
        <v>115</v>
      </c>
      <c r="B419" s="5">
        <v>11729.352000000001</v>
      </c>
      <c r="C419">
        <f t="shared" si="106"/>
        <v>43267.232393188497</v>
      </c>
      <c r="D419">
        <f t="shared" si="107"/>
        <v>40738.231540063498</v>
      </c>
      <c r="E419">
        <f t="shared" si="108"/>
        <v>5178.0198310688502</v>
      </c>
      <c r="F419">
        <f t="shared" si="113"/>
        <v>13143.458870142513</v>
      </c>
      <c r="G419">
        <f t="shared" si="114"/>
        <v>26286.917740285026</v>
      </c>
      <c r="H419">
        <f t="shared" si="109"/>
        <v>18321.478701211363</v>
      </c>
      <c r="I419">
        <f t="shared" si="110"/>
        <v>31464.937571353876</v>
      </c>
      <c r="J419">
        <f t="shared" si="111"/>
        <v>-7965.4390390736626</v>
      </c>
      <c r="K419">
        <f t="shared" si="112"/>
        <v>-21108.897909216175</v>
      </c>
    </row>
    <row r="420" spans="1:11">
      <c r="A420" t="s">
        <v>116</v>
      </c>
      <c r="B420" s="5">
        <v>12195.755999847401</v>
      </c>
      <c r="C420">
        <f t="shared" si="106"/>
        <v>48104.285393035905</v>
      </c>
      <c r="D420">
        <f t="shared" si="107"/>
        <v>39028.677839910903</v>
      </c>
      <c r="E420">
        <f t="shared" si="108"/>
        <v>7412.9312222050212</v>
      </c>
      <c r="F420">
        <f t="shared" si="113"/>
        <v>14886.518819302282</v>
      </c>
      <c r="G420">
        <f t="shared" si="114"/>
        <v>29773.037638604565</v>
      </c>
      <c r="H420">
        <f t="shared" si="109"/>
        <v>22299.450041507305</v>
      </c>
      <c r="I420">
        <f t="shared" si="110"/>
        <v>37185.968860809589</v>
      </c>
      <c r="J420">
        <f t="shared" si="111"/>
        <v>-7473.5875970972611</v>
      </c>
      <c r="K420">
        <f t="shared" si="112"/>
        <v>-22360.106416399543</v>
      </c>
    </row>
    <row r="421" spans="1:11">
      <c r="A421" t="s">
        <v>117</v>
      </c>
      <c r="B421" s="5">
        <v>6196.1310000000103</v>
      </c>
      <c r="C421">
        <f t="shared" si="106"/>
        <v>45219.759439910908</v>
      </c>
      <c r="D421">
        <f t="shared" si="107"/>
        <v>33302.416823660911</v>
      </c>
      <c r="E421">
        <f t="shared" si="108"/>
        <v>9429.4869325286909</v>
      </c>
      <c r="F421">
        <f t="shared" si="113"/>
        <v>15544.393637980578</v>
      </c>
      <c r="G421">
        <f t="shared" si="114"/>
        <v>31088.787275961156</v>
      </c>
      <c r="H421">
        <f t="shared" si="109"/>
        <v>24973.880570509267</v>
      </c>
      <c r="I421">
        <f t="shared" si="110"/>
        <v>40518.274208489849</v>
      </c>
      <c r="J421">
        <f t="shared" si="111"/>
        <v>-6114.9067054518873</v>
      </c>
      <c r="K421">
        <f t="shared" si="112"/>
        <v>-21659.300343432464</v>
      </c>
    </row>
    <row r="422" spans="1:11">
      <c r="A422" t="s">
        <v>118</v>
      </c>
      <c r="B422" s="5">
        <v>7086.6369492187496</v>
      </c>
      <c r="C422">
        <f t="shared" si="106"/>
        <v>37207.875949066161</v>
      </c>
      <c r="D422">
        <f t="shared" si="107"/>
        <v>2224.8075558776618</v>
      </c>
      <c r="E422">
        <f t="shared" si="108"/>
        <v>9643.684386181947</v>
      </c>
      <c r="F422">
        <f t="shared" si="113"/>
        <v>15406.656982512142</v>
      </c>
      <c r="G422">
        <f t="shared" si="114"/>
        <v>30813.313965024285</v>
      </c>
      <c r="H422">
        <f t="shared" si="109"/>
        <v>25050.341368694091</v>
      </c>
      <c r="I422">
        <f t="shared" si="110"/>
        <v>40456.998351206232</v>
      </c>
      <c r="J422">
        <f t="shared" si="111"/>
        <v>-5762.9725963301953</v>
      </c>
      <c r="K422">
        <f t="shared" si="112"/>
        <v>-21169.629578842338</v>
      </c>
    </row>
    <row r="423" spans="1:11">
      <c r="A423" t="s">
        <v>119</v>
      </c>
      <c r="B423" s="5">
        <v>3684.07799999999</v>
      </c>
      <c r="C423">
        <f t="shared" si="106"/>
        <v>29162.601949066153</v>
      </c>
      <c r="D423">
        <f t="shared" si="107"/>
        <v>-14104.630444122344</v>
      </c>
      <c r="E423">
        <f t="shared" si="108"/>
        <v>8578.4131618352076</v>
      </c>
      <c r="F423">
        <f t="shared" si="113"/>
        <v>16295.390366248575</v>
      </c>
      <c r="G423">
        <f t="shared" si="114"/>
        <v>32590.780732497151</v>
      </c>
      <c r="H423">
        <f t="shared" si="109"/>
        <v>24873.803528083783</v>
      </c>
      <c r="I423">
        <f t="shared" si="110"/>
        <v>41169.193894332362</v>
      </c>
      <c r="J423">
        <f t="shared" si="111"/>
        <v>-7716.9772044133679</v>
      </c>
      <c r="K423">
        <f t="shared" si="112"/>
        <v>-24012.367570661943</v>
      </c>
    </row>
    <row r="424" spans="1:11">
      <c r="A424" t="s">
        <v>120</v>
      </c>
      <c r="B424" s="5">
        <v>-17733.768</v>
      </c>
      <c r="C424">
        <f t="shared" si="106"/>
        <v>-766.92205078124971</v>
      </c>
      <c r="D424">
        <f t="shared" si="107"/>
        <v>-48871.207443817155</v>
      </c>
      <c r="E424">
        <f t="shared" si="108"/>
        <v>5638.5436415037248</v>
      </c>
      <c r="F424">
        <f t="shared" si="113"/>
        <v>20737.762358285327</v>
      </c>
      <c r="G424">
        <f t="shared" si="114"/>
        <v>41475.524716570653</v>
      </c>
      <c r="H424">
        <f t="shared" si="109"/>
        <v>26376.305999789052</v>
      </c>
      <c r="I424">
        <f t="shared" si="110"/>
        <v>47114.068358074379</v>
      </c>
      <c r="J424">
        <f t="shared" si="111"/>
        <v>-15099.218716781601</v>
      </c>
      <c r="K424">
        <f t="shared" si="112"/>
        <v>-35836.981075066928</v>
      </c>
    </row>
    <row r="425" spans="1:11">
      <c r="A425" t="s">
        <v>121</v>
      </c>
      <c r="B425" s="5">
        <v>-3531.1621</v>
      </c>
      <c r="C425">
        <f t="shared" si="106"/>
        <v>-10494.21515078126</v>
      </c>
      <c r="D425">
        <f t="shared" si="107"/>
        <v>-55713.974590692167</v>
      </c>
      <c r="E425">
        <f t="shared" si="108"/>
        <v>2208.8158678284917</v>
      </c>
      <c r="F425">
        <f t="shared" si="113"/>
        <v>24759.33072701305</v>
      </c>
      <c r="G425">
        <f t="shared" si="114"/>
        <v>49518.6614540261</v>
      </c>
      <c r="H425">
        <f t="shared" si="109"/>
        <v>26968.146594841543</v>
      </c>
      <c r="I425">
        <f t="shared" si="110"/>
        <v>51727.477321854589</v>
      </c>
      <c r="J425">
        <f t="shared" si="111"/>
        <v>-22550.514859184557</v>
      </c>
      <c r="K425">
        <f t="shared" si="112"/>
        <v>-47309.845586197611</v>
      </c>
    </row>
    <row r="426" spans="1:11">
      <c r="A426" t="s">
        <v>122</v>
      </c>
      <c r="B426" s="5">
        <v>5793.6632999999902</v>
      </c>
      <c r="C426">
        <f t="shared" si="106"/>
        <v>-11787.188800000022</v>
      </c>
      <c r="D426">
        <f t="shared" si="107"/>
        <v>-48995.06474906618</v>
      </c>
      <c r="E426">
        <f t="shared" si="108"/>
        <v>-241.6843496248166</v>
      </c>
      <c r="F426">
        <f t="shared" si="113"/>
        <v>27284.456702805917</v>
      </c>
      <c r="G426">
        <f t="shared" si="114"/>
        <v>54568.913405611835</v>
      </c>
      <c r="H426">
        <f t="shared" si="109"/>
        <v>27042.772353181099</v>
      </c>
      <c r="I426">
        <f t="shared" si="110"/>
        <v>54327.229055987016</v>
      </c>
      <c r="J426">
        <f t="shared" si="111"/>
        <v>-27526.141052430736</v>
      </c>
      <c r="K426">
        <f t="shared" si="112"/>
        <v>-54810.597755236653</v>
      </c>
    </row>
    <row r="427" spans="1:11">
      <c r="A427" t="s">
        <v>123</v>
      </c>
      <c r="B427" s="5">
        <v>20430.852299999999</v>
      </c>
      <c r="C427">
        <f t="shared" si="106"/>
        <v>4959.5854999999865</v>
      </c>
      <c r="D427">
        <f t="shared" si="107"/>
        <v>-24203.016449066166</v>
      </c>
      <c r="E427">
        <f t="shared" ref="E427:E450" si="115">AVERAGE(D408:D427)</f>
        <v>-1275.5432500781267</v>
      </c>
      <c r="F427">
        <f t="shared" si="113"/>
        <v>27802.283565003094</v>
      </c>
      <c r="G427">
        <f t="shared" si="114"/>
        <v>55604.567130006188</v>
      </c>
      <c r="H427">
        <f t="shared" si="109"/>
        <v>26526.740314924966</v>
      </c>
      <c r="I427">
        <f t="shared" si="110"/>
        <v>54329.023879928063</v>
      </c>
      <c r="J427">
        <f t="shared" si="111"/>
        <v>-29077.826815081222</v>
      </c>
      <c r="K427">
        <f t="shared" si="112"/>
        <v>-56880.110380084312</v>
      </c>
    </row>
    <row r="428" spans="1:11">
      <c r="A428" t="s">
        <v>124</v>
      </c>
      <c r="B428" s="5">
        <v>23465.191999999999</v>
      </c>
      <c r="C428">
        <f t="shared" si="106"/>
        <v>46158.545499999993</v>
      </c>
      <c r="D428">
        <f t="shared" si="107"/>
        <v>46925.467550781243</v>
      </c>
      <c r="E428">
        <f t="shared" si="115"/>
        <v>1526.9463324609367</v>
      </c>
      <c r="F428">
        <f t="shared" si="113"/>
        <v>29727.736102074992</v>
      </c>
      <c r="G428">
        <f t="shared" si="114"/>
        <v>59455.472204149984</v>
      </c>
      <c r="H428">
        <f t="shared" si="109"/>
        <v>31254.682434535927</v>
      </c>
      <c r="I428">
        <f t="shared" si="110"/>
        <v>60982.418536610923</v>
      </c>
      <c r="J428">
        <f t="shared" si="111"/>
        <v>-28200.789769614057</v>
      </c>
      <c r="K428">
        <f t="shared" si="112"/>
        <v>-57928.525871689046</v>
      </c>
    </row>
    <row r="429" spans="1:11">
      <c r="A429" t="s">
        <v>125</v>
      </c>
      <c r="B429" s="5">
        <v>10630.95151357</v>
      </c>
      <c r="C429">
        <f t="shared" si="106"/>
        <v>60320.659113569985</v>
      </c>
      <c r="D429">
        <f t="shared" si="107"/>
        <v>70814.874264351238</v>
      </c>
      <c r="E429">
        <f t="shared" si="115"/>
        <v>5422.8237436784975</v>
      </c>
      <c r="F429">
        <f t="shared" si="113"/>
        <v>33414.318531822399</v>
      </c>
      <c r="G429">
        <f t="shared" si="114"/>
        <v>66828.637063644797</v>
      </c>
      <c r="H429">
        <f t="shared" si="109"/>
        <v>38837.142275500897</v>
      </c>
      <c r="I429">
        <f t="shared" si="110"/>
        <v>72251.460807323296</v>
      </c>
      <c r="J429">
        <f t="shared" si="111"/>
        <v>-27991.4947881439</v>
      </c>
      <c r="K429">
        <f t="shared" si="112"/>
        <v>-61405.813319966299</v>
      </c>
    </row>
    <row r="430" spans="1:11">
      <c r="A430" t="s">
        <v>126</v>
      </c>
      <c r="B430" s="5">
        <v>13992.857951690001</v>
      </c>
      <c r="C430">
        <f t="shared" si="106"/>
        <v>68519.853765259992</v>
      </c>
      <c r="D430">
        <f t="shared" si="107"/>
        <v>80307.04256526001</v>
      </c>
      <c r="E430">
        <f t="shared" si="115"/>
        <v>9101.6950249414986</v>
      </c>
      <c r="F430">
        <f t="shared" si="113"/>
        <v>37380.739212900189</v>
      </c>
      <c r="G430">
        <f t="shared" si="114"/>
        <v>74761.478425800378</v>
      </c>
      <c r="H430">
        <f t="shared" si="109"/>
        <v>46482.434237841691</v>
      </c>
      <c r="I430">
        <f t="shared" si="110"/>
        <v>83863.173450741873</v>
      </c>
      <c r="J430">
        <f t="shared" si="111"/>
        <v>-28279.044187958691</v>
      </c>
      <c r="K430">
        <f t="shared" si="112"/>
        <v>-65659.783400858883</v>
      </c>
    </row>
    <row r="431" spans="1:11">
      <c r="A431" t="s">
        <v>127</v>
      </c>
      <c r="B431" s="5">
        <v>21746.578510439998</v>
      </c>
      <c r="C431">
        <f t="shared" si="106"/>
        <v>69835.579975700006</v>
      </c>
      <c r="D431">
        <f t="shared" si="107"/>
        <v>64875.994475700019</v>
      </c>
      <c r="E431">
        <f t="shared" si="115"/>
        <v>11960.578369038998</v>
      </c>
      <c r="F431">
        <f t="shared" si="113"/>
        <v>39399.714384168488</v>
      </c>
      <c r="G431">
        <f t="shared" si="114"/>
        <v>78799.428768336977</v>
      </c>
      <c r="H431">
        <f t="shared" si="109"/>
        <v>51360.292753207483</v>
      </c>
      <c r="I431">
        <f t="shared" si="110"/>
        <v>90760.007137375971</v>
      </c>
      <c r="J431">
        <f t="shared" si="111"/>
        <v>-27439.13601512949</v>
      </c>
      <c r="K431">
        <f t="shared" si="112"/>
        <v>-66838.850399297982</v>
      </c>
    </row>
    <row r="432" spans="1:11">
      <c r="A432" t="s">
        <v>128</v>
      </c>
      <c r="B432" s="5">
        <v>25277.74349787</v>
      </c>
      <c r="C432">
        <f t="shared" si="106"/>
        <v>71648.13147357</v>
      </c>
      <c r="D432">
        <f t="shared" si="107"/>
        <v>25489.585973570007</v>
      </c>
      <c r="E432">
        <f t="shared" si="115"/>
        <v>12702.512933030001</v>
      </c>
      <c r="F432">
        <f t="shared" si="113"/>
        <v>39513.303432625711</v>
      </c>
      <c r="G432">
        <f t="shared" si="114"/>
        <v>79026.606865251422</v>
      </c>
      <c r="H432">
        <f t="shared" si="109"/>
        <v>52215.816365655715</v>
      </c>
      <c r="I432">
        <f t="shared" si="110"/>
        <v>91729.119798281419</v>
      </c>
      <c r="J432">
        <f t="shared" si="111"/>
        <v>-26810.790499595711</v>
      </c>
      <c r="K432">
        <f t="shared" si="112"/>
        <v>-66324.093932221425</v>
      </c>
    </row>
    <row r="433" spans="1:11">
      <c r="A433" t="s">
        <v>129</v>
      </c>
      <c r="B433" s="5">
        <v>8281.5900888300002</v>
      </c>
      <c r="C433">
        <f t="shared" si="106"/>
        <v>69298.770048829989</v>
      </c>
      <c r="D433">
        <f t="shared" si="107"/>
        <v>8978.1109352600033</v>
      </c>
      <c r="E433">
        <f t="shared" si="115"/>
        <v>12769.204161605501</v>
      </c>
      <c r="F433">
        <f t="shared" si="113"/>
        <v>39505.44158043075</v>
      </c>
      <c r="G433">
        <f t="shared" si="114"/>
        <v>79010.8831608615</v>
      </c>
      <c r="H433">
        <f t="shared" si="109"/>
        <v>52274.645742036249</v>
      </c>
      <c r="I433">
        <f t="shared" si="110"/>
        <v>91780.087322467007</v>
      </c>
      <c r="J433">
        <f t="shared" si="111"/>
        <v>-26736.237418825251</v>
      </c>
      <c r="K433">
        <f t="shared" si="112"/>
        <v>-66241.678999255993</v>
      </c>
    </row>
    <row r="434" spans="1:11">
      <c r="A434" t="s">
        <v>130</v>
      </c>
      <c r="B434" s="5">
        <v>7053.4522939099998</v>
      </c>
      <c r="C434">
        <f t="shared" si="106"/>
        <v>62359.364391050003</v>
      </c>
      <c r="D434">
        <f t="shared" si="107"/>
        <v>-6160.4893742099885</v>
      </c>
      <c r="E434">
        <f t="shared" si="115"/>
        <v>12727.368092551253</v>
      </c>
      <c r="F434">
        <f t="shared" si="113"/>
        <v>39526.048057389533</v>
      </c>
      <c r="G434">
        <f t="shared" si="114"/>
        <v>79052.096114779066</v>
      </c>
      <c r="H434">
        <f t="shared" si="109"/>
        <v>52253.416149940786</v>
      </c>
      <c r="I434">
        <f t="shared" si="110"/>
        <v>91779.464207330311</v>
      </c>
      <c r="J434">
        <f t="shared" si="111"/>
        <v>-26798.67996483828</v>
      </c>
      <c r="K434">
        <f t="shared" si="112"/>
        <v>-66324.72802222782</v>
      </c>
    </row>
    <row r="435" spans="1:11">
      <c r="A435" t="s">
        <v>131</v>
      </c>
      <c r="B435" s="5">
        <v>6218.5560113399997</v>
      </c>
      <c r="C435">
        <f t="shared" si="106"/>
        <v>46831.341891949996</v>
      </c>
      <c r="D435">
        <f t="shared" si="107"/>
        <v>-23004.23808375001</v>
      </c>
      <c r="E435">
        <f t="shared" si="115"/>
        <v>11726.323688395003</v>
      </c>
      <c r="F435">
        <f t="shared" si="113"/>
        <v>40192.785582423967</v>
      </c>
      <c r="G435">
        <f t="shared" si="114"/>
        <v>80385.571164847934</v>
      </c>
      <c r="H435">
        <f t="shared" si="109"/>
        <v>51919.109270818968</v>
      </c>
      <c r="I435">
        <f t="shared" si="110"/>
        <v>92111.894853242935</v>
      </c>
      <c r="J435">
        <f t="shared" si="111"/>
        <v>-28466.461894028966</v>
      </c>
      <c r="K435">
        <f t="shared" si="112"/>
        <v>-68659.247476452932</v>
      </c>
    </row>
    <row r="436" spans="1:11">
      <c r="A436" t="s">
        <v>132</v>
      </c>
      <c r="B436" s="5">
        <v>2838.6134712500002</v>
      </c>
      <c r="C436">
        <f t="shared" si="106"/>
        <v>24392.211865329999</v>
      </c>
      <c r="D436">
        <f t="shared" si="107"/>
        <v>-47255.919608240001</v>
      </c>
      <c r="E436">
        <f t="shared" si="115"/>
        <v>9242.5137470142545</v>
      </c>
      <c r="F436">
        <f t="shared" si="113"/>
        <v>42278.93376684589</v>
      </c>
      <c r="G436">
        <f t="shared" si="114"/>
        <v>84557.86753369178</v>
      </c>
      <c r="H436">
        <f t="shared" si="109"/>
        <v>51521.447513860141</v>
      </c>
      <c r="I436">
        <f t="shared" si="110"/>
        <v>93800.381280706031</v>
      </c>
      <c r="J436">
        <f t="shared" si="111"/>
        <v>-33036.420019831639</v>
      </c>
      <c r="K436">
        <f t="shared" si="112"/>
        <v>-75315.35378667753</v>
      </c>
    </row>
    <row r="437" spans="1:11">
      <c r="A437" t="s">
        <v>133</v>
      </c>
      <c r="B437" s="5">
        <v>10070.24892806</v>
      </c>
      <c r="C437">
        <f t="shared" ref="C437:C450" si="116">SUM(B434,B435,B436,B437)</f>
        <v>26180.870704560002</v>
      </c>
      <c r="D437">
        <f t="shared" si="107"/>
        <v>-43117.899344269987</v>
      </c>
      <c r="E437">
        <f t="shared" si="115"/>
        <v>6842.9736781757529</v>
      </c>
      <c r="F437">
        <f t="shared" si="113"/>
        <v>43871.834910866739</v>
      </c>
      <c r="G437">
        <f t="shared" si="114"/>
        <v>87743.669821733478</v>
      </c>
      <c r="H437">
        <f t="shared" si="109"/>
        <v>50714.808589042492</v>
      </c>
      <c r="I437">
        <f t="shared" si="110"/>
        <v>94586.643499909231</v>
      </c>
      <c r="J437">
        <f t="shared" si="111"/>
        <v>-37028.861232690986</v>
      </c>
      <c r="K437">
        <f t="shared" si="112"/>
        <v>-80900.696143557725</v>
      </c>
    </row>
    <row r="438" spans="1:11">
      <c r="A438" t="s">
        <v>134</v>
      </c>
      <c r="B438" s="5">
        <v>507.70958863999999</v>
      </c>
      <c r="C438">
        <f t="shared" si="116"/>
        <v>19635.127999289998</v>
      </c>
      <c r="D438">
        <f t="shared" si="107"/>
        <v>-42724.236391760001</v>
      </c>
      <c r="E438">
        <f t="shared" si="115"/>
        <v>2926.7266522720756</v>
      </c>
      <c r="F438">
        <f t="shared" si="113"/>
        <v>44658.459155491866</v>
      </c>
      <c r="G438">
        <f t="shared" si="114"/>
        <v>89316.918310983732</v>
      </c>
      <c r="H438">
        <f t="shared" si="109"/>
        <v>47585.185807763941</v>
      </c>
      <c r="I438">
        <f t="shared" si="110"/>
        <v>92243.644963255807</v>
      </c>
      <c r="J438">
        <f t="shared" si="111"/>
        <v>-41731.732503219791</v>
      </c>
      <c r="K438">
        <f t="shared" si="112"/>
        <v>-86390.191658711658</v>
      </c>
    </row>
    <row r="439" spans="1:11">
      <c r="A439" t="s">
        <v>135</v>
      </c>
      <c r="B439" s="5">
        <v>7255.5195763299998</v>
      </c>
      <c r="C439">
        <f t="shared" si="116"/>
        <v>20672.091564280003</v>
      </c>
      <c r="D439">
        <f t="shared" si="107"/>
        <v>-26159.250327669994</v>
      </c>
      <c r="E439">
        <f t="shared" si="115"/>
        <v>-418.14744111460061</v>
      </c>
      <c r="F439">
        <f t="shared" si="113"/>
        <v>44180.075295793707</v>
      </c>
      <c r="G439">
        <f t="shared" si="114"/>
        <v>88360.150591587415</v>
      </c>
      <c r="H439">
        <f t="shared" si="109"/>
        <v>43761.92785467911</v>
      </c>
      <c r="I439">
        <f t="shared" si="110"/>
        <v>87942.00315047281</v>
      </c>
      <c r="J439">
        <f t="shared" si="111"/>
        <v>-44598.222736908305</v>
      </c>
      <c r="K439">
        <f t="shared" si="112"/>
        <v>-88778.29803270202</v>
      </c>
    </row>
    <row r="440" spans="1:11">
      <c r="A440" t="s">
        <v>136</v>
      </c>
      <c r="B440" s="5">
        <v>5395.0049590099998</v>
      </c>
      <c r="C440">
        <f t="shared" si="116"/>
        <v>23228.483052039999</v>
      </c>
      <c r="D440">
        <f t="shared" si="107"/>
        <v>-1163.7288132899994</v>
      </c>
      <c r="E440">
        <f t="shared" si="115"/>
        <v>-2427.7677737746426</v>
      </c>
      <c r="F440">
        <f t="shared" si="113"/>
        <v>43194.440674758873</v>
      </c>
      <c r="G440">
        <f t="shared" si="114"/>
        <v>86388.881349517746</v>
      </c>
      <c r="H440">
        <f t="shared" si="109"/>
        <v>40766.672900984231</v>
      </c>
      <c r="I440">
        <f t="shared" si="110"/>
        <v>83961.113575743104</v>
      </c>
      <c r="J440">
        <f t="shared" si="111"/>
        <v>-45622.208448533514</v>
      </c>
      <c r="K440">
        <f t="shared" si="112"/>
        <v>-88816.649123292387</v>
      </c>
    </row>
    <row r="441" spans="1:11">
      <c r="A441" t="s">
        <v>137</v>
      </c>
      <c r="B441" s="5">
        <v>11344.74523918</v>
      </c>
      <c r="C441">
        <f t="shared" si="116"/>
        <v>24502.979363160001</v>
      </c>
      <c r="D441">
        <f t="shared" ref="D441:D450" si="117">C441-C437</f>
        <v>-1677.8913414000017</v>
      </c>
      <c r="E441">
        <f t="shared" si="115"/>
        <v>-4176.7831820276915</v>
      </c>
      <c r="F441">
        <f t="shared" si="113"/>
        <v>42371.893318337483</v>
      </c>
      <c r="G441">
        <f t="shared" si="114"/>
        <v>84743.786636674966</v>
      </c>
      <c r="H441">
        <f t="shared" si="109"/>
        <v>38195.110136309791</v>
      </c>
      <c r="I441">
        <f t="shared" si="110"/>
        <v>80567.003454647274</v>
      </c>
      <c r="J441">
        <f t="shared" si="111"/>
        <v>-46548.676500365174</v>
      </c>
      <c r="K441">
        <f t="shared" si="112"/>
        <v>-88920.569818702657</v>
      </c>
    </row>
    <row r="442" spans="1:11">
      <c r="A442" t="s">
        <v>138</v>
      </c>
      <c r="B442" s="5">
        <v>9327.1101071199992</v>
      </c>
      <c r="C442">
        <f t="shared" si="116"/>
        <v>33322.379881639994</v>
      </c>
      <c r="D442">
        <f t="shared" si="117"/>
        <v>13687.251882349996</v>
      </c>
      <c r="E442">
        <f t="shared" si="115"/>
        <v>-3603.6609657040744</v>
      </c>
      <c r="F442">
        <f t="shared" si="113"/>
        <v>42540.224634759201</v>
      </c>
      <c r="G442">
        <f t="shared" si="114"/>
        <v>85080.449269518402</v>
      </c>
      <c r="H442">
        <f t="shared" si="109"/>
        <v>38936.563669055126</v>
      </c>
      <c r="I442">
        <f t="shared" si="110"/>
        <v>81476.788303814334</v>
      </c>
      <c r="J442">
        <f t="shared" si="111"/>
        <v>-46143.885600463276</v>
      </c>
      <c r="K442">
        <f t="shared" si="112"/>
        <v>-88684.11023522247</v>
      </c>
    </row>
    <row r="443" spans="1:11">
      <c r="A443" t="s">
        <v>139</v>
      </c>
      <c r="B443" s="5">
        <v>21274.660077</v>
      </c>
      <c r="C443">
        <f t="shared" si="116"/>
        <v>47341.520382310002</v>
      </c>
      <c r="D443">
        <f t="shared" si="117"/>
        <v>26669.428818029999</v>
      </c>
      <c r="E443">
        <f t="shared" si="115"/>
        <v>-1564.9580025964565</v>
      </c>
      <c r="F443">
        <f t="shared" si="113"/>
        <v>42985.191414064415</v>
      </c>
      <c r="G443">
        <f t="shared" si="114"/>
        <v>85970.38282812883</v>
      </c>
      <c r="H443">
        <f t="shared" si="109"/>
        <v>41420.233411467962</v>
      </c>
      <c r="I443">
        <f t="shared" si="110"/>
        <v>84405.424825532376</v>
      </c>
      <c r="J443">
        <f t="shared" si="111"/>
        <v>-44550.149416660868</v>
      </c>
      <c r="K443">
        <f t="shared" si="112"/>
        <v>-87535.340830725283</v>
      </c>
    </row>
    <row r="444" spans="1:11">
      <c r="A444" t="s">
        <v>140</v>
      </c>
      <c r="B444" s="5">
        <v>-178.92962486000201</v>
      </c>
      <c r="C444">
        <f t="shared" si="116"/>
        <v>41767.585798439999</v>
      </c>
      <c r="D444">
        <f t="shared" si="117"/>
        <v>18539.1027464</v>
      </c>
      <c r="E444">
        <f t="shared" si="115"/>
        <v>1805.5575069144027</v>
      </c>
      <c r="F444">
        <f t="shared" si="113"/>
        <v>41704.405588037189</v>
      </c>
      <c r="G444">
        <f t="shared" si="114"/>
        <v>83408.811176074378</v>
      </c>
      <c r="H444">
        <f t="shared" si="109"/>
        <v>43509.963094951592</v>
      </c>
      <c r="I444">
        <f t="shared" si="110"/>
        <v>85214.368682988774</v>
      </c>
      <c r="J444">
        <f t="shared" si="111"/>
        <v>-39898.848081122786</v>
      </c>
      <c r="K444">
        <f t="shared" si="112"/>
        <v>-81603.253669159982</v>
      </c>
    </row>
    <row r="445" spans="1:11">
      <c r="A445" t="s">
        <v>141</v>
      </c>
      <c r="B445" s="5">
        <v>14855.54768448</v>
      </c>
      <c r="C445">
        <f t="shared" si="116"/>
        <v>45278.388243740003</v>
      </c>
      <c r="D445">
        <f t="shared" si="117"/>
        <v>20775.408880580002</v>
      </c>
      <c r="E445">
        <f t="shared" si="115"/>
        <v>5630.0266804780103</v>
      </c>
      <c r="F445">
        <f t="shared" si="113"/>
        <v>39606.431470552096</v>
      </c>
      <c r="G445">
        <f t="shared" si="114"/>
        <v>79212.862941104191</v>
      </c>
      <c r="H445">
        <f t="shared" si="109"/>
        <v>45236.458151030107</v>
      </c>
      <c r="I445">
        <f t="shared" si="110"/>
        <v>84842.889621582202</v>
      </c>
      <c r="J445">
        <f t="shared" si="111"/>
        <v>-33976.404790074084</v>
      </c>
      <c r="K445">
        <f t="shared" si="112"/>
        <v>-73582.83626062618</v>
      </c>
    </row>
    <row r="446" spans="1:11">
      <c r="A446" t="s">
        <v>142</v>
      </c>
      <c r="B446" s="5">
        <v>17953.632709109999</v>
      </c>
      <c r="C446">
        <f t="shared" si="116"/>
        <v>53904.910845730003</v>
      </c>
      <c r="D446">
        <f t="shared" si="117"/>
        <v>20582.530964090009</v>
      </c>
      <c r="E446">
        <f t="shared" si="115"/>
        <v>9108.9064661358188</v>
      </c>
      <c r="F446">
        <f t="shared" si="113"/>
        <v>37558.616323234957</v>
      </c>
      <c r="G446">
        <f t="shared" si="114"/>
        <v>75117.232646469914</v>
      </c>
      <c r="H446">
        <f t="shared" si="109"/>
        <v>46667.522789370778</v>
      </c>
      <c r="I446">
        <f t="shared" si="110"/>
        <v>84226.139112605728</v>
      </c>
      <c r="J446">
        <f t="shared" si="111"/>
        <v>-28449.709857099137</v>
      </c>
      <c r="K446">
        <f t="shared" si="112"/>
        <v>-66008.326180334101</v>
      </c>
    </row>
    <row r="447" spans="1:11">
      <c r="A447" t="s">
        <v>143</v>
      </c>
      <c r="B447" s="5">
        <v>12526.775507869999</v>
      </c>
      <c r="C447">
        <f t="shared" si="116"/>
        <v>45157.026276599994</v>
      </c>
      <c r="D447">
        <f t="shared" si="117"/>
        <v>-2184.4941057100077</v>
      </c>
      <c r="E447">
        <f t="shared" si="115"/>
        <v>10209.832583303627</v>
      </c>
      <c r="F447">
        <f t="shared" si="113"/>
        <v>36846.737671819683</v>
      </c>
      <c r="G447">
        <f t="shared" si="114"/>
        <v>73693.475343639366</v>
      </c>
      <c r="H447">
        <f t="shared" si="109"/>
        <v>47056.570255123312</v>
      </c>
      <c r="I447">
        <f t="shared" si="110"/>
        <v>83903.307926942987</v>
      </c>
      <c r="J447">
        <f t="shared" si="111"/>
        <v>-26636.905088516054</v>
      </c>
      <c r="K447">
        <f t="shared" si="112"/>
        <v>-63483.642760335737</v>
      </c>
    </row>
    <row r="448" spans="1:11">
      <c r="A448" t="s">
        <v>144</v>
      </c>
      <c r="B448" s="5">
        <v>-3808.6135051000001</v>
      </c>
      <c r="C448">
        <f t="shared" si="116"/>
        <v>41527.342396359993</v>
      </c>
      <c r="D448">
        <f t="shared" si="117"/>
        <v>-240.24340208000649</v>
      </c>
      <c r="E448">
        <f t="shared" si="115"/>
        <v>7851.5470356605674</v>
      </c>
      <c r="F448">
        <f t="shared" si="113"/>
        <v>35869.570366018874</v>
      </c>
      <c r="G448">
        <f t="shared" si="114"/>
        <v>71739.140732037748</v>
      </c>
      <c r="H448">
        <f t="shared" si="109"/>
        <v>43721.117401679439</v>
      </c>
      <c r="I448">
        <f t="shared" si="110"/>
        <v>79590.687767698313</v>
      </c>
      <c r="J448">
        <f t="shared" si="111"/>
        <v>-28018.023330358308</v>
      </c>
      <c r="K448">
        <f t="shared" si="112"/>
        <v>-63887.593696377182</v>
      </c>
    </row>
    <row r="449" spans="1:146">
      <c r="A449" t="s">
        <v>145</v>
      </c>
      <c r="B449" s="5">
        <v>17653.970290739999</v>
      </c>
      <c r="C449">
        <f t="shared" si="116"/>
        <v>44325.765002619999</v>
      </c>
      <c r="D449">
        <f t="shared" si="117"/>
        <v>-952.62324112000351</v>
      </c>
      <c r="E449">
        <f t="shared" si="115"/>
        <v>4263.1721603870037</v>
      </c>
      <c r="F449">
        <f t="shared" si="113"/>
        <v>32687.917967748039</v>
      </c>
      <c r="G449">
        <f t="shared" si="114"/>
        <v>65375.835935496078</v>
      </c>
      <c r="H449">
        <f t="shared" si="109"/>
        <v>36951.090128135045</v>
      </c>
      <c r="I449">
        <f t="shared" si="110"/>
        <v>69639.00809588308</v>
      </c>
      <c r="J449">
        <f t="shared" si="111"/>
        <v>-28424.745807361036</v>
      </c>
      <c r="K449">
        <f t="shared" si="112"/>
        <v>-61112.663775109075</v>
      </c>
    </row>
    <row r="450" spans="1:146">
      <c r="A450" t="s">
        <v>146</v>
      </c>
      <c r="B450" s="5">
        <v>9616.0825797100006</v>
      </c>
      <c r="C450">
        <f t="shared" si="116"/>
        <v>35988.21487322</v>
      </c>
      <c r="D450">
        <f t="shared" si="117"/>
        <v>-17916.695972510002</v>
      </c>
      <c r="E450">
        <f t="shared" si="115"/>
        <v>-648.014766501498</v>
      </c>
      <c r="F450">
        <f>STDEV(D431:D450)</f>
        <v>27652.334843725741</v>
      </c>
      <c r="G450">
        <f t="shared" si="114"/>
        <v>55304.669687451482</v>
      </c>
      <c r="H450">
        <f t="shared" si="109"/>
        <v>27004.320077224242</v>
      </c>
      <c r="I450">
        <f t="shared" si="110"/>
        <v>54656.654920949986</v>
      </c>
      <c r="J450">
        <f t="shared" si="111"/>
        <v>-28300.34961022724</v>
      </c>
      <c r="K450">
        <f t="shared" si="112"/>
        <v>-55952.684453952977</v>
      </c>
      <c r="L450" s="2"/>
      <c r="M450" s="2"/>
      <c r="N450" s="2"/>
      <c r="O450" s="2"/>
      <c r="P450" s="2"/>
      <c r="Q450" s="2"/>
      <c r="R450" s="2"/>
      <c r="S450" s="2"/>
      <c r="T450" s="2"/>
      <c r="U450" s="2"/>
      <c r="V450" s="2"/>
      <c r="Y450" t="s">
        <v>27</v>
      </c>
      <c r="Z450" t="s">
        <v>28</v>
      </c>
      <c r="AA450" t="s">
        <v>29</v>
      </c>
      <c r="AB450" t="s">
        <v>30</v>
      </c>
      <c r="AC450" t="s">
        <v>31</v>
      </c>
      <c r="AD450" t="s">
        <v>32</v>
      </c>
      <c r="AE450" t="s">
        <v>33</v>
      </c>
      <c r="AF450" t="s">
        <v>34</v>
      </c>
      <c r="AG450" t="s">
        <v>35</v>
      </c>
      <c r="AH450" t="s">
        <v>36</v>
      </c>
      <c r="AI450" t="s">
        <v>37</v>
      </c>
      <c r="AJ450" t="s">
        <v>38</v>
      </c>
      <c r="AK450" t="s">
        <v>39</v>
      </c>
      <c r="AL450" t="s">
        <v>40</v>
      </c>
      <c r="AM450" t="s">
        <v>41</v>
      </c>
      <c r="AN450" t="s">
        <v>42</v>
      </c>
      <c r="AO450" t="s">
        <v>43</v>
      </c>
      <c r="AP450" t="s">
        <v>44</v>
      </c>
      <c r="AQ450" t="s">
        <v>45</v>
      </c>
      <c r="AR450" t="s">
        <v>46</v>
      </c>
      <c r="AS450" t="s">
        <v>47</v>
      </c>
      <c r="AT450" t="s">
        <v>48</v>
      </c>
      <c r="AU450" t="s">
        <v>49</v>
      </c>
      <c r="AV450" t="s">
        <v>50</v>
      </c>
      <c r="AW450" t="s">
        <v>51</v>
      </c>
      <c r="AX450" t="s">
        <v>52</v>
      </c>
      <c r="AY450" t="s">
        <v>53</v>
      </c>
      <c r="AZ450" t="s">
        <v>54</v>
      </c>
      <c r="BA450" t="s">
        <v>55</v>
      </c>
      <c r="BB450" t="s">
        <v>56</v>
      </c>
      <c r="BC450" t="s">
        <v>57</v>
      </c>
      <c r="BD450" t="s">
        <v>58</v>
      </c>
      <c r="BE450" t="s">
        <v>59</v>
      </c>
      <c r="BF450" t="s">
        <v>60</v>
      </c>
      <c r="BG450" t="s">
        <v>61</v>
      </c>
      <c r="BH450" t="s">
        <v>62</v>
      </c>
      <c r="BI450" t="s">
        <v>63</v>
      </c>
      <c r="BJ450" t="s">
        <v>64</v>
      </c>
      <c r="BK450" t="s">
        <v>65</v>
      </c>
      <c r="BL450" t="s">
        <v>66</v>
      </c>
      <c r="BM450" t="s">
        <v>67</v>
      </c>
      <c r="BN450" t="s">
        <v>68</v>
      </c>
      <c r="BO450" t="s">
        <v>69</v>
      </c>
      <c r="BP450" t="s">
        <v>70</v>
      </c>
      <c r="BQ450" t="s">
        <v>71</v>
      </c>
      <c r="BR450" t="s">
        <v>72</v>
      </c>
      <c r="BS450" t="s">
        <v>73</v>
      </c>
      <c r="BT450" t="s">
        <v>74</v>
      </c>
      <c r="BU450" t="s">
        <v>75</v>
      </c>
      <c r="BV450" t="s">
        <v>76</v>
      </c>
      <c r="BW450" t="s">
        <v>77</v>
      </c>
      <c r="BX450" t="s">
        <v>78</v>
      </c>
      <c r="BY450" t="s">
        <v>79</v>
      </c>
      <c r="BZ450" t="s">
        <v>80</v>
      </c>
      <c r="CA450" t="s">
        <v>81</v>
      </c>
      <c r="CB450" t="s">
        <v>82</v>
      </c>
      <c r="CC450" t="s">
        <v>83</v>
      </c>
      <c r="CD450" t="s">
        <v>84</v>
      </c>
      <c r="CE450" t="s">
        <v>85</v>
      </c>
      <c r="CF450" t="s">
        <v>86</v>
      </c>
      <c r="CG450" t="s">
        <v>87</v>
      </c>
      <c r="CH450" t="s">
        <v>88</v>
      </c>
      <c r="CI450" t="s">
        <v>89</v>
      </c>
      <c r="CJ450" t="s">
        <v>90</v>
      </c>
      <c r="CK450" t="s">
        <v>91</v>
      </c>
      <c r="CL450" t="s">
        <v>92</v>
      </c>
      <c r="CM450" t="s">
        <v>93</v>
      </c>
      <c r="CN450" t="s">
        <v>94</v>
      </c>
      <c r="CO450" t="s">
        <v>95</v>
      </c>
      <c r="CP450" t="s">
        <v>96</v>
      </c>
      <c r="CQ450" t="s">
        <v>97</v>
      </c>
      <c r="CR450" t="s">
        <v>98</v>
      </c>
      <c r="CS450" t="s">
        <v>99</v>
      </c>
      <c r="CT450" t="s">
        <v>100</v>
      </c>
      <c r="CU450" t="s">
        <v>101</v>
      </c>
      <c r="CV450" t="s">
        <v>102</v>
      </c>
      <c r="CW450" t="s">
        <v>103</v>
      </c>
      <c r="CX450" t="s">
        <v>104</v>
      </c>
      <c r="CY450" t="s">
        <v>105</v>
      </c>
      <c r="CZ450" t="s">
        <v>106</v>
      </c>
      <c r="DA450" t="s">
        <v>107</v>
      </c>
      <c r="DB450" t="s">
        <v>108</v>
      </c>
      <c r="DC450" t="s">
        <v>109</v>
      </c>
      <c r="DD450" t="s">
        <v>110</v>
      </c>
      <c r="DE450" t="s">
        <v>111</v>
      </c>
      <c r="DF450" t="s">
        <v>112</v>
      </c>
      <c r="DG450" t="s">
        <v>113</v>
      </c>
      <c r="DH450" t="s">
        <v>114</v>
      </c>
      <c r="DI450" t="s">
        <v>115</v>
      </c>
      <c r="DJ450" t="s">
        <v>116</v>
      </c>
      <c r="DK450" t="s">
        <v>117</v>
      </c>
      <c r="DL450" t="s">
        <v>163</v>
      </c>
      <c r="DM450" t="s">
        <v>119</v>
      </c>
      <c r="DN450" t="s">
        <v>120</v>
      </c>
      <c r="DO450" t="s">
        <v>121</v>
      </c>
      <c r="DP450" t="s">
        <v>122</v>
      </c>
      <c r="DQ450" t="s">
        <v>123</v>
      </c>
      <c r="DR450" t="s">
        <v>124</v>
      </c>
      <c r="DS450" t="s">
        <v>125</v>
      </c>
      <c r="DT450" t="s">
        <v>126</v>
      </c>
      <c r="DU450" t="s">
        <v>127</v>
      </c>
      <c r="DV450" t="s">
        <v>128</v>
      </c>
      <c r="DW450" t="s">
        <v>129</v>
      </c>
      <c r="DX450" t="s">
        <v>130</v>
      </c>
      <c r="DY450" t="s">
        <v>131</v>
      </c>
      <c r="DZ450" t="s">
        <v>132</v>
      </c>
      <c r="EA450" t="s">
        <v>133</v>
      </c>
      <c r="EB450" t="s">
        <v>134</v>
      </c>
      <c r="EC450" t="s">
        <v>135</v>
      </c>
      <c r="ED450" t="s">
        <v>136</v>
      </c>
      <c r="EE450" t="s">
        <v>137</v>
      </c>
      <c r="EF450" t="s">
        <v>138</v>
      </c>
      <c r="EG450" t="s">
        <v>139</v>
      </c>
      <c r="EH450" t="s">
        <v>140</v>
      </c>
      <c r="EI450" t="s">
        <v>141</v>
      </c>
      <c r="EJ450" t="s">
        <v>142</v>
      </c>
      <c r="EK450" t="s">
        <v>143</v>
      </c>
      <c r="EL450" t="s">
        <v>144</v>
      </c>
      <c r="EM450" t="s">
        <v>145</v>
      </c>
      <c r="EN450" t="s">
        <v>146</v>
      </c>
      <c r="EO450" t="s">
        <v>273</v>
      </c>
      <c r="EP450" t="s">
        <v>274</v>
      </c>
    </row>
    <row r="451" spans="1:146">
      <c r="A451" t="s">
        <v>273</v>
      </c>
      <c r="B451" s="5">
        <v>-7526.5217450199998</v>
      </c>
      <c r="C451">
        <f t="shared" ref="C451:C452" si="118">SUM(B448,B449,B450,B451)</f>
        <v>15934.917620330001</v>
      </c>
      <c r="D451">
        <f t="shared" ref="D451:D452" si="119">C451-C447</f>
        <v>-29222.108656269993</v>
      </c>
      <c r="E451">
        <f t="shared" ref="E451:E452" si="120">AVERAGE(D432:D451)</f>
        <v>-5352.9199231000021</v>
      </c>
      <c r="F451">
        <f t="shared" ref="F451:F452" si="121">STDEV(D432:D451)</f>
        <v>23629.532400298634</v>
      </c>
      <c r="G451">
        <f t="shared" si="114"/>
        <v>47259.064800597269</v>
      </c>
      <c r="H451">
        <f t="shared" si="109"/>
        <v>18276.612477198632</v>
      </c>
      <c r="I451">
        <f t="shared" si="110"/>
        <v>41906.144877497267</v>
      </c>
      <c r="J451">
        <f t="shared" si="111"/>
        <v>-28982.452323398637</v>
      </c>
      <c r="K451">
        <f t="shared" si="112"/>
        <v>-52611.984723697271</v>
      </c>
      <c r="X451" s="2" t="s">
        <v>149</v>
      </c>
      <c r="Y451">
        <v>-4438.9999999999991</v>
      </c>
      <c r="Z451">
        <v>-5166.3999999999996</v>
      </c>
      <c r="AA451">
        <v>-4035.8</v>
      </c>
      <c r="AB451">
        <v>-332.50000000000011</v>
      </c>
      <c r="AC451">
        <v>1542.8000000000002</v>
      </c>
      <c r="AD451">
        <v>2699.0000000000009</v>
      </c>
      <c r="AE451">
        <v>2920.7000000000007</v>
      </c>
      <c r="AF451">
        <v>2533.3000000000011</v>
      </c>
      <c r="AG451">
        <v>3534.4000000000005</v>
      </c>
      <c r="AH451">
        <v>3212.4999999999982</v>
      </c>
      <c r="AI451">
        <v>816.29999999999791</v>
      </c>
      <c r="AJ451">
        <v>-3332.0000000000018</v>
      </c>
      <c r="AK451">
        <v>-8547.0000000000018</v>
      </c>
      <c r="AL451">
        <v>-11380.699999999999</v>
      </c>
      <c r="AM451">
        <v>-9106</v>
      </c>
      <c r="AN451">
        <v>-4405.1999999999989</v>
      </c>
      <c r="AO451">
        <v>3272.0000000000105</v>
      </c>
      <c r="AP451">
        <v>9163.3000000000102</v>
      </c>
      <c r="AQ451">
        <v>11096.92200000001</v>
      </c>
      <c r="AR451">
        <v>11846.62200000001</v>
      </c>
      <c r="AS451">
        <v>5969.8009999999904</v>
      </c>
      <c r="AT451">
        <v>4514.6339999999909</v>
      </c>
      <c r="AU451">
        <v>979.00999999999112</v>
      </c>
      <c r="AV451">
        <v>-3952.6510000000098</v>
      </c>
      <c r="AW451">
        <v>-2590.6179999999999</v>
      </c>
      <c r="AX451">
        <v>-6444.335</v>
      </c>
      <c r="AY451">
        <v>-3482.8530000000001</v>
      </c>
      <c r="AZ451">
        <v>-275.13100000000031</v>
      </c>
      <c r="BA451">
        <v>216.26599999999962</v>
      </c>
      <c r="BB451">
        <v>-6208.799</v>
      </c>
      <c r="BC451">
        <v>-13057.227000000001</v>
      </c>
      <c r="BD451">
        <v>-14631.635999999999</v>
      </c>
      <c r="BE451">
        <v>-14255.02</v>
      </c>
      <c r="BF451">
        <v>4271.0660000000007</v>
      </c>
      <c r="BG451">
        <v>12703.720000000001</v>
      </c>
      <c r="BH451">
        <v>-17187.442199999998</v>
      </c>
      <c r="BI451">
        <v>-19696.283100000001</v>
      </c>
      <c r="BJ451">
        <v>-32664.075400000002</v>
      </c>
      <c r="BK451">
        <v>-34140.209399999992</v>
      </c>
      <c r="BL451">
        <v>30371.428199999998</v>
      </c>
      <c r="BM451">
        <v>43741.845600000001</v>
      </c>
      <c r="BN451">
        <v>52364.306199999999</v>
      </c>
      <c r="BO451">
        <v>47081.103790799993</v>
      </c>
      <c r="BP451">
        <v>15091.8254662</v>
      </c>
      <c r="BQ451">
        <v>-5946.9048658000011</v>
      </c>
      <c r="BR451">
        <v>-13508.026852999999</v>
      </c>
      <c r="BS451">
        <v>-11406.086594838238</v>
      </c>
      <c r="BT451">
        <v>-18648.586216687389</v>
      </c>
      <c r="BU451">
        <v>-8951.8387706559115</v>
      </c>
      <c r="BV451">
        <v>-10211.882000139201</v>
      </c>
      <c r="BW451">
        <v>-755.23946327995236</v>
      </c>
      <c r="BX451">
        <v>3801.9165877699284</v>
      </c>
      <c r="BY451">
        <v>-6860.0102071225283</v>
      </c>
      <c r="BZ451">
        <v>-14716.009648212948</v>
      </c>
      <c r="CA451">
        <v>-34757.499699499131</v>
      </c>
      <c r="CB451">
        <v>-35815.629111361304</v>
      </c>
      <c r="CC451">
        <v>-16242.448120624776</v>
      </c>
      <c r="CD451">
        <v>1678.3822778625326</v>
      </c>
      <c r="CE451">
        <v>16228.759258253152</v>
      </c>
      <c r="CF451">
        <v>22906.425773734794</v>
      </c>
      <c r="CG451">
        <v>13536.025274268717</v>
      </c>
      <c r="CH451">
        <v>13338.319026136955</v>
      </c>
      <c r="CI451">
        <v>13015.535330245639</v>
      </c>
      <c r="CJ451">
        <v>12746.163303076759</v>
      </c>
      <c r="CK451">
        <v>15895.392711724755</v>
      </c>
      <c r="CL451">
        <v>7110.9623760469622</v>
      </c>
      <c r="CM451">
        <v>1733.2959645178785</v>
      </c>
      <c r="CN451">
        <v>-3787.2084638283723</v>
      </c>
      <c r="CO451">
        <v>-10594.042611233575</v>
      </c>
      <c r="CP451">
        <v>-12178.48063711039</v>
      </c>
      <c r="CQ451">
        <v>-8291.5706056511663</v>
      </c>
      <c r="CR451">
        <v>-12262.576692458417</v>
      </c>
      <c r="CS451">
        <v>-6976.7138584790191</v>
      </c>
      <c r="CT451">
        <v>4331.7306951470509</v>
      </c>
      <c r="CU451">
        <v>3436.8458443355903</v>
      </c>
      <c r="CV451">
        <v>12817.299986101332</v>
      </c>
      <c r="CW451">
        <v>11833.393331672411</v>
      </c>
      <c r="CX451">
        <v>785.48682669194113</v>
      </c>
      <c r="CY451">
        <v>2707.3183468126472</v>
      </c>
      <c r="CZ451">
        <v>-8195.0413462802553</v>
      </c>
      <c r="DA451">
        <v>-3829.3473163763861</v>
      </c>
      <c r="DB451">
        <v>5739.7849107109841</v>
      </c>
      <c r="DC451">
        <v>5609.8582350820925</v>
      </c>
      <c r="DD451">
        <v>22773.016206882356</v>
      </c>
      <c r="DE451">
        <v>19135.544963369746</v>
      </c>
      <c r="DF451">
        <v>23808.323354968506</v>
      </c>
      <c r="DG451">
        <v>31845.594695044732</v>
      </c>
      <c r="DH451">
        <v>35590.20429424863</v>
      </c>
      <c r="DI451">
        <v>30655.316532629498</v>
      </c>
      <c r="DJ451">
        <v>6839.0805185174686</v>
      </c>
      <c r="DK451">
        <v>-3628.2326314073798</v>
      </c>
      <c r="DL451">
        <v>-28357.30870381985</v>
      </c>
      <c r="DM451">
        <v>-13513.304821939397</v>
      </c>
      <c r="DN451">
        <v>-23345.86373350786</v>
      </c>
      <c r="DO451">
        <v>-33339.807621438165</v>
      </c>
      <c r="DP451">
        <v>-17912.33217610736</v>
      </c>
      <c r="DQ451">
        <v>-33809.919555493128</v>
      </c>
      <c r="DR451">
        <v>6371.6807858880074</v>
      </c>
      <c r="DS451">
        <v>29030.272885062306</v>
      </c>
      <c r="DT451">
        <v>26190.730831799163</v>
      </c>
      <c r="DU451">
        <v>39716.839041359606</v>
      </c>
      <c r="DV451">
        <v>27387.140619849997</v>
      </c>
      <c r="DW451">
        <v>13308.57662277999</v>
      </c>
      <c r="DX451">
        <v>13728.090910969986</v>
      </c>
      <c r="DY451">
        <v>8251.0046472199901</v>
      </c>
      <c r="DZ451">
        <v>5263.748325059998</v>
      </c>
      <c r="EA451">
        <v>-3513.6721310799985</v>
      </c>
      <c r="EB451">
        <v>-11848.803278599997</v>
      </c>
      <c r="EC451">
        <v>-25730.412754909998</v>
      </c>
      <c r="ED451">
        <v>-27137.306995869989</v>
      </c>
      <c r="EE451">
        <v>-3356.0883728199915</v>
      </c>
      <c r="EF451">
        <v>-9038.4567069899895</v>
      </c>
      <c r="EG451">
        <v>-3795.2651453899925</v>
      </c>
      <c r="EH451">
        <v>46.859067579989642</v>
      </c>
      <c r="EI451">
        <v>-15225.245104699996</v>
      </c>
      <c r="EJ451">
        <v>3798.0380943599921</v>
      </c>
      <c r="EK451">
        <v>26340.009497759987</v>
      </c>
      <c r="EL451">
        <v>25450.171717889993</v>
      </c>
      <c r="EM451">
        <v>20233.936213499986</v>
      </c>
      <c r="EN451">
        <v>6004.7624258699943</v>
      </c>
      <c r="EO451">
        <v>-24998.095357999999</v>
      </c>
      <c r="EP451">
        <v>-46646.627458919997</v>
      </c>
    </row>
    <row r="452" spans="1:146" ht="45">
      <c r="A452" t="s">
        <v>274</v>
      </c>
      <c r="B452" s="5">
        <v>-1244.0231895899999</v>
      </c>
      <c r="C452">
        <f t="shared" si="118"/>
        <v>18499.50793584</v>
      </c>
      <c r="D452">
        <f t="shared" si="119"/>
        <v>-23027.834460519993</v>
      </c>
      <c r="E452">
        <f t="shared" si="120"/>
        <v>-7778.7909448044975</v>
      </c>
      <c r="F452">
        <f t="shared" si="121"/>
        <v>22771.388623860243</v>
      </c>
      <c r="G452">
        <f t="shared" si="114"/>
        <v>45542.777247720485</v>
      </c>
      <c r="H452">
        <f t="shared" si="109"/>
        <v>14992.597679055745</v>
      </c>
      <c r="I452">
        <f t="shared" si="110"/>
        <v>37763.98630291599</v>
      </c>
      <c r="J452">
        <f t="shared" si="111"/>
        <v>-30550.179568664738</v>
      </c>
      <c r="K452">
        <f>E452-G452</f>
        <v>-53321.568192524981</v>
      </c>
      <c r="X452" s="2" t="s">
        <v>151</v>
      </c>
      <c r="Y452">
        <v>2623.3867522046303</v>
      </c>
      <c r="Z452">
        <v>2219.3611608197116</v>
      </c>
      <c r="AA452">
        <v>1916.8324716696814</v>
      </c>
      <c r="AB452">
        <v>1515.9151248407243</v>
      </c>
      <c r="AC452">
        <v>1399.6891713876712</v>
      </c>
      <c r="AD452">
        <v>1289.3806787452768</v>
      </c>
      <c r="AE452">
        <v>1217.113139222447</v>
      </c>
      <c r="AF452">
        <v>1182.9444506320324</v>
      </c>
      <c r="AG452">
        <v>1432.1936842201969</v>
      </c>
      <c r="AH452">
        <v>1906.0726130610849</v>
      </c>
      <c r="AI452">
        <v>2147.6061432280922</v>
      </c>
      <c r="AJ452">
        <v>2074.7759202090333</v>
      </c>
      <c r="AK452">
        <v>2155.8017620919186</v>
      </c>
      <c r="AL452">
        <v>2453.3462627195186</v>
      </c>
      <c r="AM452">
        <v>2499.7497781787542</v>
      </c>
      <c r="AN452">
        <v>2353.7441075317956</v>
      </c>
      <c r="AO452">
        <v>2732.9535249493397</v>
      </c>
      <c r="AP452">
        <v>3857.7329956557564</v>
      </c>
      <c r="AQ452">
        <v>5163.0251119911291</v>
      </c>
      <c r="AR452">
        <v>6521.8323836925847</v>
      </c>
      <c r="AS452">
        <v>7077.1689753533838</v>
      </c>
      <c r="AT452">
        <v>7467.2581855117596</v>
      </c>
      <c r="AU452">
        <v>7602.8581518053479</v>
      </c>
      <c r="AV452">
        <v>7524.666733582867</v>
      </c>
      <c r="AW452">
        <v>7372.1696800823784</v>
      </c>
      <c r="AX452">
        <v>7107.7726424306384</v>
      </c>
      <c r="AY452">
        <v>6819.4734363078624</v>
      </c>
      <c r="AZ452">
        <v>6656.4129371838908</v>
      </c>
      <c r="BA452">
        <v>6439.7622700255233</v>
      </c>
      <c r="BB452">
        <v>6054.3799607716028</v>
      </c>
      <c r="BC452">
        <v>5907.3849785564144</v>
      </c>
      <c r="BD452">
        <v>5931.1767923142479</v>
      </c>
      <c r="BE452">
        <v>6000.820112662399</v>
      </c>
      <c r="BF452">
        <v>6598.1137602808039</v>
      </c>
      <c r="BG452">
        <v>8056.4958727471831</v>
      </c>
      <c r="BH452">
        <v>8205.8593427271171</v>
      </c>
      <c r="BI452">
        <v>7911.3182801938665</v>
      </c>
      <c r="BJ452">
        <v>7577.219865147099</v>
      </c>
      <c r="BK452">
        <v>6522.5654726505381</v>
      </c>
      <c r="BL452">
        <v>9349.3229653800736</v>
      </c>
      <c r="BM452">
        <v>14760.052632048026</v>
      </c>
      <c r="BN452">
        <v>20984.165361587853</v>
      </c>
      <c r="BO452">
        <v>25782.668777817424</v>
      </c>
      <c r="BP452">
        <v>26896.258093202348</v>
      </c>
      <c r="BQ452">
        <v>26772.823849953951</v>
      </c>
      <c r="BR452">
        <v>26593.740493475212</v>
      </c>
      <c r="BS452">
        <v>26343.387902475686</v>
      </c>
      <c r="BT452">
        <v>25811.083879129495</v>
      </c>
      <c r="BU452">
        <v>25434.830601075879</v>
      </c>
      <c r="BV452">
        <v>25299.244943408601</v>
      </c>
      <c r="BW452">
        <v>25743.189194955175</v>
      </c>
      <c r="BX452">
        <v>26433.943061843111</v>
      </c>
      <c r="BY452">
        <v>26621.034996136754</v>
      </c>
      <c r="BZ452">
        <v>25917.653850516494</v>
      </c>
      <c r="CA452">
        <v>24544.335738570742</v>
      </c>
      <c r="CB452">
        <v>24496.538987538257</v>
      </c>
      <c r="CC452">
        <v>24567.25064258189</v>
      </c>
      <c r="CD452">
        <v>25354.411591541455</v>
      </c>
      <c r="CE452">
        <v>26913.601435608736</v>
      </c>
      <c r="CF452">
        <v>26145.745557586011</v>
      </c>
      <c r="CG452">
        <v>22768.175871639072</v>
      </c>
      <c r="CH452">
        <v>17543.682982232567</v>
      </c>
      <c r="CI452">
        <v>12563.200146973977</v>
      </c>
      <c r="CJ452">
        <v>12311.311696451336</v>
      </c>
      <c r="CK452">
        <v>13987.943270728501</v>
      </c>
      <c r="CL452">
        <v>14968.952346624837</v>
      </c>
      <c r="CM452">
        <v>15491.806575388247</v>
      </c>
      <c r="CN452">
        <v>15744.51384946793</v>
      </c>
      <c r="CO452">
        <v>15711.405183232402</v>
      </c>
      <c r="CP452">
        <v>15679.989732335594</v>
      </c>
      <c r="CQ452">
        <v>15391.380029673704</v>
      </c>
      <c r="CR452">
        <v>14729.68645923331</v>
      </c>
      <c r="CS452">
        <v>14725.720133355433</v>
      </c>
      <c r="CT452">
        <v>15447.173398053557</v>
      </c>
      <c r="CU452">
        <v>15299.731635167556</v>
      </c>
      <c r="CV452">
        <v>15023.553781827553</v>
      </c>
      <c r="CW452">
        <v>15591.146122803861</v>
      </c>
      <c r="CX452">
        <v>15562.081672557031</v>
      </c>
      <c r="CY452">
        <v>14549.049453894935</v>
      </c>
      <c r="CZ452">
        <v>12342.309013069604</v>
      </c>
      <c r="DA452">
        <v>11215.121914109744</v>
      </c>
      <c r="DB452">
        <v>10491.416289120276</v>
      </c>
      <c r="DC452">
        <v>9766.6661021390137</v>
      </c>
      <c r="DD452">
        <v>11208.170644288084</v>
      </c>
      <c r="DE452">
        <v>11645.458004801152</v>
      </c>
      <c r="DF452">
        <v>13594.398392323423</v>
      </c>
      <c r="DG452">
        <v>16888.332867180092</v>
      </c>
      <c r="DH452">
        <v>20508.972254845612</v>
      </c>
      <c r="DI452">
        <v>23024.503438805172</v>
      </c>
      <c r="DJ452">
        <v>23217.678614845743</v>
      </c>
      <c r="DK452">
        <v>23191.134003333878</v>
      </c>
      <c r="DL452">
        <v>24041.966844300354</v>
      </c>
      <c r="DM452">
        <v>24113.979137828421</v>
      </c>
      <c r="DN452">
        <v>24187.756585394109</v>
      </c>
      <c r="DO452">
        <v>24496.659951821275</v>
      </c>
      <c r="DP452">
        <v>23492.84402406064</v>
      </c>
      <c r="DQ452">
        <v>22711.284583683664</v>
      </c>
      <c r="DR452">
        <v>23023.861508985359</v>
      </c>
      <c r="DS452">
        <v>25210.716456148362</v>
      </c>
      <c r="DT452">
        <v>27370.605828400519</v>
      </c>
      <c r="DU452">
        <v>30763.494384055495</v>
      </c>
      <c r="DV452">
        <v>32289.796666480979</v>
      </c>
      <c r="DW452">
        <v>32702.798400448784</v>
      </c>
      <c r="DX452">
        <v>32047.125831654543</v>
      </c>
      <c r="DY452">
        <v>31351.287207207017</v>
      </c>
      <c r="DZ452">
        <v>30099.677781332062</v>
      </c>
      <c r="EA452">
        <v>27623.095124424013</v>
      </c>
      <c r="EB452">
        <v>24290.351134750617</v>
      </c>
      <c r="EC452">
        <v>21204.918894219936</v>
      </c>
      <c r="ED452">
        <v>20170.564716840927</v>
      </c>
      <c r="EE452">
        <v>20183.635451252045</v>
      </c>
      <c r="EF452">
        <v>20399.661886029531</v>
      </c>
      <c r="EG452">
        <v>20717.27002297547</v>
      </c>
      <c r="EH452">
        <v>21256.197047633192</v>
      </c>
      <c r="EI452">
        <v>21022.878075626395</v>
      </c>
      <c r="EJ452">
        <v>21620.110484861427</v>
      </c>
      <c r="EK452">
        <v>23426.902455299482</v>
      </c>
      <c r="EL452">
        <v>24941.138403991725</v>
      </c>
      <c r="EM452">
        <v>24034.800335420579</v>
      </c>
      <c r="EN452">
        <v>22377.873559509484</v>
      </c>
      <c r="EO452">
        <v>18266.886969657517</v>
      </c>
      <c r="EP452">
        <v>16522.922017075016</v>
      </c>
    </row>
    <row r="453" spans="1:146">
      <c r="A453" t="s">
        <v>277</v>
      </c>
      <c r="B453">
        <v>-5685.3520835899999</v>
      </c>
      <c r="C453">
        <f t="shared" ref="C453" si="122">SUM(B450,B451,B452,B453)</f>
        <v>-4839.8144384899988</v>
      </c>
      <c r="D453">
        <f t="shared" ref="D453" si="123">C453-C449</f>
        <v>-49165.57944111</v>
      </c>
      <c r="E453">
        <f t="shared" ref="E453" si="124">AVERAGE(D434:D453)</f>
        <v>-10685.975463622997</v>
      </c>
      <c r="F453">
        <f t="shared" ref="F453" si="125">STDEV(D434:D453)</f>
        <v>24187.017746814006</v>
      </c>
      <c r="G453">
        <f t="shared" ref="G453" si="126">F453*2</f>
        <v>48374.035493628013</v>
      </c>
      <c r="H453">
        <f t="shared" ref="H453" si="127">E453+F453</f>
        <v>13501.042283191009</v>
      </c>
      <c r="I453">
        <f t="shared" ref="I453" si="128">E453+G453</f>
        <v>37688.060030005014</v>
      </c>
      <c r="J453">
        <f t="shared" ref="J453" si="129">E453-F453</f>
        <v>-34872.993210437002</v>
      </c>
      <c r="K453">
        <f>E453-G453</f>
        <v>-59060.010957251012</v>
      </c>
      <c r="X453" s="2"/>
    </row>
    <row r="454" spans="1:146" ht="45">
      <c r="X454" s="2" t="s">
        <v>152</v>
      </c>
      <c r="Y454">
        <v>6290.0635044092605</v>
      </c>
      <c r="Z454">
        <v>5879.8473216394232</v>
      </c>
      <c r="AA454">
        <v>5552.0199433393627</v>
      </c>
      <c r="AB454">
        <v>4947.6352496814488</v>
      </c>
      <c r="AC454">
        <v>4767.0783427753431</v>
      </c>
      <c r="AD454">
        <v>4588.6663574905542</v>
      </c>
      <c r="AE454">
        <v>4471.1462784448941</v>
      </c>
      <c r="AF454">
        <v>4416.3189012640651</v>
      </c>
      <c r="AG454">
        <v>4812.4873684403938</v>
      </c>
      <c r="AH454">
        <v>5473.05022612217</v>
      </c>
      <c r="AI454">
        <v>5675.0972864561854</v>
      </c>
      <c r="AJ454">
        <v>5308.6068404180669</v>
      </c>
      <c r="AK454">
        <v>5544.0735241838374</v>
      </c>
      <c r="AL454">
        <v>6466.3875254390377</v>
      </c>
      <c r="AM454">
        <v>6837.0495563575087</v>
      </c>
      <c r="AN454">
        <v>6721.5382150635915</v>
      </c>
      <c r="AO454">
        <v>7256.3170498986783</v>
      </c>
      <c r="AP454">
        <v>9002.4159913115127</v>
      </c>
      <c r="AQ454">
        <v>11006.734123982258</v>
      </c>
      <c r="AR454">
        <v>12949.002567385167</v>
      </c>
      <c r="AS454">
        <v>13539.235700706766</v>
      </c>
      <c r="AT454">
        <v>13835.362421023519</v>
      </c>
      <c r="AU454">
        <v>13855.821853610694</v>
      </c>
      <c r="AV454">
        <v>13880.446567165733</v>
      </c>
      <c r="AW454">
        <v>13782.123360164756</v>
      </c>
      <c r="AX454">
        <v>13710.496034861277</v>
      </c>
      <c r="AY454">
        <v>13454.075272615724</v>
      </c>
      <c r="AZ454">
        <v>13268.37582436778</v>
      </c>
      <c r="BA454">
        <v>13000.981190051047</v>
      </c>
      <c r="BB454">
        <v>12701.281521543206</v>
      </c>
      <c r="BC454">
        <v>13100.96790711283</v>
      </c>
      <c r="BD454">
        <v>13713.533334628497</v>
      </c>
      <c r="BE454">
        <v>14138.220975324799</v>
      </c>
      <c r="BF454">
        <v>14550.219970561606</v>
      </c>
      <c r="BG454">
        <v>16376.498195494367</v>
      </c>
      <c r="BH454">
        <v>17314.337245454233</v>
      </c>
      <c r="BI454">
        <v>17873.669275387732</v>
      </c>
      <c r="BJ454">
        <v>19296.841215294196</v>
      </c>
      <c r="BK454">
        <v>19449.389000301075</v>
      </c>
      <c r="BL454">
        <v>24176.663675760148</v>
      </c>
      <c r="BM454">
        <v>33109.520779096056</v>
      </c>
      <c r="BN454">
        <v>43165.262628175711</v>
      </c>
      <c r="BO454">
        <v>50457.164771094853</v>
      </c>
      <c r="BP454">
        <v>51732.119578554702</v>
      </c>
      <c r="BQ454">
        <v>51653.065435347897</v>
      </c>
      <c r="BR454">
        <v>51648.083315040429</v>
      </c>
      <c r="BS454">
        <v>51543.539812783281</v>
      </c>
      <c r="BT454">
        <v>51397.604526925272</v>
      </c>
      <c r="BU454">
        <v>51103.503209350834</v>
      </c>
      <c r="BV454">
        <v>51032.486044023244</v>
      </c>
      <c r="BW454">
        <v>51305.275170280387</v>
      </c>
      <c r="BX454">
        <v>51765.10527466776</v>
      </c>
      <c r="BY454">
        <v>51769.538653611176</v>
      </c>
      <c r="BZ454">
        <v>51312.130144781295</v>
      </c>
      <c r="CA454">
        <v>50938.554905864752</v>
      </c>
      <c r="CB454">
        <v>51774.370749367852</v>
      </c>
      <c r="CC454">
        <v>51743.102310486349</v>
      </c>
      <c r="CD454">
        <v>51600.301324512351</v>
      </c>
      <c r="CE454">
        <v>52200.232579734256</v>
      </c>
      <c r="CF454">
        <v>51037.77094500207</v>
      </c>
      <c r="CG454">
        <v>45792.922589394759</v>
      </c>
      <c r="CH454">
        <v>37295.236169274904</v>
      </c>
      <c r="CI454">
        <v>29037.548921785437</v>
      </c>
      <c r="CJ454">
        <v>28651.055128896314</v>
      </c>
      <c r="CK454">
        <v>30912.203398574413</v>
      </c>
      <c r="CL454">
        <v>31843.272088914739</v>
      </c>
      <c r="CM454">
        <v>32232.01141847375</v>
      </c>
      <c r="CN454">
        <v>31994.357078990164</v>
      </c>
      <c r="CO454">
        <v>32010.24993854799</v>
      </c>
      <c r="CP454">
        <v>32045.748968602937</v>
      </c>
      <c r="CQ454">
        <v>31845.346120397713</v>
      </c>
      <c r="CR454">
        <v>31325.18364352834</v>
      </c>
      <c r="CS454">
        <v>31323.086174340413</v>
      </c>
      <c r="CT454">
        <v>31813.605686568662</v>
      </c>
      <c r="CU454">
        <v>29609.004883604925</v>
      </c>
      <c r="CV454">
        <v>26625.002722051784</v>
      </c>
      <c r="CW454">
        <v>26356.39533138954</v>
      </c>
      <c r="CX454">
        <v>26342.911203454412</v>
      </c>
      <c r="CY454">
        <v>24992.918811702246</v>
      </c>
      <c r="CZ454">
        <v>22134.511286052333</v>
      </c>
      <c r="DA454">
        <v>20748.405717664871</v>
      </c>
      <c r="DB454">
        <v>19680.921173457231</v>
      </c>
      <c r="DC454">
        <v>18601.704654252884</v>
      </c>
      <c r="DD454">
        <v>20983.371093360747</v>
      </c>
      <c r="DE454">
        <v>21695.938201804634</v>
      </c>
      <c r="DF454">
        <v>24758.950927903097</v>
      </c>
      <c r="DG454">
        <v>29841.204941090095</v>
      </c>
      <c r="DH454">
        <v>35113.613078517286</v>
      </c>
      <c r="DI454">
        <v>38082.207489243243</v>
      </c>
      <c r="DJ454">
        <v>37517.679783543004</v>
      </c>
      <c r="DK454">
        <v>37231.423661807086</v>
      </c>
      <c r="DL454">
        <v>39737.825944308104</v>
      </c>
      <c r="DM454">
        <v>40208.680079537262</v>
      </c>
      <c r="DN454">
        <v>41740.114696101373</v>
      </c>
      <c r="DO454">
        <v>44196.754102244406</v>
      </c>
      <c r="DP454">
        <v>43725.603854833564</v>
      </c>
      <c r="DQ454">
        <v>44444.650618437889</v>
      </c>
      <c r="DR454">
        <v>44790.494771081474</v>
      </c>
      <c r="DS454">
        <v>47848.056938494999</v>
      </c>
      <c r="DT454">
        <v>50448.547074095339</v>
      </c>
      <c r="DU454">
        <v>55057.01486751849</v>
      </c>
      <c r="DV454">
        <v>57027.251646912511</v>
      </c>
      <c r="DW454">
        <v>57468.31919546322</v>
      </c>
      <c r="DX454">
        <v>56609.220322670364</v>
      </c>
      <c r="DY454">
        <v>55761.770089582802</v>
      </c>
      <c r="DZ454">
        <v>54185.779989328315</v>
      </c>
      <c r="EA454">
        <v>51000.578016818457</v>
      </c>
      <c r="EB454">
        <v>46707.04041611409</v>
      </c>
      <c r="EC454">
        <v>43355.462399429707</v>
      </c>
      <c r="ED454">
        <v>42985.573420391062</v>
      </c>
      <c r="EE454">
        <v>42998.107676283922</v>
      </c>
      <c r="EF454">
        <v>42464.2179459974</v>
      </c>
      <c r="EG454">
        <v>42613.532236061816</v>
      </c>
      <c r="EH454">
        <v>42521.750145322861</v>
      </c>
      <c r="EI454">
        <v>41149.384075472364</v>
      </c>
      <c r="EJ454">
        <v>41258.330380419051</v>
      </c>
      <c r="EK454">
        <v>41864.41786863251</v>
      </c>
      <c r="EL454">
        <v>43938.965219416896</v>
      </c>
      <c r="EM454">
        <v>42566.105915852728</v>
      </c>
      <c r="EN454">
        <v>40261.550784326988</v>
      </c>
      <c r="EO454">
        <v>35275.324324591034</v>
      </c>
      <c r="EP454">
        <v>35489.08282336453</v>
      </c>
    </row>
    <row r="455" spans="1:146" ht="51.75">
      <c r="A455" s="1" t="s">
        <v>0</v>
      </c>
      <c r="B455" s="3" t="s">
        <v>160</v>
      </c>
      <c r="C455" s="2" t="s">
        <v>148</v>
      </c>
      <c r="D455" s="2" t="s">
        <v>149</v>
      </c>
      <c r="E455" s="2" t="s">
        <v>150</v>
      </c>
      <c r="F455" s="2" t="s">
        <v>166</v>
      </c>
      <c r="G455" s="2" t="s">
        <v>167</v>
      </c>
      <c r="H455" s="2" t="s">
        <v>151</v>
      </c>
      <c r="I455" s="2" t="s">
        <v>152</v>
      </c>
      <c r="J455" s="2" t="s">
        <v>153</v>
      </c>
      <c r="K455" s="2" t="s">
        <v>154</v>
      </c>
      <c r="X455" s="2" t="s">
        <v>153</v>
      </c>
      <c r="Y455">
        <v>-4709.9667522046302</v>
      </c>
      <c r="Z455">
        <v>-5101.6111608197116</v>
      </c>
      <c r="AA455">
        <v>-5353.5424716696816</v>
      </c>
      <c r="AB455">
        <v>-5347.5251248407249</v>
      </c>
      <c r="AC455">
        <v>-5335.0891713876717</v>
      </c>
      <c r="AD455">
        <v>-5309.1906787452772</v>
      </c>
      <c r="AE455">
        <v>-5290.953139222448</v>
      </c>
      <c r="AF455">
        <v>-5283.804450632033</v>
      </c>
      <c r="AG455">
        <v>-5328.3936842201965</v>
      </c>
      <c r="AH455">
        <v>-5227.8826130610851</v>
      </c>
      <c r="AI455">
        <v>-4907.3761432280935</v>
      </c>
      <c r="AJ455">
        <v>-4392.8859202090334</v>
      </c>
      <c r="AK455">
        <v>-4620.7417620919186</v>
      </c>
      <c r="AL455">
        <v>-5572.7362627195198</v>
      </c>
      <c r="AM455">
        <v>-6174.8497781787546</v>
      </c>
      <c r="AN455">
        <v>-6381.844107531796</v>
      </c>
      <c r="AO455">
        <v>-6313.773524949338</v>
      </c>
      <c r="AP455">
        <v>-6431.6329956557547</v>
      </c>
      <c r="AQ455">
        <v>-6524.3929119911272</v>
      </c>
      <c r="AR455">
        <v>-6332.5079836925797</v>
      </c>
      <c r="AS455">
        <v>-5846.9644753533803</v>
      </c>
      <c r="AT455">
        <v>-5268.950285511758</v>
      </c>
      <c r="AU455">
        <v>-4903.0692518053465</v>
      </c>
      <c r="AV455">
        <v>-5186.8929335828661</v>
      </c>
      <c r="AW455">
        <v>-5447.7376800823777</v>
      </c>
      <c r="AX455">
        <v>-6097.6741424306383</v>
      </c>
      <c r="AY455">
        <v>-6449.7302363078616</v>
      </c>
      <c r="AZ455">
        <v>-6567.51283718389</v>
      </c>
      <c r="BA455">
        <v>-6682.6755700255235</v>
      </c>
      <c r="BB455">
        <v>-7239.4231607716029</v>
      </c>
      <c r="BC455">
        <v>-8479.7808785564157</v>
      </c>
      <c r="BD455">
        <v>-9633.5362923142475</v>
      </c>
      <c r="BE455">
        <v>-10273.981612662399</v>
      </c>
      <c r="BF455">
        <v>-9306.0986602808025</v>
      </c>
      <c r="BG455">
        <v>-8583.5087727471819</v>
      </c>
      <c r="BH455">
        <v>-10011.096462727115</v>
      </c>
      <c r="BI455">
        <v>-12013.383710193866</v>
      </c>
      <c r="BJ455">
        <v>-15862.0228351471</v>
      </c>
      <c r="BK455">
        <v>-19331.081582650539</v>
      </c>
      <c r="BL455">
        <v>-20305.358455380076</v>
      </c>
      <c r="BM455">
        <v>-21938.883662048029</v>
      </c>
      <c r="BN455">
        <v>-23378.029171587856</v>
      </c>
      <c r="BO455">
        <v>-23566.323208737427</v>
      </c>
      <c r="BP455">
        <v>-22775.464877502352</v>
      </c>
      <c r="BQ455">
        <v>-22987.659320833947</v>
      </c>
      <c r="BR455">
        <v>-23514.945149655214</v>
      </c>
      <c r="BS455">
        <v>-24056.915918139512</v>
      </c>
      <c r="BT455">
        <v>-25361.957416462057</v>
      </c>
      <c r="BU455">
        <v>-25902.514615474032</v>
      </c>
      <c r="BV455">
        <v>-26167.237257820678</v>
      </c>
      <c r="BW455">
        <v>-25380.982755695248</v>
      </c>
      <c r="BX455">
        <v>-24228.381363806187</v>
      </c>
      <c r="BY455">
        <v>-23675.972318812084</v>
      </c>
      <c r="BZ455">
        <v>-24871.298738013116</v>
      </c>
      <c r="CA455">
        <v>-28244.102596017277</v>
      </c>
      <c r="CB455">
        <v>-30059.124536120926</v>
      </c>
      <c r="CC455">
        <v>-29784.452693227035</v>
      </c>
      <c r="CD455">
        <v>-27137.367874400345</v>
      </c>
      <c r="CE455">
        <v>-23659.660852642312</v>
      </c>
      <c r="CF455">
        <v>-23638.305217246107</v>
      </c>
      <c r="CG455">
        <v>-23281.317563872301</v>
      </c>
      <c r="CH455">
        <v>-21959.423391852099</v>
      </c>
      <c r="CI455">
        <v>-20385.497402648944</v>
      </c>
      <c r="CJ455">
        <v>-20368.175168438625</v>
      </c>
      <c r="CK455">
        <v>-19860.576984963322</v>
      </c>
      <c r="CL455">
        <v>-18779.687137954963</v>
      </c>
      <c r="CM455">
        <v>-17988.603110782758</v>
      </c>
      <c r="CN455">
        <v>-16755.172609576537</v>
      </c>
      <c r="CO455">
        <v>-16886.284327398775</v>
      </c>
      <c r="CP455">
        <v>-17051.528740199086</v>
      </c>
      <c r="CQ455">
        <v>-17516.552151774318</v>
      </c>
      <c r="CR455">
        <v>-18461.307909356758</v>
      </c>
      <c r="CS455">
        <v>-18469.011948614527</v>
      </c>
      <c r="CT455">
        <v>-17285.691178976653</v>
      </c>
      <c r="CU455">
        <v>-13318.81486170718</v>
      </c>
      <c r="CV455">
        <v>-8179.3440986209116</v>
      </c>
      <c r="CW455">
        <v>-5939.3522943675016</v>
      </c>
      <c r="CX455">
        <v>-5999.577389237731</v>
      </c>
      <c r="CY455">
        <v>-6338.6892617196854</v>
      </c>
      <c r="CZ455">
        <v>-7242.0955328958598</v>
      </c>
      <c r="DA455">
        <v>-7851.4456930005099</v>
      </c>
      <c r="DB455">
        <v>-7887.5934795536377</v>
      </c>
      <c r="DC455">
        <v>-7903.411002088731</v>
      </c>
      <c r="DD455">
        <v>-8342.2302538572421</v>
      </c>
      <c r="DE455">
        <v>-8455.5023892058125</v>
      </c>
      <c r="DF455">
        <v>-8734.7066788359261</v>
      </c>
      <c r="DG455">
        <v>-9017.4112806399116</v>
      </c>
      <c r="DH455">
        <v>-8700.3093924977329</v>
      </c>
      <c r="DI455">
        <v>-7090.9046620709796</v>
      </c>
      <c r="DJ455">
        <v>-5382.3237225487719</v>
      </c>
      <c r="DK455">
        <v>-4889.4453136125285</v>
      </c>
      <c r="DL455">
        <v>-7349.7513557151451</v>
      </c>
      <c r="DM455">
        <v>-8075.4227455892533</v>
      </c>
      <c r="DN455">
        <v>-10916.959636020427</v>
      </c>
      <c r="DO455">
        <v>-14903.528349024977</v>
      </c>
      <c r="DP455">
        <v>-16972.675637485208</v>
      </c>
      <c r="DQ455">
        <v>-20755.447485824785</v>
      </c>
      <c r="DR455">
        <v>-20509.40501520687</v>
      </c>
      <c r="DS455">
        <v>-20063.964508544912</v>
      </c>
      <c r="DT455">
        <v>-18785.276662989127</v>
      </c>
      <c r="DU455">
        <v>-17823.546582870502</v>
      </c>
      <c r="DV455">
        <v>-17185.113294382085</v>
      </c>
      <c r="DW455">
        <v>-16828.243189580095</v>
      </c>
      <c r="DX455">
        <v>-17077.063150377093</v>
      </c>
      <c r="DY455">
        <v>-17469.678557544546</v>
      </c>
      <c r="DZ455">
        <v>-18072.526634660437</v>
      </c>
      <c r="EA455">
        <v>-19131.870660364868</v>
      </c>
      <c r="EB455">
        <v>-20543.027427976329</v>
      </c>
      <c r="EC455">
        <v>-23096.168116199598</v>
      </c>
      <c r="ED455">
        <v>-25459.452690259335</v>
      </c>
      <c r="EE455">
        <v>-25445.30899881171</v>
      </c>
      <c r="EF455">
        <v>-23729.450233906213</v>
      </c>
      <c r="EG455">
        <v>-23075.254403197214</v>
      </c>
      <c r="EH455">
        <v>-21274.909147746148</v>
      </c>
      <c r="EI455">
        <v>-19230.133924065536</v>
      </c>
      <c r="EJ455">
        <v>-17656.329306253829</v>
      </c>
      <c r="EK455">
        <v>-13448.128371366576</v>
      </c>
      <c r="EL455">
        <v>-13054.515226858619</v>
      </c>
      <c r="EM455">
        <v>-13027.810825443708</v>
      </c>
      <c r="EN455">
        <v>-13389.480890125526</v>
      </c>
      <c r="EO455">
        <v>-15749.987740209521</v>
      </c>
      <c r="EP455">
        <v>-21409.399595504019</v>
      </c>
    </row>
    <row r="456" spans="1:146" ht="45">
      <c r="A456" t="s">
        <v>1</v>
      </c>
      <c r="B456" s="5">
        <v>301.3</v>
      </c>
      <c r="X456" s="2" t="s">
        <v>154</v>
      </c>
      <c r="Y456">
        <v>-8376.6435044092595</v>
      </c>
      <c r="Z456">
        <v>-8762.0973216394232</v>
      </c>
      <c r="AA456">
        <v>-8988.7299433393637</v>
      </c>
      <c r="AB456">
        <v>-8779.2452496814494</v>
      </c>
      <c r="AC456">
        <v>-8702.4783427753428</v>
      </c>
      <c r="AD456">
        <v>-8608.4763574905537</v>
      </c>
      <c r="AE456">
        <v>-8544.986278444896</v>
      </c>
      <c r="AF456">
        <v>-8517.1789012640656</v>
      </c>
      <c r="AG456">
        <v>-8708.6873684403927</v>
      </c>
      <c r="AH456">
        <v>-8794.8602261221695</v>
      </c>
      <c r="AI456">
        <v>-8434.8672864561868</v>
      </c>
      <c r="AJ456">
        <v>-7626.7168404180675</v>
      </c>
      <c r="AK456">
        <v>-8009.0135241838379</v>
      </c>
      <c r="AL456">
        <v>-9585.7775254390381</v>
      </c>
      <c r="AM456">
        <v>-10512.14955635751</v>
      </c>
      <c r="AN456">
        <v>-10749.638215063591</v>
      </c>
      <c r="AO456">
        <v>-10837.137049898678</v>
      </c>
      <c r="AP456">
        <v>-11576.315991311511</v>
      </c>
      <c r="AQ456">
        <v>-12368.101923982254</v>
      </c>
      <c r="AR456">
        <v>-12759.678167385162</v>
      </c>
      <c r="AS456">
        <v>-12309.031200706762</v>
      </c>
      <c r="AT456">
        <v>-11637.054521023516</v>
      </c>
      <c r="AU456">
        <v>-11156.032953610695</v>
      </c>
      <c r="AV456">
        <v>-11542.672767165734</v>
      </c>
      <c r="AW456">
        <v>-11857.691360164756</v>
      </c>
      <c r="AX456">
        <v>-12700.397534861277</v>
      </c>
      <c r="AY456">
        <v>-13084.332072615724</v>
      </c>
      <c r="AZ456">
        <v>-13179.475724367781</v>
      </c>
      <c r="BA456">
        <v>-13243.894490051047</v>
      </c>
      <c r="BB456">
        <v>-13886.324721543206</v>
      </c>
      <c r="BC456">
        <v>-15673.36380711283</v>
      </c>
      <c r="BD456">
        <v>-17415.892834628496</v>
      </c>
      <c r="BE456">
        <v>-18411.382475324797</v>
      </c>
      <c r="BF456">
        <v>-17258.204870561603</v>
      </c>
      <c r="BG456">
        <v>-16903.511095494367</v>
      </c>
      <c r="BH456">
        <v>-19119.574365454231</v>
      </c>
      <c r="BI456">
        <v>-21975.734705387735</v>
      </c>
      <c r="BJ456">
        <v>-27581.644185294201</v>
      </c>
      <c r="BK456">
        <v>-32257.905110301079</v>
      </c>
      <c r="BL456">
        <v>-35132.699165760154</v>
      </c>
      <c r="BM456">
        <v>-40288.351809096057</v>
      </c>
      <c r="BN456">
        <v>-45559.126438175706</v>
      </c>
      <c r="BO456">
        <v>-48240.819202014849</v>
      </c>
      <c r="BP456">
        <v>-47611.326362854699</v>
      </c>
      <c r="BQ456">
        <v>-47867.9009062279</v>
      </c>
      <c r="BR456">
        <v>-48569.287971220423</v>
      </c>
      <c r="BS456">
        <v>-49257.067828447114</v>
      </c>
      <c r="BT456">
        <v>-50948.478064257833</v>
      </c>
      <c r="BU456">
        <v>-51571.187223748988</v>
      </c>
      <c r="BV456">
        <v>-51900.478358435314</v>
      </c>
      <c r="BW456">
        <v>-50943.068731020459</v>
      </c>
      <c r="BX456">
        <v>-49559.543576630836</v>
      </c>
      <c r="BY456">
        <v>-48824.4759762865</v>
      </c>
      <c r="BZ456">
        <v>-50265.775032277925</v>
      </c>
      <c r="CA456">
        <v>-54638.321763311287</v>
      </c>
      <c r="CB456">
        <v>-57336.956297950514</v>
      </c>
      <c r="CC456">
        <v>-56960.304361131501</v>
      </c>
      <c r="CD456">
        <v>-53383.257607371248</v>
      </c>
      <c r="CE456">
        <v>-48946.291996767839</v>
      </c>
      <c r="CF456">
        <v>-48530.330604662166</v>
      </c>
      <c r="CG456">
        <v>-46306.064281627987</v>
      </c>
      <c r="CH456">
        <v>-41710.976578894428</v>
      </c>
      <c r="CI456">
        <v>-36859.846177460407</v>
      </c>
      <c r="CJ456">
        <v>-36707.918600883604</v>
      </c>
      <c r="CK456">
        <v>-36784.837112809233</v>
      </c>
      <c r="CL456">
        <v>-35654.006880244859</v>
      </c>
      <c r="CM456">
        <v>-34728.807953868265</v>
      </c>
      <c r="CN456">
        <v>-33005.015839098771</v>
      </c>
      <c r="CO456">
        <v>-33185.12908271436</v>
      </c>
      <c r="CP456">
        <v>-33417.287976466425</v>
      </c>
      <c r="CQ456">
        <v>-33970.518242498329</v>
      </c>
      <c r="CR456">
        <v>-35056.80509365179</v>
      </c>
      <c r="CS456">
        <v>-35066.37798959951</v>
      </c>
      <c r="CT456">
        <v>-33652.123467491758</v>
      </c>
      <c r="CU456">
        <v>-27628.088110144548</v>
      </c>
      <c r="CV456">
        <v>-19780.793038845146</v>
      </c>
      <c r="CW456">
        <v>-16704.601502953185</v>
      </c>
      <c r="CX456">
        <v>-16780.406920135112</v>
      </c>
      <c r="CY456">
        <v>-16782.558619526997</v>
      </c>
      <c r="CZ456">
        <v>-17034.297805878592</v>
      </c>
      <c r="DA456">
        <v>-17384.729496555636</v>
      </c>
      <c r="DB456">
        <v>-17077.098363890596</v>
      </c>
      <c r="DC456">
        <v>-16738.449554202605</v>
      </c>
      <c r="DD456">
        <v>-18117.430702929905</v>
      </c>
      <c r="DE456">
        <v>-18505.982586209295</v>
      </c>
      <c r="DF456">
        <v>-19899.259214415601</v>
      </c>
      <c r="DG456">
        <v>-21970.283354549916</v>
      </c>
      <c r="DH456">
        <v>-23304.950216169404</v>
      </c>
      <c r="DI456">
        <v>-22148.608712509056</v>
      </c>
      <c r="DJ456">
        <v>-19682.324891246029</v>
      </c>
      <c r="DK456">
        <v>-18929.734972085731</v>
      </c>
      <c r="DL456">
        <v>-23045.610455722897</v>
      </c>
      <c r="DM456">
        <v>-24170.123687298092</v>
      </c>
      <c r="DN456">
        <v>-28469.317746727695</v>
      </c>
      <c r="DO456">
        <v>-34603.622499448102</v>
      </c>
      <c r="DP456">
        <v>-37205.435468258132</v>
      </c>
      <c r="DQ456">
        <v>-42488.813520579009</v>
      </c>
      <c r="DR456">
        <v>-42276.038277302985</v>
      </c>
      <c r="DS456">
        <v>-42701.304990891549</v>
      </c>
      <c r="DT456">
        <v>-41863.217908683953</v>
      </c>
      <c r="DU456">
        <v>-42117.067066333504</v>
      </c>
      <c r="DV456">
        <v>-41922.568274813617</v>
      </c>
      <c r="DW456">
        <v>-41593.763984594538</v>
      </c>
      <c r="DX456">
        <v>-41639.157641392907</v>
      </c>
      <c r="DY456">
        <v>-41880.161439920324</v>
      </c>
      <c r="DZ456">
        <v>-42158.628842656683</v>
      </c>
      <c r="EA456">
        <v>-42509.353552759305</v>
      </c>
      <c r="EB456">
        <v>-42959.716709339802</v>
      </c>
      <c r="EC456">
        <v>-45246.711621409362</v>
      </c>
      <c r="ED456">
        <v>-48274.461393809463</v>
      </c>
      <c r="EE456">
        <v>-48259.781223843587</v>
      </c>
      <c r="EF456">
        <v>-45794.006293874088</v>
      </c>
      <c r="EG456">
        <v>-44971.516616283552</v>
      </c>
      <c r="EH456">
        <v>-42540.462245435818</v>
      </c>
      <c r="EI456">
        <v>-39356.639923911498</v>
      </c>
      <c r="EJ456">
        <v>-37294.54920181146</v>
      </c>
      <c r="EK456">
        <v>-31885.643784699605</v>
      </c>
      <c r="EL456">
        <v>-32052.342042283788</v>
      </c>
      <c r="EM456">
        <v>-31559.116405875851</v>
      </c>
      <c r="EN456">
        <v>-31273.158114943028</v>
      </c>
      <c r="EO456">
        <v>-32758.425095143037</v>
      </c>
      <c r="EP456">
        <v>-40375.56040179354</v>
      </c>
    </row>
    <row r="457" spans="1:146">
      <c r="A457" t="s">
        <v>2</v>
      </c>
      <c r="B457" s="5">
        <v>1907.9</v>
      </c>
      <c r="X457" s="2" t="s">
        <v>169</v>
      </c>
      <c r="Y457" t="str">
        <f>IF(Y451&gt;Y454, "Upper Limit", IF(Y451&gt;Y452, "Lower Limit", "No"))</f>
        <v>No</v>
      </c>
      <c r="Z457" t="str">
        <f t="shared" ref="Z457:BH457" si="130">IF(Z451&gt;Z454, "Upper Limit", IF(Z451&gt;Z452, "Lower Limit", "No"))</f>
        <v>No</v>
      </c>
      <c r="AA457" t="str">
        <f t="shared" si="130"/>
        <v>No</v>
      </c>
      <c r="AB457" t="str">
        <f t="shared" si="130"/>
        <v>No</v>
      </c>
      <c r="AC457" t="str">
        <f t="shared" si="130"/>
        <v>Lower Limit</v>
      </c>
      <c r="AD457" t="str">
        <f t="shared" si="130"/>
        <v>Lower Limit</v>
      </c>
      <c r="AE457" t="str">
        <f t="shared" si="130"/>
        <v>Lower Limit</v>
      </c>
      <c r="AF457" t="str">
        <f t="shared" si="130"/>
        <v>Lower Limit</v>
      </c>
      <c r="AG457" t="str">
        <f t="shared" si="130"/>
        <v>Lower Limit</v>
      </c>
      <c r="AH457" t="str">
        <f t="shared" si="130"/>
        <v>Lower Limit</v>
      </c>
      <c r="AI457" t="str">
        <f t="shared" si="130"/>
        <v>No</v>
      </c>
      <c r="AJ457" t="str">
        <f t="shared" si="130"/>
        <v>No</v>
      </c>
      <c r="AK457" t="str">
        <f t="shared" si="130"/>
        <v>No</v>
      </c>
      <c r="AL457" t="str">
        <f t="shared" si="130"/>
        <v>No</v>
      </c>
      <c r="AM457" t="str">
        <f t="shared" si="130"/>
        <v>No</v>
      </c>
      <c r="AN457" t="str">
        <f t="shared" si="130"/>
        <v>No</v>
      </c>
      <c r="AO457" t="str">
        <f t="shared" si="130"/>
        <v>Lower Limit</v>
      </c>
      <c r="AP457" t="str">
        <f t="shared" si="130"/>
        <v>Upper Limit</v>
      </c>
      <c r="AQ457" t="str">
        <f t="shared" si="130"/>
        <v>Upper Limit</v>
      </c>
      <c r="AR457" t="str">
        <f t="shared" si="130"/>
        <v>Lower Limit</v>
      </c>
      <c r="AS457" t="str">
        <f t="shared" si="130"/>
        <v>No</v>
      </c>
      <c r="AT457" t="str">
        <f t="shared" si="130"/>
        <v>No</v>
      </c>
      <c r="AU457" t="str">
        <f t="shared" si="130"/>
        <v>No</v>
      </c>
      <c r="AV457" t="str">
        <f t="shared" si="130"/>
        <v>No</v>
      </c>
      <c r="AW457" t="str">
        <f t="shared" si="130"/>
        <v>No</v>
      </c>
      <c r="AX457" t="str">
        <f t="shared" si="130"/>
        <v>No</v>
      </c>
      <c r="AY457" t="str">
        <f t="shared" si="130"/>
        <v>No</v>
      </c>
      <c r="AZ457" t="str">
        <f t="shared" si="130"/>
        <v>No</v>
      </c>
      <c r="BA457" t="str">
        <f t="shared" si="130"/>
        <v>No</v>
      </c>
      <c r="BB457" t="str">
        <f t="shared" si="130"/>
        <v>No</v>
      </c>
      <c r="BC457" t="str">
        <f t="shared" si="130"/>
        <v>No</v>
      </c>
      <c r="BD457" t="str">
        <f t="shared" si="130"/>
        <v>No</v>
      </c>
      <c r="BE457" t="str">
        <f t="shared" si="130"/>
        <v>No</v>
      </c>
      <c r="BF457" t="str">
        <f t="shared" si="130"/>
        <v>No</v>
      </c>
      <c r="BG457" t="str">
        <f t="shared" si="130"/>
        <v>Lower Limit</v>
      </c>
      <c r="BH457" t="str">
        <f t="shared" si="130"/>
        <v>No</v>
      </c>
      <c r="BI457" t="str">
        <f>IF(BI451&gt;BI454, "Upper Limit", IF(BI451&gt;BI452, "Lower Limit", "No"))</f>
        <v>No</v>
      </c>
      <c r="BJ457" t="str">
        <f t="shared" ref="BJ457:DU457" si="131">IF(BJ451&gt;BJ454, "Upper Limit", IF(BJ451&gt;BJ452, "Lower Limit", "No"))</f>
        <v>No</v>
      </c>
      <c r="BK457" t="str">
        <f t="shared" si="131"/>
        <v>No</v>
      </c>
      <c r="BL457" t="str">
        <f t="shared" si="131"/>
        <v>Upper Limit</v>
      </c>
      <c r="BM457" t="str">
        <f t="shared" si="131"/>
        <v>Upper Limit</v>
      </c>
      <c r="BN457" t="str">
        <f t="shared" si="131"/>
        <v>Upper Limit</v>
      </c>
      <c r="BO457" t="str">
        <f t="shared" si="131"/>
        <v>Lower Limit</v>
      </c>
      <c r="BP457" t="str">
        <f t="shared" si="131"/>
        <v>No</v>
      </c>
      <c r="BQ457" t="str">
        <f t="shared" si="131"/>
        <v>No</v>
      </c>
      <c r="BR457" t="str">
        <f t="shared" si="131"/>
        <v>No</v>
      </c>
      <c r="BS457" t="str">
        <f t="shared" si="131"/>
        <v>No</v>
      </c>
      <c r="BT457" t="str">
        <f t="shared" si="131"/>
        <v>No</v>
      </c>
      <c r="BU457" t="str">
        <f t="shared" si="131"/>
        <v>No</v>
      </c>
      <c r="BV457" t="str">
        <f t="shared" si="131"/>
        <v>No</v>
      </c>
      <c r="BW457" t="str">
        <f t="shared" si="131"/>
        <v>No</v>
      </c>
      <c r="BX457" t="str">
        <f t="shared" si="131"/>
        <v>No</v>
      </c>
      <c r="BY457" t="str">
        <f t="shared" si="131"/>
        <v>No</v>
      </c>
      <c r="BZ457" t="str">
        <f t="shared" si="131"/>
        <v>No</v>
      </c>
      <c r="CA457" t="str">
        <f t="shared" si="131"/>
        <v>No</v>
      </c>
      <c r="CB457" t="str">
        <f t="shared" si="131"/>
        <v>No</v>
      </c>
      <c r="CC457" t="str">
        <f t="shared" si="131"/>
        <v>No</v>
      </c>
      <c r="CD457" t="str">
        <f t="shared" si="131"/>
        <v>No</v>
      </c>
      <c r="CE457" t="str">
        <f t="shared" si="131"/>
        <v>No</v>
      </c>
      <c r="CF457" t="str">
        <f t="shared" si="131"/>
        <v>No</v>
      </c>
      <c r="CG457" t="str">
        <f t="shared" si="131"/>
        <v>No</v>
      </c>
      <c r="CH457" t="str">
        <f t="shared" si="131"/>
        <v>No</v>
      </c>
      <c r="CI457" t="str">
        <f t="shared" si="131"/>
        <v>Lower Limit</v>
      </c>
      <c r="CJ457" t="str">
        <f t="shared" si="131"/>
        <v>Lower Limit</v>
      </c>
      <c r="CK457" t="str">
        <f t="shared" si="131"/>
        <v>Lower Limit</v>
      </c>
      <c r="CL457" t="str">
        <f t="shared" si="131"/>
        <v>No</v>
      </c>
      <c r="CM457" t="str">
        <f t="shared" si="131"/>
        <v>No</v>
      </c>
      <c r="CN457" t="str">
        <f t="shared" si="131"/>
        <v>No</v>
      </c>
      <c r="CO457" t="str">
        <f t="shared" si="131"/>
        <v>No</v>
      </c>
      <c r="CP457" t="str">
        <f t="shared" si="131"/>
        <v>No</v>
      </c>
      <c r="CQ457" t="str">
        <f t="shared" si="131"/>
        <v>No</v>
      </c>
      <c r="CR457" t="str">
        <f t="shared" si="131"/>
        <v>No</v>
      </c>
      <c r="CS457" t="str">
        <f t="shared" si="131"/>
        <v>No</v>
      </c>
      <c r="CT457" t="str">
        <f t="shared" si="131"/>
        <v>No</v>
      </c>
      <c r="CU457" t="str">
        <f t="shared" si="131"/>
        <v>No</v>
      </c>
      <c r="CV457" t="str">
        <f t="shared" si="131"/>
        <v>No</v>
      </c>
      <c r="CW457" t="str">
        <f t="shared" si="131"/>
        <v>No</v>
      </c>
      <c r="CX457" t="str">
        <f t="shared" si="131"/>
        <v>No</v>
      </c>
      <c r="CY457" t="str">
        <f t="shared" si="131"/>
        <v>No</v>
      </c>
      <c r="CZ457" t="str">
        <f t="shared" si="131"/>
        <v>No</v>
      </c>
      <c r="DA457" t="str">
        <f t="shared" si="131"/>
        <v>No</v>
      </c>
      <c r="DB457" t="str">
        <f t="shared" si="131"/>
        <v>No</v>
      </c>
      <c r="DC457" t="str">
        <f t="shared" si="131"/>
        <v>No</v>
      </c>
      <c r="DD457" t="str">
        <f t="shared" si="131"/>
        <v>Upper Limit</v>
      </c>
      <c r="DE457" t="str">
        <f t="shared" si="131"/>
        <v>Lower Limit</v>
      </c>
      <c r="DF457" t="str">
        <f t="shared" si="131"/>
        <v>Lower Limit</v>
      </c>
      <c r="DG457" t="str">
        <f t="shared" si="131"/>
        <v>Upper Limit</v>
      </c>
      <c r="DH457" t="str">
        <f t="shared" si="131"/>
        <v>Upper Limit</v>
      </c>
      <c r="DI457" t="str">
        <f t="shared" si="131"/>
        <v>Lower Limit</v>
      </c>
      <c r="DJ457" t="str">
        <f t="shared" si="131"/>
        <v>No</v>
      </c>
      <c r="DK457" t="str">
        <f t="shared" si="131"/>
        <v>No</v>
      </c>
      <c r="DL457" t="str">
        <f t="shared" si="131"/>
        <v>No</v>
      </c>
      <c r="DM457" t="str">
        <f t="shared" si="131"/>
        <v>No</v>
      </c>
      <c r="DN457" t="str">
        <f t="shared" si="131"/>
        <v>No</v>
      </c>
      <c r="DO457" t="str">
        <f t="shared" si="131"/>
        <v>No</v>
      </c>
      <c r="DP457" t="str">
        <f t="shared" si="131"/>
        <v>No</v>
      </c>
      <c r="DQ457" t="str">
        <f t="shared" si="131"/>
        <v>No</v>
      </c>
      <c r="DR457" t="str">
        <f t="shared" si="131"/>
        <v>No</v>
      </c>
      <c r="DS457" t="str">
        <f t="shared" si="131"/>
        <v>Lower Limit</v>
      </c>
      <c r="DT457" t="str">
        <f t="shared" si="131"/>
        <v>No</v>
      </c>
      <c r="DU457" t="str">
        <f t="shared" si="131"/>
        <v>Lower Limit</v>
      </c>
      <c r="DV457" t="str">
        <f t="shared" ref="DV457:EP457" si="132">IF(DV451&gt;DV454, "Upper Limit", IF(DV451&gt;DV452, "Lower Limit", "No"))</f>
        <v>No</v>
      </c>
      <c r="DW457" t="str">
        <f t="shared" si="132"/>
        <v>No</v>
      </c>
      <c r="DX457" t="str">
        <f t="shared" si="132"/>
        <v>No</v>
      </c>
      <c r="DY457" t="str">
        <f t="shared" si="132"/>
        <v>No</v>
      </c>
      <c r="DZ457" t="str">
        <f t="shared" si="132"/>
        <v>No</v>
      </c>
      <c r="EA457" t="str">
        <f t="shared" si="132"/>
        <v>No</v>
      </c>
      <c r="EB457" t="str">
        <f t="shared" si="132"/>
        <v>No</v>
      </c>
      <c r="EC457" t="str">
        <f t="shared" si="132"/>
        <v>No</v>
      </c>
      <c r="ED457" t="str">
        <f t="shared" si="132"/>
        <v>No</v>
      </c>
      <c r="EE457" t="str">
        <f t="shared" si="132"/>
        <v>No</v>
      </c>
      <c r="EF457" t="str">
        <f t="shared" si="132"/>
        <v>No</v>
      </c>
      <c r="EG457" t="str">
        <f t="shared" si="132"/>
        <v>No</v>
      </c>
      <c r="EH457" t="str">
        <f t="shared" si="132"/>
        <v>No</v>
      </c>
      <c r="EI457" t="str">
        <f t="shared" si="132"/>
        <v>No</v>
      </c>
      <c r="EJ457" t="str">
        <f t="shared" si="132"/>
        <v>No</v>
      </c>
      <c r="EK457" t="str">
        <f t="shared" si="132"/>
        <v>Lower Limit</v>
      </c>
      <c r="EL457" t="str">
        <f t="shared" si="132"/>
        <v>Lower Limit</v>
      </c>
      <c r="EM457" t="str">
        <f t="shared" si="132"/>
        <v>No</v>
      </c>
      <c r="EN457" t="str">
        <f t="shared" si="132"/>
        <v>No</v>
      </c>
      <c r="EO457" t="str">
        <f t="shared" si="132"/>
        <v>No</v>
      </c>
      <c r="EP457" t="str">
        <f t="shared" si="132"/>
        <v>No</v>
      </c>
    </row>
    <row r="458" spans="1:146">
      <c r="A458" t="s">
        <v>3</v>
      </c>
      <c r="B458" s="5">
        <v>649.6</v>
      </c>
      <c r="X458" s="2" t="s">
        <v>275</v>
      </c>
      <c r="Y458" t="str">
        <f>IF(Y451&lt;Y456, "Upper Limit", IF(Y451&lt;Y455, "Lower Limit", "No"))</f>
        <v>No</v>
      </c>
      <c r="Z458" t="str">
        <f t="shared" ref="Z458:CK458" si="133">IF(Z451&lt;Z456, "Upper Limit", IF(Z451&lt;Z455, "Lower Limit", "No"))</f>
        <v>Lower Limit</v>
      </c>
      <c r="AA458" t="str">
        <f t="shared" si="133"/>
        <v>No</v>
      </c>
      <c r="AB458" t="str">
        <f t="shared" si="133"/>
        <v>No</v>
      </c>
      <c r="AC458" t="str">
        <f t="shared" si="133"/>
        <v>No</v>
      </c>
      <c r="AD458" t="str">
        <f t="shared" si="133"/>
        <v>No</v>
      </c>
      <c r="AE458" t="str">
        <f t="shared" si="133"/>
        <v>No</v>
      </c>
      <c r="AF458" t="str">
        <f t="shared" si="133"/>
        <v>No</v>
      </c>
      <c r="AG458" t="str">
        <f t="shared" si="133"/>
        <v>No</v>
      </c>
      <c r="AH458" t="str">
        <f t="shared" si="133"/>
        <v>No</v>
      </c>
      <c r="AI458" t="str">
        <f t="shared" si="133"/>
        <v>No</v>
      </c>
      <c r="AJ458" t="str">
        <f t="shared" si="133"/>
        <v>No</v>
      </c>
      <c r="AK458" t="str">
        <f t="shared" si="133"/>
        <v>Upper Limit</v>
      </c>
      <c r="AL458" t="str">
        <f t="shared" si="133"/>
        <v>Upper Limit</v>
      </c>
      <c r="AM458" t="str">
        <f t="shared" si="133"/>
        <v>Lower Limit</v>
      </c>
      <c r="AN458" t="str">
        <f t="shared" si="133"/>
        <v>No</v>
      </c>
      <c r="AO458" t="str">
        <f t="shared" si="133"/>
        <v>No</v>
      </c>
      <c r="AP458" t="str">
        <f t="shared" si="133"/>
        <v>No</v>
      </c>
      <c r="AQ458" t="str">
        <f t="shared" si="133"/>
        <v>No</v>
      </c>
      <c r="AR458" t="str">
        <f t="shared" si="133"/>
        <v>No</v>
      </c>
      <c r="AS458" t="str">
        <f t="shared" si="133"/>
        <v>No</v>
      </c>
      <c r="AT458" t="str">
        <f t="shared" si="133"/>
        <v>No</v>
      </c>
      <c r="AU458" t="str">
        <f t="shared" si="133"/>
        <v>No</v>
      </c>
      <c r="AV458" t="str">
        <f t="shared" si="133"/>
        <v>No</v>
      </c>
      <c r="AW458" t="str">
        <f t="shared" si="133"/>
        <v>No</v>
      </c>
      <c r="AX458" t="str">
        <f t="shared" si="133"/>
        <v>Lower Limit</v>
      </c>
      <c r="AY458" t="str">
        <f t="shared" si="133"/>
        <v>No</v>
      </c>
      <c r="AZ458" t="str">
        <f t="shared" si="133"/>
        <v>No</v>
      </c>
      <c r="BA458" t="str">
        <f t="shared" si="133"/>
        <v>No</v>
      </c>
      <c r="BB458" t="str">
        <f t="shared" si="133"/>
        <v>No</v>
      </c>
      <c r="BC458" t="str">
        <f t="shared" si="133"/>
        <v>Lower Limit</v>
      </c>
      <c r="BD458" t="str">
        <f t="shared" si="133"/>
        <v>Lower Limit</v>
      </c>
      <c r="BE458" t="str">
        <f t="shared" si="133"/>
        <v>Lower Limit</v>
      </c>
      <c r="BF458" t="str">
        <f t="shared" si="133"/>
        <v>No</v>
      </c>
      <c r="BG458" t="str">
        <f t="shared" si="133"/>
        <v>No</v>
      </c>
      <c r="BH458" t="str">
        <f t="shared" si="133"/>
        <v>Lower Limit</v>
      </c>
      <c r="BI458" t="str">
        <f t="shared" si="133"/>
        <v>Lower Limit</v>
      </c>
      <c r="BJ458" t="str">
        <f t="shared" si="133"/>
        <v>Upper Limit</v>
      </c>
      <c r="BK458" t="str">
        <f t="shared" si="133"/>
        <v>Upper Limit</v>
      </c>
      <c r="BL458" t="str">
        <f t="shared" si="133"/>
        <v>No</v>
      </c>
      <c r="BM458" t="str">
        <f t="shared" si="133"/>
        <v>No</v>
      </c>
      <c r="BN458" t="str">
        <f t="shared" si="133"/>
        <v>No</v>
      </c>
      <c r="BO458" t="str">
        <f t="shared" si="133"/>
        <v>No</v>
      </c>
      <c r="BP458" t="str">
        <f t="shared" si="133"/>
        <v>No</v>
      </c>
      <c r="BQ458" t="str">
        <f t="shared" si="133"/>
        <v>No</v>
      </c>
      <c r="BR458" t="str">
        <f t="shared" si="133"/>
        <v>No</v>
      </c>
      <c r="BS458" t="str">
        <f t="shared" si="133"/>
        <v>No</v>
      </c>
      <c r="BT458" t="str">
        <f t="shared" si="133"/>
        <v>No</v>
      </c>
      <c r="BU458" t="str">
        <f t="shared" si="133"/>
        <v>No</v>
      </c>
      <c r="BV458" t="str">
        <f t="shared" si="133"/>
        <v>No</v>
      </c>
      <c r="BW458" t="str">
        <f t="shared" si="133"/>
        <v>No</v>
      </c>
      <c r="BX458" t="str">
        <f t="shared" si="133"/>
        <v>No</v>
      </c>
      <c r="BY458" t="str">
        <f t="shared" si="133"/>
        <v>No</v>
      </c>
      <c r="BZ458" t="str">
        <f t="shared" si="133"/>
        <v>No</v>
      </c>
      <c r="CA458" t="str">
        <f t="shared" si="133"/>
        <v>Lower Limit</v>
      </c>
      <c r="CB458" t="str">
        <f t="shared" si="133"/>
        <v>Lower Limit</v>
      </c>
      <c r="CC458" t="str">
        <f t="shared" si="133"/>
        <v>No</v>
      </c>
      <c r="CD458" t="str">
        <f t="shared" si="133"/>
        <v>No</v>
      </c>
      <c r="CE458" t="str">
        <f t="shared" si="133"/>
        <v>No</v>
      </c>
      <c r="CF458" t="str">
        <f t="shared" si="133"/>
        <v>No</v>
      </c>
      <c r="CG458" t="str">
        <f t="shared" si="133"/>
        <v>No</v>
      </c>
      <c r="CH458" t="str">
        <f t="shared" si="133"/>
        <v>No</v>
      </c>
      <c r="CI458" t="str">
        <f t="shared" si="133"/>
        <v>No</v>
      </c>
      <c r="CJ458" t="str">
        <f t="shared" si="133"/>
        <v>No</v>
      </c>
      <c r="CK458" t="str">
        <f t="shared" si="133"/>
        <v>No</v>
      </c>
      <c r="CL458" t="str">
        <f t="shared" ref="CL458:EP458" si="134">IF(CL451&lt;CL456, "Upper Limit", IF(CL451&lt;CL455, "Lower Limit", "No"))</f>
        <v>No</v>
      </c>
      <c r="CM458" t="str">
        <f t="shared" si="134"/>
        <v>No</v>
      </c>
      <c r="CN458" t="str">
        <f t="shared" si="134"/>
        <v>No</v>
      </c>
      <c r="CO458" t="str">
        <f t="shared" si="134"/>
        <v>No</v>
      </c>
      <c r="CP458" t="str">
        <f t="shared" si="134"/>
        <v>No</v>
      </c>
      <c r="CQ458" t="str">
        <f t="shared" si="134"/>
        <v>No</v>
      </c>
      <c r="CR458" t="str">
        <f t="shared" si="134"/>
        <v>No</v>
      </c>
      <c r="CS458" t="str">
        <f t="shared" si="134"/>
        <v>No</v>
      </c>
      <c r="CT458" t="str">
        <f t="shared" si="134"/>
        <v>No</v>
      </c>
      <c r="CU458" t="str">
        <f t="shared" si="134"/>
        <v>No</v>
      </c>
      <c r="CV458" t="str">
        <f t="shared" si="134"/>
        <v>No</v>
      </c>
      <c r="CW458" t="str">
        <f t="shared" si="134"/>
        <v>No</v>
      </c>
      <c r="CX458" t="str">
        <f t="shared" si="134"/>
        <v>No</v>
      </c>
      <c r="CY458" t="str">
        <f t="shared" si="134"/>
        <v>No</v>
      </c>
      <c r="CZ458" t="str">
        <f t="shared" si="134"/>
        <v>Lower Limit</v>
      </c>
      <c r="DA458" t="str">
        <f t="shared" si="134"/>
        <v>No</v>
      </c>
      <c r="DB458" t="str">
        <f t="shared" si="134"/>
        <v>No</v>
      </c>
      <c r="DC458" t="str">
        <f t="shared" si="134"/>
        <v>No</v>
      </c>
      <c r="DD458" t="str">
        <f t="shared" si="134"/>
        <v>No</v>
      </c>
      <c r="DE458" t="str">
        <f t="shared" si="134"/>
        <v>No</v>
      </c>
      <c r="DF458" t="str">
        <f t="shared" si="134"/>
        <v>No</v>
      </c>
      <c r="DG458" t="str">
        <f t="shared" si="134"/>
        <v>No</v>
      </c>
      <c r="DH458" t="str">
        <f t="shared" si="134"/>
        <v>No</v>
      </c>
      <c r="DI458" t="str">
        <f t="shared" si="134"/>
        <v>No</v>
      </c>
      <c r="DJ458" t="str">
        <f t="shared" si="134"/>
        <v>No</v>
      </c>
      <c r="DK458" t="str">
        <f t="shared" si="134"/>
        <v>No</v>
      </c>
      <c r="DL458" t="str">
        <f t="shared" si="134"/>
        <v>Upper Limit</v>
      </c>
      <c r="DM458" t="str">
        <f t="shared" si="134"/>
        <v>Lower Limit</v>
      </c>
      <c r="DN458" t="str">
        <f t="shared" si="134"/>
        <v>Lower Limit</v>
      </c>
      <c r="DO458" t="str">
        <f t="shared" si="134"/>
        <v>Lower Limit</v>
      </c>
      <c r="DP458" t="str">
        <f t="shared" si="134"/>
        <v>Lower Limit</v>
      </c>
      <c r="DQ458" t="str">
        <f t="shared" si="134"/>
        <v>Lower Limit</v>
      </c>
      <c r="DR458" t="str">
        <f t="shared" si="134"/>
        <v>No</v>
      </c>
      <c r="DS458" t="str">
        <f t="shared" si="134"/>
        <v>No</v>
      </c>
      <c r="DT458" t="str">
        <f t="shared" si="134"/>
        <v>No</v>
      </c>
      <c r="DU458" t="str">
        <f t="shared" si="134"/>
        <v>No</v>
      </c>
      <c r="DV458" t="str">
        <f t="shared" si="134"/>
        <v>No</v>
      </c>
      <c r="DW458" t="str">
        <f t="shared" si="134"/>
        <v>No</v>
      </c>
      <c r="DX458" t="str">
        <f t="shared" si="134"/>
        <v>No</v>
      </c>
      <c r="DY458" t="str">
        <f t="shared" si="134"/>
        <v>No</v>
      </c>
      <c r="DZ458" t="str">
        <f t="shared" si="134"/>
        <v>No</v>
      </c>
      <c r="EA458" t="str">
        <f t="shared" si="134"/>
        <v>No</v>
      </c>
      <c r="EB458" t="str">
        <f t="shared" si="134"/>
        <v>No</v>
      </c>
      <c r="EC458" t="str">
        <f t="shared" si="134"/>
        <v>Lower Limit</v>
      </c>
      <c r="ED458" t="str">
        <f t="shared" si="134"/>
        <v>Lower Limit</v>
      </c>
      <c r="EE458" t="str">
        <f t="shared" si="134"/>
        <v>No</v>
      </c>
      <c r="EF458" t="str">
        <f t="shared" si="134"/>
        <v>No</v>
      </c>
      <c r="EG458" t="str">
        <f t="shared" si="134"/>
        <v>No</v>
      </c>
      <c r="EH458" t="str">
        <f t="shared" si="134"/>
        <v>No</v>
      </c>
      <c r="EI458" t="str">
        <f t="shared" si="134"/>
        <v>No</v>
      </c>
      <c r="EJ458" t="str">
        <f t="shared" si="134"/>
        <v>No</v>
      </c>
      <c r="EK458" t="str">
        <f t="shared" si="134"/>
        <v>No</v>
      </c>
      <c r="EL458" t="str">
        <f t="shared" si="134"/>
        <v>No</v>
      </c>
      <c r="EM458" t="str">
        <f t="shared" si="134"/>
        <v>No</v>
      </c>
      <c r="EN458" t="str">
        <f t="shared" si="134"/>
        <v>No</v>
      </c>
      <c r="EO458" t="str">
        <f t="shared" si="134"/>
        <v>Lower Limit</v>
      </c>
      <c r="EP458" t="str">
        <f t="shared" si="134"/>
        <v>Upper Limit</v>
      </c>
    </row>
    <row r="459" spans="1:146">
      <c r="A459" t="s">
        <v>4</v>
      </c>
      <c r="B459" s="5">
        <v>2587.4</v>
      </c>
      <c r="C459">
        <f>SUM(B456,B457,B458,B459)</f>
        <v>5446.2000000000007</v>
      </c>
    </row>
    <row r="460" spans="1:146">
      <c r="A460" t="s">
        <v>5</v>
      </c>
      <c r="B460" s="5">
        <v>2057.6999999999998</v>
      </c>
      <c r="C460">
        <f t="shared" ref="C460:C523" si="135">SUM(B457,B458,B459,B460)</f>
        <v>7202.5999999999995</v>
      </c>
    </row>
    <row r="461" spans="1:146">
      <c r="A461" t="s">
        <v>6</v>
      </c>
      <c r="B461" s="5">
        <v>1048.5</v>
      </c>
      <c r="C461">
        <f t="shared" si="135"/>
        <v>6343.2</v>
      </c>
    </row>
    <row r="462" spans="1:146">
      <c r="A462" t="s">
        <v>7</v>
      </c>
      <c r="B462" s="5">
        <v>2126.4</v>
      </c>
      <c r="C462">
        <f t="shared" si="135"/>
        <v>7820</v>
      </c>
    </row>
    <row r="463" spans="1:146">
      <c r="A463" t="s">
        <v>8</v>
      </c>
      <c r="B463" s="5">
        <v>3003.9</v>
      </c>
      <c r="C463">
        <f t="shared" si="135"/>
        <v>8236.5</v>
      </c>
      <c r="D463">
        <f>C463-C459</f>
        <v>2790.2999999999993</v>
      </c>
      <c r="E463" t="e">
        <v>#N/A</v>
      </c>
    </row>
    <row r="464" spans="1:146">
      <c r="A464" t="s">
        <v>9</v>
      </c>
      <c r="B464" s="5">
        <v>2532.6</v>
      </c>
      <c r="C464">
        <f t="shared" si="135"/>
        <v>8711.4</v>
      </c>
      <c r="D464">
        <f t="shared" ref="D464:D527" si="136">C464-C460</f>
        <v>1508.8000000000002</v>
      </c>
      <c r="E464" t="e">
        <v>#N/A</v>
      </c>
    </row>
    <row r="465" spans="1:5">
      <c r="A465" t="s">
        <v>10</v>
      </c>
      <c r="B465" s="5">
        <v>2296.8000000000002</v>
      </c>
      <c r="C465">
        <f t="shared" si="135"/>
        <v>9959.7000000000007</v>
      </c>
      <c r="D465">
        <f t="shared" si="136"/>
        <v>3616.5000000000009</v>
      </c>
      <c r="E465" t="e">
        <v>#N/A</v>
      </c>
    </row>
    <row r="466" spans="1:5">
      <c r="A466" t="s">
        <v>11</v>
      </c>
      <c r="B466" s="5">
        <v>2567.4</v>
      </c>
      <c r="C466">
        <f t="shared" si="135"/>
        <v>10400.700000000001</v>
      </c>
      <c r="D466">
        <f t="shared" si="136"/>
        <v>2580.7000000000007</v>
      </c>
      <c r="E466" t="e">
        <v>#N/A</v>
      </c>
    </row>
    <row r="467" spans="1:5">
      <c r="A467" t="s">
        <v>12</v>
      </c>
      <c r="B467" s="5">
        <v>4382.8</v>
      </c>
      <c r="C467">
        <f t="shared" si="135"/>
        <v>11779.599999999999</v>
      </c>
      <c r="D467">
        <f t="shared" si="136"/>
        <v>3543.0999999999985</v>
      </c>
      <c r="E467" t="e">
        <v>#N/A</v>
      </c>
    </row>
    <row r="468" spans="1:5">
      <c r="A468" t="s">
        <v>13</v>
      </c>
      <c r="B468" s="5">
        <v>2925.4</v>
      </c>
      <c r="C468">
        <f t="shared" si="135"/>
        <v>12172.4</v>
      </c>
      <c r="D468">
        <f t="shared" si="136"/>
        <v>3461</v>
      </c>
      <c r="E468" t="e">
        <v>#N/A</v>
      </c>
    </row>
    <row r="469" spans="1:5">
      <c r="A469" t="s">
        <v>14</v>
      </c>
      <c r="B469" s="5">
        <v>2887.6</v>
      </c>
      <c r="C469">
        <f t="shared" si="135"/>
        <v>12763.2</v>
      </c>
      <c r="D469">
        <f t="shared" si="136"/>
        <v>2803.5</v>
      </c>
      <c r="E469" t="e">
        <v>#N/A</v>
      </c>
    </row>
    <row r="470" spans="1:5">
      <c r="A470" t="s">
        <v>15</v>
      </c>
      <c r="B470" s="5">
        <v>1692.7</v>
      </c>
      <c r="C470">
        <f t="shared" si="135"/>
        <v>11888.500000000002</v>
      </c>
      <c r="D470">
        <f t="shared" si="136"/>
        <v>1487.8000000000011</v>
      </c>
      <c r="E470" t="e">
        <v>#N/A</v>
      </c>
    </row>
    <row r="471" spans="1:5">
      <c r="A471" t="s">
        <v>16</v>
      </c>
      <c r="B471" s="5">
        <v>1742.5</v>
      </c>
      <c r="C471">
        <f t="shared" si="135"/>
        <v>9248.2000000000007</v>
      </c>
      <c r="D471">
        <f t="shared" si="136"/>
        <v>-2531.3999999999978</v>
      </c>
      <c r="E471" t="e">
        <v>#N/A</v>
      </c>
    </row>
    <row r="472" spans="1:5">
      <c r="A472" t="s">
        <v>17</v>
      </c>
      <c r="B472" s="5">
        <v>1045.5</v>
      </c>
      <c r="C472">
        <f t="shared" si="135"/>
        <v>7368.3</v>
      </c>
      <c r="D472">
        <f t="shared" si="136"/>
        <v>-4804.0999999999995</v>
      </c>
      <c r="E472" t="e">
        <v>#N/A</v>
      </c>
    </row>
    <row r="473" spans="1:5">
      <c r="A473" t="s">
        <v>18</v>
      </c>
      <c r="B473" s="5">
        <v>533.9</v>
      </c>
      <c r="C473">
        <f t="shared" si="135"/>
        <v>5014.5999999999995</v>
      </c>
      <c r="D473">
        <f t="shared" si="136"/>
        <v>-7748.6000000000013</v>
      </c>
      <c r="E473" t="e">
        <v>#N/A</v>
      </c>
    </row>
    <row r="474" spans="1:5">
      <c r="A474" t="s">
        <v>19</v>
      </c>
      <c r="B474" s="5">
        <v>1487.9</v>
      </c>
      <c r="C474">
        <f t="shared" si="135"/>
        <v>4809.8</v>
      </c>
      <c r="D474">
        <f t="shared" si="136"/>
        <v>-7078.7000000000016</v>
      </c>
      <c r="E474" t="e">
        <v>#N/A</v>
      </c>
    </row>
    <row r="475" spans="1:5">
      <c r="A475" t="s">
        <v>20</v>
      </c>
      <c r="B475" s="5">
        <v>1344.7</v>
      </c>
      <c r="C475">
        <f t="shared" si="135"/>
        <v>4412</v>
      </c>
      <c r="D475">
        <f t="shared" si="136"/>
        <v>-4836.2000000000007</v>
      </c>
      <c r="E475" t="e">
        <v>#N/A</v>
      </c>
    </row>
    <row r="476" spans="1:5">
      <c r="A476" t="s">
        <v>21</v>
      </c>
      <c r="B476" s="5">
        <v>452.89999999999901</v>
      </c>
      <c r="C476">
        <f t="shared" si="135"/>
        <v>3819.3999999999992</v>
      </c>
      <c r="D476">
        <f t="shared" si="136"/>
        <v>-3548.900000000001</v>
      </c>
      <c r="E476" t="e">
        <v>#N/A</v>
      </c>
    </row>
    <row r="477" spans="1:5">
      <c r="A477" t="s">
        <v>22</v>
      </c>
      <c r="B477" s="5">
        <v>853.9</v>
      </c>
      <c r="C477">
        <f t="shared" si="135"/>
        <v>4139.3999999999996</v>
      </c>
      <c r="D477">
        <f t="shared" si="136"/>
        <v>-875.19999999999982</v>
      </c>
      <c r="E477" t="e">
        <v>#N/A</v>
      </c>
    </row>
    <row r="478" spans="1:5">
      <c r="A478" t="s">
        <v>23</v>
      </c>
      <c r="B478" s="5">
        <v>957.5</v>
      </c>
      <c r="C478">
        <f t="shared" si="135"/>
        <v>3608.9999999999991</v>
      </c>
      <c r="D478">
        <f t="shared" si="136"/>
        <v>-1200.8000000000011</v>
      </c>
      <c r="E478" t="e">
        <v>#N/A</v>
      </c>
    </row>
    <row r="479" spans="1:5">
      <c r="A479" t="s">
        <v>24</v>
      </c>
      <c r="B479" s="5">
        <v>1241.8</v>
      </c>
      <c r="C479">
        <f t="shared" si="135"/>
        <v>3506.0999999999995</v>
      </c>
      <c r="D479">
        <f t="shared" si="136"/>
        <v>-905.90000000000055</v>
      </c>
      <c r="E479" t="e">
        <v>#N/A</v>
      </c>
    </row>
    <row r="480" spans="1:5">
      <c r="A480" t="s">
        <v>25</v>
      </c>
      <c r="B480" s="5">
        <v>-262.2</v>
      </c>
      <c r="C480">
        <f t="shared" si="135"/>
        <v>2791</v>
      </c>
      <c r="D480">
        <f t="shared" si="136"/>
        <v>-1028.3999999999992</v>
      </c>
      <c r="E480" t="e">
        <v>#N/A</v>
      </c>
    </row>
    <row r="481" spans="1:11">
      <c r="A481" t="s">
        <v>26</v>
      </c>
      <c r="B481" s="5">
        <v>-1458</v>
      </c>
      <c r="C481">
        <f t="shared" si="135"/>
        <v>479.10000000000014</v>
      </c>
      <c r="D481">
        <f t="shared" si="136"/>
        <v>-3660.2999999999993</v>
      </c>
      <c r="E481" t="e">
        <v>#N/A</v>
      </c>
    </row>
    <row r="482" spans="1:11">
      <c r="A482" t="s">
        <v>27</v>
      </c>
      <c r="B482" s="5">
        <v>-351.6</v>
      </c>
      <c r="C482">
        <f t="shared" si="135"/>
        <v>-830.00000000000011</v>
      </c>
      <c r="D482">
        <f t="shared" si="136"/>
        <v>-4438.9999999999991</v>
      </c>
      <c r="E482">
        <f t="shared" ref="E482:E513" si="137">AVERAGE(D463:D482)</f>
        <v>-1043.2899999999997</v>
      </c>
      <c r="F482">
        <f>STDEV(D463,D464,D465,D466,D467,D468,D469,D470,D471,D472,D473,D474,D475,D476,D477,D478,D479,D480,D481,D482)</f>
        <v>3666.6767522046302</v>
      </c>
      <c r="G482">
        <f>F482*2</f>
        <v>7333.3535044092605</v>
      </c>
      <c r="H482">
        <f t="shared" ref="H482:H545" si="138">E482+F482</f>
        <v>2623.3867522046303</v>
      </c>
      <c r="I482">
        <f t="shared" ref="I482:I545" si="139">E482+G482</f>
        <v>6290.0635044092605</v>
      </c>
      <c r="J482">
        <f t="shared" ref="J482:J545" si="140">E482-F482</f>
        <v>-4709.9667522046302</v>
      </c>
      <c r="K482">
        <f t="shared" ref="K482:K545" si="141">E482-G482</f>
        <v>-8376.6435044092595</v>
      </c>
    </row>
    <row r="483" spans="1:11">
      <c r="A483" t="s">
        <v>28</v>
      </c>
      <c r="B483" s="5">
        <v>411.5</v>
      </c>
      <c r="C483">
        <f t="shared" si="135"/>
        <v>-1660.3000000000002</v>
      </c>
      <c r="D483">
        <f t="shared" si="136"/>
        <v>-5166.3999999999996</v>
      </c>
      <c r="E483">
        <f t="shared" si="137"/>
        <v>-1441.125</v>
      </c>
      <c r="F483">
        <f t="shared" ref="F483:F546" si="142">STDEV(D464,D465,D466,D467,D468,D469,D470,D471,D472,D473,D474,D475,D476,D477,D478,D479,D480,D481,D482,D483)</f>
        <v>3660.4861608197116</v>
      </c>
      <c r="G483">
        <f t="shared" ref="G483:G546" si="143">F483*2</f>
        <v>7320.9723216394232</v>
      </c>
      <c r="H483">
        <f t="shared" si="138"/>
        <v>2219.3611608197116</v>
      </c>
      <c r="I483">
        <f t="shared" si="139"/>
        <v>5879.8473216394232</v>
      </c>
      <c r="J483">
        <f t="shared" si="140"/>
        <v>-5101.6111608197116</v>
      </c>
      <c r="K483">
        <f t="shared" si="141"/>
        <v>-8762.0973216394232</v>
      </c>
    </row>
    <row r="484" spans="1:11">
      <c r="A484" t="s">
        <v>29</v>
      </c>
      <c r="B484" s="5">
        <v>153.30000000000001</v>
      </c>
      <c r="C484">
        <f t="shared" si="135"/>
        <v>-1244.8</v>
      </c>
      <c r="D484">
        <f t="shared" si="136"/>
        <v>-4035.8</v>
      </c>
      <c r="E484">
        <f t="shared" si="137"/>
        <v>-1718.3550000000002</v>
      </c>
      <c r="F484">
        <f t="shared" si="142"/>
        <v>3635.1874716696816</v>
      </c>
      <c r="G484">
        <f t="shared" si="143"/>
        <v>7270.3749433393632</v>
      </c>
      <c r="H484">
        <f t="shared" si="138"/>
        <v>1916.8324716696814</v>
      </c>
      <c r="I484">
        <f t="shared" si="139"/>
        <v>5552.0199433393627</v>
      </c>
      <c r="J484">
        <f t="shared" si="140"/>
        <v>-5353.5424716696816</v>
      </c>
      <c r="K484">
        <f t="shared" si="141"/>
        <v>-8988.7299433393637</v>
      </c>
    </row>
    <row r="485" spans="1:11">
      <c r="A485" t="s">
        <v>30</v>
      </c>
      <c r="B485" s="5">
        <v>-66.599999999999994</v>
      </c>
      <c r="C485">
        <f t="shared" si="135"/>
        <v>146.6</v>
      </c>
      <c r="D485">
        <f t="shared" si="136"/>
        <v>-332.50000000000011</v>
      </c>
      <c r="E485">
        <f t="shared" si="137"/>
        <v>-1915.8050000000003</v>
      </c>
      <c r="F485">
        <f t="shared" si="142"/>
        <v>3431.7201248407246</v>
      </c>
      <c r="G485">
        <f t="shared" si="143"/>
        <v>6863.4402496814491</v>
      </c>
      <c r="H485">
        <f t="shared" si="138"/>
        <v>1515.9151248407243</v>
      </c>
      <c r="I485">
        <f t="shared" si="139"/>
        <v>4947.6352496814488</v>
      </c>
      <c r="J485">
        <f t="shared" si="140"/>
        <v>-5347.5251248407249</v>
      </c>
      <c r="K485">
        <f t="shared" si="141"/>
        <v>-8779.2452496814494</v>
      </c>
    </row>
    <row r="486" spans="1:11">
      <c r="A486" t="s">
        <v>31</v>
      </c>
      <c r="B486" s="5">
        <v>214.6</v>
      </c>
      <c r="C486">
        <f t="shared" si="135"/>
        <v>712.8</v>
      </c>
      <c r="D486">
        <f t="shared" si="136"/>
        <v>1542.8000000000002</v>
      </c>
      <c r="E486">
        <f t="shared" si="137"/>
        <v>-1967.7000000000003</v>
      </c>
      <c r="F486">
        <f t="shared" si="142"/>
        <v>3367.3891713876715</v>
      </c>
      <c r="G486">
        <f t="shared" si="143"/>
        <v>6734.7783427753429</v>
      </c>
      <c r="H486">
        <f t="shared" si="138"/>
        <v>1399.6891713876712</v>
      </c>
      <c r="I486">
        <f t="shared" si="139"/>
        <v>4767.0783427753431</v>
      </c>
      <c r="J486">
        <f t="shared" si="140"/>
        <v>-5335.0891713876717</v>
      </c>
      <c r="K486">
        <f t="shared" si="141"/>
        <v>-8702.4783427753428</v>
      </c>
    </row>
    <row r="487" spans="1:11">
      <c r="A487" t="s">
        <v>32</v>
      </c>
      <c r="B487" s="5">
        <v>737.400000000001</v>
      </c>
      <c r="C487">
        <f t="shared" si="135"/>
        <v>1038.700000000001</v>
      </c>
      <c r="D487">
        <f t="shared" si="136"/>
        <v>2699.0000000000009</v>
      </c>
      <c r="E487">
        <f t="shared" si="137"/>
        <v>-2009.9050000000002</v>
      </c>
      <c r="F487">
        <f t="shared" si="142"/>
        <v>3299.285678745277</v>
      </c>
      <c r="G487">
        <f t="shared" si="143"/>
        <v>6598.571357490554</v>
      </c>
      <c r="H487">
        <f t="shared" si="138"/>
        <v>1289.3806787452768</v>
      </c>
      <c r="I487">
        <f t="shared" si="139"/>
        <v>4588.6663574905542</v>
      </c>
      <c r="J487">
        <f t="shared" si="140"/>
        <v>-5309.1906787452772</v>
      </c>
      <c r="K487">
        <f t="shared" si="141"/>
        <v>-8608.4763574905537</v>
      </c>
    </row>
    <row r="488" spans="1:11">
      <c r="A488" t="s">
        <v>33</v>
      </c>
      <c r="B488" s="5">
        <v>790.5</v>
      </c>
      <c r="C488">
        <f t="shared" si="135"/>
        <v>1675.900000000001</v>
      </c>
      <c r="D488">
        <f t="shared" si="136"/>
        <v>2920.7000000000007</v>
      </c>
      <c r="E488">
        <f t="shared" si="137"/>
        <v>-2036.9200000000005</v>
      </c>
      <c r="F488">
        <f t="shared" si="142"/>
        <v>3254.0331392224475</v>
      </c>
      <c r="G488">
        <f t="shared" si="143"/>
        <v>6508.066278444895</v>
      </c>
      <c r="H488">
        <f t="shared" si="138"/>
        <v>1217.113139222447</v>
      </c>
      <c r="I488">
        <f t="shared" si="139"/>
        <v>4471.1462784448941</v>
      </c>
      <c r="J488">
        <f t="shared" si="140"/>
        <v>-5290.953139222448</v>
      </c>
      <c r="K488">
        <f t="shared" si="141"/>
        <v>-8544.986278444896</v>
      </c>
    </row>
    <row r="489" spans="1:11">
      <c r="A489" t="s">
        <v>34</v>
      </c>
      <c r="B489" s="5">
        <v>937.4</v>
      </c>
      <c r="C489">
        <f t="shared" si="135"/>
        <v>2679.900000000001</v>
      </c>
      <c r="D489">
        <f t="shared" si="136"/>
        <v>2533.3000000000011</v>
      </c>
      <c r="E489">
        <f t="shared" si="137"/>
        <v>-2050.4300000000003</v>
      </c>
      <c r="F489">
        <f t="shared" si="142"/>
        <v>3233.3744506320327</v>
      </c>
      <c r="G489">
        <f t="shared" si="143"/>
        <v>6466.7489012640654</v>
      </c>
      <c r="H489">
        <f t="shared" si="138"/>
        <v>1182.9444506320324</v>
      </c>
      <c r="I489">
        <f t="shared" si="139"/>
        <v>4416.3189012640651</v>
      </c>
      <c r="J489">
        <f t="shared" si="140"/>
        <v>-5283.804450632033</v>
      </c>
      <c r="K489">
        <f t="shared" si="141"/>
        <v>-8517.1789012640656</v>
      </c>
    </row>
    <row r="490" spans="1:11">
      <c r="A490" t="s">
        <v>35</v>
      </c>
      <c r="B490" s="5">
        <v>1781.9</v>
      </c>
      <c r="C490">
        <f t="shared" si="135"/>
        <v>4247.2000000000007</v>
      </c>
      <c r="D490">
        <f t="shared" si="136"/>
        <v>3534.4000000000005</v>
      </c>
      <c r="E490">
        <f t="shared" si="137"/>
        <v>-1948.0999999999997</v>
      </c>
      <c r="F490">
        <f t="shared" si="142"/>
        <v>3380.2936842201966</v>
      </c>
      <c r="G490">
        <f t="shared" si="143"/>
        <v>6760.5873684403932</v>
      </c>
      <c r="H490">
        <f t="shared" si="138"/>
        <v>1432.1936842201969</v>
      </c>
      <c r="I490">
        <f t="shared" si="139"/>
        <v>4812.4873684403938</v>
      </c>
      <c r="J490">
        <f t="shared" si="140"/>
        <v>-5328.3936842201965</v>
      </c>
      <c r="K490">
        <f t="shared" si="141"/>
        <v>-8708.6873684403927</v>
      </c>
    </row>
    <row r="491" spans="1:11">
      <c r="A491" t="s">
        <v>36</v>
      </c>
      <c r="B491" s="5">
        <v>741.39999999999895</v>
      </c>
      <c r="C491">
        <f t="shared" si="135"/>
        <v>4251.1999999999989</v>
      </c>
      <c r="D491">
        <f t="shared" si="136"/>
        <v>3212.4999999999982</v>
      </c>
      <c r="E491">
        <f t="shared" si="137"/>
        <v>-1660.905</v>
      </c>
      <c r="F491">
        <f t="shared" si="142"/>
        <v>3566.9776130610849</v>
      </c>
      <c r="G491">
        <f t="shared" si="143"/>
        <v>7133.9552261221697</v>
      </c>
      <c r="H491">
        <f t="shared" si="138"/>
        <v>1906.0726130610849</v>
      </c>
      <c r="I491">
        <f t="shared" si="139"/>
        <v>5473.05022612217</v>
      </c>
      <c r="J491">
        <f t="shared" si="140"/>
        <v>-5227.8826130610851</v>
      </c>
      <c r="K491">
        <f t="shared" si="141"/>
        <v>-8794.8602261221695</v>
      </c>
    </row>
    <row r="492" spans="1:11">
      <c r="A492" t="s">
        <v>37</v>
      </c>
      <c r="B492" s="5">
        <v>-968.5</v>
      </c>
      <c r="C492">
        <f t="shared" si="135"/>
        <v>2492.1999999999989</v>
      </c>
      <c r="D492">
        <f t="shared" si="136"/>
        <v>816.29999999999791</v>
      </c>
      <c r="E492">
        <f t="shared" si="137"/>
        <v>-1379.8850000000004</v>
      </c>
      <c r="F492">
        <f t="shared" si="142"/>
        <v>3527.4911432280928</v>
      </c>
      <c r="G492">
        <f t="shared" si="143"/>
        <v>7054.9822864561856</v>
      </c>
      <c r="H492">
        <f t="shared" si="138"/>
        <v>2147.6061432280922</v>
      </c>
      <c r="I492">
        <f t="shared" si="139"/>
        <v>5675.0972864561854</v>
      </c>
      <c r="J492">
        <f t="shared" si="140"/>
        <v>-4907.3761432280935</v>
      </c>
      <c r="K492">
        <f t="shared" si="141"/>
        <v>-8434.8672864561868</v>
      </c>
    </row>
    <row r="493" spans="1:11">
      <c r="A493" t="s">
        <v>38</v>
      </c>
      <c r="B493" s="5">
        <v>-2206.9</v>
      </c>
      <c r="C493">
        <f t="shared" si="135"/>
        <v>-652.10000000000082</v>
      </c>
      <c r="D493">
        <f t="shared" si="136"/>
        <v>-3332.0000000000018</v>
      </c>
      <c r="E493">
        <f t="shared" si="137"/>
        <v>-1159.0550000000003</v>
      </c>
      <c r="F493">
        <f t="shared" si="142"/>
        <v>3233.8309202090336</v>
      </c>
      <c r="G493">
        <f t="shared" si="143"/>
        <v>6467.6618404180672</v>
      </c>
      <c r="H493">
        <f t="shared" si="138"/>
        <v>2074.7759202090333</v>
      </c>
      <c r="I493">
        <f t="shared" si="139"/>
        <v>5308.6068404180669</v>
      </c>
      <c r="J493">
        <f t="shared" si="140"/>
        <v>-4392.8859202090334</v>
      </c>
      <c r="K493">
        <f t="shared" si="141"/>
        <v>-7626.7168404180675</v>
      </c>
    </row>
    <row r="494" spans="1:11">
      <c r="A494" t="s">
        <v>39</v>
      </c>
      <c r="B494" s="5">
        <v>-1865.8</v>
      </c>
      <c r="C494">
        <f t="shared" si="135"/>
        <v>-4299.8000000000011</v>
      </c>
      <c r="D494">
        <f t="shared" si="136"/>
        <v>-8547.0000000000018</v>
      </c>
      <c r="E494">
        <f t="shared" si="137"/>
        <v>-1232.4700000000003</v>
      </c>
      <c r="F494">
        <f t="shared" si="142"/>
        <v>3388.2717620919188</v>
      </c>
      <c r="G494">
        <f t="shared" si="143"/>
        <v>6776.5435241838377</v>
      </c>
      <c r="H494">
        <f t="shared" si="138"/>
        <v>2155.8017620919186</v>
      </c>
      <c r="I494">
        <f t="shared" si="139"/>
        <v>5544.0735241838374</v>
      </c>
      <c r="J494">
        <f t="shared" si="140"/>
        <v>-4620.7417620919186</v>
      </c>
      <c r="K494">
        <f t="shared" si="141"/>
        <v>-8009.0135241838379</v>
      </c>
    </row>
    <row r="495" spans="1:11">
      <c r="A495" t="s">
        <v>40</v>
      </c>
      <c r="B495" s="5">
        <v>-2088.3000000000002</v>
      </c>
      <c r="C495">
        <f t="shared" si="135"/>
        <v>-7129.5</v>
      </c>
      <c r="D495">
        <f t="shared" si="136"/>
        <v>-11380.699999999999</v>
      </c>
      <c r="E495">
        <f t="shared" si="137"/>
        <v>-1559.6950000000004</v>
      </c>
      <c r="F495">
        <f t="shared" si="142"/>
        <v>4013.0412627195192</v>
      </c>
      <c r="G495">
        <f t="shared" si="143"/>
        <v>8026.0825254390384</v>
      </c>
      <c r="H495">
        <f t="shared" si="138"/>
        <v>2453.3462627195186</v>
      </c>
      <c r="I495">
        <f t="shared" si="139"/>
        <v>6466.3875254390377</v>
      </c>
      <c r="J495">
        <f t="shared" si="140"/>
        <v>-5572.7362627195198</v>
      </c>
      <c r="K495">
        <f t="shared" si="141"/>
        <v>-9585.7775254390381</v>
      </c>
    </row>
    <row r="496" spans="1:11">
      <c r="A496" t="s">
        <v>41</v>
      </c>
      <c r="B496" s="5">
        <v>-452.8</v>
      </c>
      <c r="C496">
        <f t="shared" si="135"/>
        <v>-6613.8</v>
      </c>
      <c r="D496">
        <f t="shared" si="136"/>
        <v>-9106</v>
      </c>
      <c r="E496">
        <f t="shared" si="137"/>
        <v>-1837.5500000000004</v>
      </c>
      <c r="F496">
        <f t="shared" si="142"/>
        <v>4337.2997781787544</v>
      </c>
      <c r="G496">
        <f t="shared" si="143"/>
        <v>8674.5995563575088</v>
      </c>
      <c r="H496">
        <f t="shared" si="138"/>
        <v>2499.7497781787542</v>
      </c>
      <c r="I496">
        <f t="shared" si="139"/>
        <v>6837.0495563575087</v>
      </c>
      <c r="J496">
        <f t="shared" si="140"/>
        <v>-6174.8497781787546</v>
      </c>
      <c r="K496">
        <f t="shared" si="141"/>
        <v>-10512.14955635751</v>
      </c>
    </row>
    <row r="497" spans="1:11">
      <c r="A497" t="s">
        <v>42</v>
      </c>
      <c r="B497" s="5">
        <v>-650.4</v>
      </c>
      <c r="C497">
        <f t="shared" si="135"/>
        <v>-5057.3</v>
      </c>
      <c r="D497">
        <f t="shared" si="136"/>
        <v>-4405.1999999999989</v>
      </c>
      <c r="E497">
        <f t="shared" si="137"/>
        <v>-2014.05</v>
      </c>
      <c r="F497">
        <f t="shared" si="142"/>
        <v>4367.7941075317958</v>
      </c>
      <c r="G497">
        <f t="shared" si="143"/>
        <v>8735.5882150635916</v>
      </c>
      <c r="H497">
        <f t="shared" si="138"/>
        <v>2353.7441075317956</v>
      </c>
      <c r="I497">
        <f t="shared" si="139"/>
        <v>6721.5382150635915</v>
      </c>
      <c r="J497">
        <f t="shared" si="140"/>
        <v>-6381.844107531796</v>
      </c>
      <c r="K497">
        <f t="shared" si="141"/>
        <v>-10749.638215063591</v>
      </c>
    </row>
    <row r="498" spans="1:11">
      <c r="A498" t="s">
        <v>43</v>
      </c>
      <c r="B498" s="5">
        <v>2163.7000000000098</v>
      </c>
      <c r="C498">
        <f t="shared" si="135"/>
        <v>-1027.7999999999906</v>
      </c>
      <c r="D498">
        <f t="shared" si="136"/>
        <v>3272.0000000000105</v>
      </c>
      <c r="E498">
        <f t="shared" si="137"/>
        <v>-1790.4099999999994</v>
      </c>
      <c r="F498">
        <f t="shared" si="142"/>
        <v>4523.3635249493391</v>
      </c>
      <c r="G498">
        <f t="shared" si="143"/>
        <v>9046.7270498986782</v>
      </c>
      <c r="H498">
        <f t="shared" si="138"/>
        <v>2732.9535249493397</v>
      </c>
      <c r="I498">
        <f t="shared" si="139"/>
        <v>7256.3170498986783</v>
      </c>
      <c r="J498">
        <f t="shared" si="140"/>
        <v>-6313.773524949338</v>
      </c>
      <c r="K498">
        <f t="shared" si="141"/>
        <v>-10837.137049898678</v>
      </c>
    </row>
    <row r="499" spans="1:11">
      <c r="A499" t="s">
        <v>44</v>
      </c>
      <c r="B499" s="5">
        <v>973.3</v>
      </c>
      <c r="C499">
        <f t="shared" si="135"/>
        <v>2033.8000000000097</v>
      </c>
      <c r="D499">
        <f t="shared" si="136"/>
        <v>9163.3000000000102</v>
      </c>
      <c r="E499">
        <f t="shared" si="137"/>
        <v>-1286.9499999999994</v>
      </c>
      <c r="F499">
        <f t="shared" si="142"/>
        <v>5144.6829956557558</v>
      </c>
      <c r="G499">
        <f t="shared" si="143"/>
        <v>10289.365991311512</v>
      </c>
      <c r="H499">
        <f t="shared" si="138"/>
        <v>3857.7329956557564</v>
      </c>
      <c r="I499">
        <f t="shared" si="139"/>
        <v>9002.4159913115127</v>
      </c>
      <c r="J499">
        <f t="shared" si="140"/>
        <v>-6431.6329956557547</v>
      </c>
      <c r="K499">
        <f t="shared" si="141"/>
        <v>-11576.315991311511</v>
      </c>
    </row>
    <row r="500" spans="1:11">
      <c r="A500" t="s">
        <v>45</v>
      </c>
      <c r="B500" s="5">
        <v>1996.5219999999999</v>
      </c>
      <c r="C500">
        <f t="shared" si="135"/>
        <v>4483.1220000000094</v>
      </c>
      <c r="D500">
        <f t="shared" si="136"/>
        <v>11096.92200000001</v>
      </c>
      <c r="E500">
        <f t="shared" si="137"/>
        <v>-680.68389999999874</v>
      </c>
      <c r="F500">
        <f t="shared" si="142"/>
        <v>5843.7090119911281</v>
      </c>
      <c r="G500">
        <f t="shared" si="143"/>
        <v>11687.418023982256</v>
      </c>
      <c r="H500">
        <f t="shared" si="138"/>
        <v>5163.0251119911291</v>
      </c>
      <c r="I500">
        <f t="shared" si="139"/>
        <v>11006.734123982258</v>
      </c>
      <c r="J500">
        <f t="shared" si="140"/>
        <v>-6524.3929119911272</v>
      </c>
      <c r="K500">
        <f t="shared" si="141"/>
        <v>-12368.101923982254</v>
      </c>
    </row>
    <row r="501" spans="1:11">
      <c r="A501" t="s">
        <v>46</v>
      </c>
      <c r="B501" s="5">
        <v>1655.8</v>
      </c>
      <c r="C501">
        <f t="shared" si="135"/>
        <v>6789.3220000000101</v>
      </c>
      <c r="D501">
        <f t="shared" si="136"/>
        <v>11846.62200000001</v>
      </c>
      <c r="E501">
        <f t="shared" si="137"/>
        <v>94.662200000002116</v>
      </c>
      <c r="F501">
        <f t="shared" si="142"/>
        <v>6427.1701836925822</v>
      </c>
      <c r="G501">
        <f t="shared" si="143"/>
        <v>12854.340367385164</v>
      </c>
      <c r="H501">
        <f t="shared" si="138"/>
        <v>6521.8323836925847</v>
      </c>
      <c r="I501">
        <f t="shared" si="139"/>
        <v>12949.002567385167</v>
      </c>
      <c r="J501">
        <f t="shared" si="140"/>
        <v>-6332.5079836925797</v>
      </c>
      <c r="K501">
        <f t="shared" si="141"/>
        <v>-12759.678167385162</v>
      </c>
    </row>
    <row r="502" spans="1:11">
      <c r="A502" t="s">
        <v>47</v>
      </c>
      <c r="B502" s="5">
        <v>316.37900000000002</v>
      </c>
      <c r="C502">
        <f t="shared" si="135"/>
        <v>4942.0010000000002</v>
      </c>
      <c r="D502">
        <f t="shared" si="136"/>
        <v>5969.8009999999904</v>
      </c>
      <c r="E502">
        <f t="shared" si="137"/>
        <v>615.10225000000162</v>
      </c>
      <c r="F502">
        <f t="shared" si="142"/>
        <v>6462.066725353382</v>
      </c>
      <c r="G502">
        <f t="shared" si="143"/>
        <v>12924.133450706764</v>
      </c>
      <c r="H502">
        <f t="shared" si="138"/>
        <v>7077.1689753533838</v>
      </c>
      <c r="I502">
        <f t="shared" si="139"/>
        <v>13539.235700706766</v>
      </c>
      <c r="J502">
        <f t="shared" si="140"/>
        <v>-5846.9644753533803</v>
      </c>
      <c r="K502">
        <f t="shared" si="141"/>
        <v>-12309.031200706762</v>
      </c>
    </row>
    <row r="503" spans="1:11">
      <c r="A503" t="s">
        <v>48</v>
      </c>
      <c r="B503" s="5">
        <v>2579.7330000000002</v>
      </c>
      <c r="C503">
        <f t="shared" si="135"/>
        <v>6548.4340000000002</v>
      </c>
      <c r="D503">
        <f t="shared" si="136"/>
        <v>4514.6339999999909</v>
      </c>
      <c r="E503">
        <f t="shared" si="137"/>
        <v>1099.153950000001</v>
      </c>
      <c r="F503">
        <f t="shared" si="142"/>
        <v>6368.1042355117588</v>
      </c>
      <c r="G503">
        <f t="shared" si="143"/>
        <v>12736.208471023518</v>
      </c>
      <c r="H503">
        <f t="shared" si="138"/>
        <v>7467.2581855117596</v>
      </c>
      <c r="I503">
        <f t="shared" si="139"/>
        <v>13835.362421023519</v>
      </c>
      <c r="J503">
        <f t="shared" si="140"/>
        <v>-5268.950285511758</v>
      </c>
      <c r="K503">
        <f t="shared" si="141"/>
        <v>-11637.054521023516</v>
      </c>
    </row>
    <row r="504" spans="1:11">
      <c r="A504" t="s">
        <v>49</v>
      </c>
      <c r="B504" s="5">
        <v>910.22</v>
      </c>
      <c r="C504">
        <f t="shared" si="135"/>
        <v>5462.1320000000005</v>
      </c>
      <c r="D504">
        <f t="shared" si="136"/>
        <v>979.00999999999112</v>
      </c>
      <c r="E504">
        <f t="shared" si="137"/>
        <v>1349.8944500000007</v>
      </c>
      <c r="F504">
        <f t="shared" si="142"/>
        <v>6252.9637018053472</v>
      </c>
      <c r="G504">
        <f t="shared" si="143"/>
        <v>12505.927403610694</v>
      </c>
      <c r="H504">
        <f t="shared" si="138"/>
        <v>7602.8581518053479</v>
      </c>
      <c r="I504">
        <f t="shared" si="139"/>
        <v>13855.821853610694</v>
      </c>
      <c r="J504">
        <f t="shared" si="140"/>
        <v>-4903.0692518053465</v>
      </c>
      <c r="K504">
        <f t="shared" si="141"/>
        <v>-11156.032953610695</v>
      </c>
    </row>
    <row r="505" spans="1:11">
      <c r="A505" t="s">
        <v>50</v>
      </c>
      <c r="B505" s="5">
        <v>-969.66099999999994</v>
      </c>
      <c r="C505">
        <f t="shared" si="135"/>
        <v>2836.6710000000003</v>
      </c>
      <c r="D505">
        <f t="shared" si="136"/>
        <v>-3952.6510000000098</v>
      </c>
      <c r="E505">
        <f t="shared" si="137"/>
        <v>1168.8869000000002</v>
      </c>
      <c r="F505">
        <f t="shared" si="142"/>
        <v>6355.7798335828666</v>
      </c>
      <c r="G505">
        <f t="shared" si="143"/>
        <v>12711.559667165733</v>
      </c>
      <c r="H505">
        <f t="shared" si="138"/>
        <v>7524.666733582867</v>
      </c>
      <c r="I505">
        <f t="shared" si="139"/>
        <v>13880.446567165733</v>
      </c>
      <c r="J505">
        <f t="shared" si="140"/>
        <v>-5186.8929335828661</v>
      </c>
      <c r="K505">
        <f t="shared" si="141"/>
        <v>-11542.672767165734</v>
      </c>
    </row>
    <row r="506" spans="1:11">
      <c r="A506" t="s">
        <v>51</v>
      </c>
      <c r="B506" s="5">
        <v>-168.90899999999999</v>
      </c>
      <c r="C506">
        <f t="shared" si="135"/>
        <v>2351.3830000000003</v>
      </c>
      <c r="D506">
        <f t="shared" si="136"/>
        <v>-2590.6179999999999</v>
      </c>
      <c r="E506">
        <f t="shared" si="137"/>
        <v>962.21600000000012</v>
      </c>
      <c r="F506">
        <f t="shared" si="142"/>
        <v>6409.953680082378</v>
      </c>
      <c r="G506">
        <f t="shared" si="143"/>
        <v>12819.907360164756</v>
      </c>
      <c r="H506">
        <f t="shared" si="138"/>
        <v>7372.1696800823784</v>
      </c>
      <c r="I506">
        <f t="shared" si="139"/>
        <v>13782.123360164756</v>
      </c>
      <c r="J506">
        <f t="shared" si="140"/>
        <v>-5447.7376800823777</v>
      </c>
      <c r="K506">
        <f t="shared" si="141"/>
        <v>-11857.691360164756</v>
      </c>
    </row>
    <row r="507" spans="1:11">
      <c r="A507" t="s">
        <v>52</v>
      </c>
      <c r="B507" s="5">
        <v>332.44900000000001</v>
      </c>
      <c r="C507">
        <f t="shared" si="135"/>
        <v>104.0990000000001</v>
      </c>
      <c r="D507">
        <f t="shared" si="136"/>
        <v>-6444.335</v>
      </c>
      <c r="E507">
        <f t="shared" si="137"/>
        <v>505.0492500000002</v>
      </c>
      <c r="F507">
        <f t="shared" si="142"/>
        <v>6602.7233924306383</v>
      </c>
      <c r="G507">
        <f t="shared" si="143"/>
        <v>13205.446784861277</v>
      </c>
      <c r="H507">
        <f t="shared" si="138"/>
        <v>7107.7726424306384</v>
      </c>
      <c r="I507">
        <f t="shared" si="139"/>
        <v>13710.496034861277</v>
      </c>
      <c r="J507">
        <f t="shared" si="140"/>
        <v>-6097.6741424306383</v>
      </c>
      <c r="K507">
        <f t="shared" si="141"/>
        <v>-12700.397534861277</v>
      </c>
    </row>
    <row r="508" spans="1:11">
      <c r="A508" t="s">
        <v>53</v>
      </c>
      <c r="B508" s="5">
        <v>2785.4</v>
      </c>
      <c r="C508">
        <f t="shared" si="135"/>
        <v>1979.2790000000002</v>
      </c>
      <c r="D508">
        <f t="shared" si="136"/>
        <v>-3482.8530000000001</v>
      </c>
      <c r="E508">
        <f t="shared" si="137"/>
        <v>184.87160000000023</v>
      </c>
      <c r="F508">
        <f t="shared" si="142"/>
        <v>6634.601836307862</v>
      </c>
      <c r="G508">
        <f t="shared" si="143"/>
        <v>13269.203672615724</v>
      </c>
      <c r="H508">
        <f t="shared" si="138"/>
        <v>6819.4734363078624</v>
      </c>
      <c r="I508">
        <f t="shared" si="139"/>
        <v>13454.075272615724</v>
      </c>
      <c r="J508">
        <f t="shared" si="140"/>
        <v>-6449.7302363078616</v>
      </c>
      <c r="K508">
        <f t="shared" si="141"/>
        <v>-13084.332072615724</v>
      </c>
    </row>
    <row r="509" spans="1:11">
      <c r="A509" t="s">
        <v>54</v>
      </c>
      <c r="B509" s="5">
        <v>-387.4</v>
      </c>
      <c r="C509">
        <f t="shared" si="135"/>
        <v>2561.54</v>
      </c>
      <c r="D509">
        <f t="shared" si="136"/>
        <v>-275.13100000000031</v>
      </c>
      <c r="E509">
        <f t="shared" si="137"/>
        <v>44.450050000000054</v>
      </c>
      <c r="F509">
        <f t="shared" si="142"/>
        <v>6611.9628871838904</v>
      </c>
      <c r="G509">
        <f t="shared" si="143"/>
        <v>13223.925774367781</v>
      </c>
      <c r="H509">
        <f t="shared" si="138"/>
        <v>6656.4129371838908</v>
      </c>
      <c r="I509">
        <f t="shared" si="139"/>
        <v>13268.37582436778</v>
      </c>
      <c r="J509">
        <f t="shared" si="140"/>
        <v>-6567.51283718389</v>
      </c>
      <c r="K509">
        <f t="shared" si="141"/>
        <v>-13179.475724367781</v>
      </c>
    </row>
    <row r="510" spans="1:11">
      <c r="A510" t="s">
        <v>55</v>
      </c>
      <c r="B510" s="5">
        <v>-162.80000000000001</v>
      </c>
      <c r="C510">
        <f t="shared" si="135"/>
        <v>2567.6489999999999</v>
      </c>
      <c r="D510">
        <f t="shared" si="136"/>
        <v>216.26599999999962</v>
      </c>
      <c r="E510">
        <f t="shared" si="137"/>
        <v>-121.45665000000022</v>
      </c>
      <c r="F510">
        <f t="shared" si="142"/>
        <v>6561.2189200255234</v>
      </c>
      <c r="G510">
        <f t="shared" si="143"/>
        <v>13122.437840051047</v>
      </c>
      <c r="H510">
        <f t="shared" si="138"/>
        <v>6439.7622700255233</v>
      </c>
      <c r="I510">
        <f t="shared" si="139"/>
        <v>13000.981190051047</v>
      </c>
      <c r="J510">
        <f t="shared" si="140"/>
        <v>-6682.6755700255235</v>
      </c>
      <c r="K510">
        <f t="shared" si="141"/>
        <v>-13243.894490051047</v>
      </c>
    </row>
    <row r="511" spans="1:11">
      <c r="A511" t="s">
        <v>56</v>
      </c>
      <c r="B511" s="5">
        <v>-8339.9</v>
      </c>
      <c r="C511">
        <f t="shared" si="135"/>
        <v>-6104.7</v>
      </c>
      <c r="D511">
        <f t="shared" si="136"/>
        <v>-6208.799</v>
      </c>
      <c r="E511">
        <f t="shared" si="137"/>
        <v>-592.52160000000015</v>
      </c>
      <c r="F511">
        <f t="shared" si="142"/>
        <v>6646.9015607716028</v>
      </c>
      <c r="G511">
        <f t="shared" si="143"/>
        <v>13293.803121543206</v>
      </c>
      <c r="H511">
        <f t="shared" si="138"/>
        <v>6054.3799607716028</v>
      </c>
      <c r="I511">
        <f t="shared" si="139"/>
        <v>12701.281521543206</v>
      </c>
      <c r="J511">
        <f t="shared" si="140"/>
        <v>-7239.4231607716029</v>
      </c>
      <c r="K511">
        <f t="shared" si="141"/>
        <v>-13886.324721543206</v>
      </c>
    </row>
    <row r="512" spans="1:11">
      <c r="A512" t="s">
        <v>57</v>
      </c>
      <c r="B512" s="5">
        <v>-2187.848</v>
      </c>
      <c r="C512">
        <f t="shared" si="135"/>
        <v>-11077.948</v>
      </c>
      <c r="D512">
        <f t="shared" si="136"/>
        <v>-13057.227000000001</v>
      </c>
      <c r="E512">
        <f t="shared" si="137"/>
        <v>-1286.1979500000002</v>
      </c>
      <c r="F512">
        <f t="shared" si="142"/>
        <v>7193.582928556415</v>
      </c>
      <c r="G512">
        <f t="shared" si="143"/>
        <v>14387.16585711283</v>
      </c>
      <c r="H512">
        <f t="shared" si="138"/>
        <v>5907.3849785564144</v>
      </c>
      <c r="I512">
        <f t="shared" si="139"/>
        <v>13100.96790711283</v>
      </c>
      <c r="J512">
        <f t="shared" si="140"/>
        <v>-8479.7808785564157</v>
      </c>
      <c r="K512">
        <f t="shared" si="141"/>
        <v>-15673.36380711283</v>
      </c>
    </row>
    <row r="513" spans="1:11">
      <c r="A513" t="s">
        <v>58</v>
      </c>
      <c r="B513" s="5">
        <v>-1379.548</v>
      </c>
      <c r="C513">
        <f t="shared" si="135"/>
        <v>-12070.096</v>
      </c>
      <c r="D513">
        <f t="shared" si="136"/>
        <v>-14631.635999999999</v>
      </c>
      <c r="E513">
        <f t="shared" si="137"/>
        <v>-1851.17975</v>
      </c>
      <c r="F513">
        <f t="shared" si="142"/>
        <v>7782.3565423142481</v>
      </c>
      <c r="G513">
        <f t="shared" si="143"/>
        <v>15564.713084628496</v>
      </c>
      <c r="H513">
        <f t="shared" si="138"/>
        <v>5931.1767923142479</v>
      </c>
      <c r="I513">
        <f t="shared" si="139"/>
        <v>13713.533334628497</v>
      </c>
      <c r="J513">
        <f t="shared" si="140"/>
        <v>-9633.5362923142475</v>
      </c>
      <c r="K513">
        <f t="shared" si="141"/>
        <v>-17415.892834628496</v>
      </c>
    </row>
    <row r="514" spans="1:11">
      <c r="A514" t="s">
        <v>59</v>
      </c>
      <c r="B514" s="5">
        <v>219.92500000000001</v>
      </c>
      <c r="C514">
        <f t="shared" si="135"/>
        <v>-11687.371000000001</v>
      </c>
      <c r="D514">
        <f t="shared" si="136"/>
        <v>-14255.02</v>
      </c>
      <c r="E514">
        <f t="shared" ref="E514:E545" si="144">AVERAGE(D495:D514)</f>
        <v>-2136.5807499999996</v>
      </c>
      <c r="F514">
        <f t="shared" si="142"/>
        <v>8137.400862662399</v>
      </c>
      <c r="G514">
        <f t="shared" si="143"/>
        <v>16274.801725324798</v>
      </c>
      <c r="H514">
        <f t="shared" si="138"/>
        <v>6000.820112662399</v>
      </c>
      <c r="I514">
        <f t="shared" si="139"/>
        <v>14138.220975324799</v>
      </c>
      <c r="J514">
        <f t="shared" si="140"/>
        <v>-10273.981612662399</v>
      </c>
      <c r="K514">
        <f t="shared" si="141"/>
        <v>-18411.382475324797</v>
      </c>
    </row>
    <row r="515" spans="1:11">
      <c r="A515" t="s">
        <v>60</v>
      </c>
      <c r="B515" s="5">
        <v>1513.837</v>
      </c>
      <c r="C515">
        <f t="shared" si="135"/>
        <v>-1833.6339999999996</v>
      </c>
      <c r="D515">
        <f t="shared" si="136"/>
        <v>4271.0660000000007</v>
      </c>
      <c r="E515">
        <f t="shared" si="144"/>
        <v>-1353.9924499999991</v>
      </c>
      <c r="F515">
        <f t="shared" si="142"/>
        <v>7952.1062102808028</v>
      </c>
      <c r="G515">
        <f t="shared" si="143"/>
        <v>15904.212420561606</v>
      </c>
      <c r="H515">
        <f t="shared" si="138"/>
        <v>6598.1137602808039</v>
      </c>
      <c r="I515">
        <f t="shared" si="139"/>
        <v>14550.219970561606</v>
      </c>
      <c r="J515">
        <f t="shared" si="140"/>
        <v>-9306.0986602808025</v>
      </c>
      <c r="K515">
        <f t="shared" si="141"/>
        <v>-17258.204870561603</v>
      </c>
    </row>
    <row r="516" spans="1:11">
      <c r="A516" t="s">
        <v>61</v>
      </c>
      <c r="B516" s="5">
        <v>1271.558</v>
      </c>
      <c r="C516">
        <f t="shared" si="135"/>
        <v>1625.7719999999999</v>
      </c>
      <c r="D516">
        <f t="shared" si="136"/>
        <v>12703.720000000001</v>
      </c>
      <c r="E516">
        <f t="shared" si="144"/>
        <v>-263.50644999999969</v>
      </c>
      <c r="F516">
        <f t="shared" si="142"/>
        <v>8320.0023227471829</v>
      </c>
      <c r="G516">
        <f t="shared" si="143"/>
        <v>16640.004645494366</v>
      </c>
      <c r="H516">
        <f t="shared" si="138"/>
        <v>8056.4958727471831</v>
      </c>
      <c r="I516">
        <f t="shared" si="139"/>
        <v>16376.498195494367</v>
      </c>
      <c r="J516">
        <f t="shared" si="140"/>
        <v>-8583.5087727471819</v>
      </c>
      <c r="K516">
        <f t="shared" si="141"/>
        <v>-16903.511095494367</v>
      </c>
    </row>
    <row r="517" spans="1:11">
      <c r="A517" t="s">
        <v>62</v>
      </c>
      <c r="B517" s="5">
        <v>-32262.858199999999</v>
      </c>
      <c r="C517">
        <f t="shared" si="135"/>
        <v>-29257.538199999999</v>
      </c>
      <c r="D517">
        <f t="shared" si="136"/>
        <v>-17187.442199999998</v>
      </c>
      <c r="E517">
        <f t="shared" si="144"/>
        <v>-902.61855999999966</v>
      </c>
      <c r="F517">
        <f t="shared" si="142"/>
        <v>9108.4779027271161</v>
      </c>
      <c r="G517">
        <f t="shared" si="143"/>
        <v>18216.955805454232</v>
      </c>
      <c r="H517">
        <f t="shared" si="138"/>
        <v>8205.8593427271171</v>
      </c>
      <c r="I517">
        <f t="shared" si="139"/>
        <v>17314.337245454233</v>
      </c>
      <c r="J517">
        <f t="shared" si="140"/>
        <v>-10011.096462727115</v>
      </c>
      <c r="K517">
        <f t="shared" si="141"/>
        <v>-19119.574365454231</v>
      </c>
    </row>
    <row r="518" spans="1:11">
      <c r="A518" t="s">
        <v>63</v>
      </c>
      <c r="B518" s="5">
        <v>-1906.1909000000001</v>
      </c>
      <c r="C518">
        <f t="shared" si="135"/>
        <v>-31383.6541</v>
      </c>
      <c r="D518">
        <f t="shared" si="136"/>
        <v>-19696.283100000001</v>
      </c>
      <c r="E518">
        <f t="shared" si="144"/>
        <v>-2051.0327150000003</v>
      </c>
      <c r="F518">
        <f t="shared" si="142"/>
        <v>9962.3509951938668</v>
      </c>
      <c r="G518">
        <f t="shared" si="143"/>
        <v>19924.701990387734</v>
      </c>
      <c r="H518">
        <f t="shared" si="138"/>
        <v>7911.3182801938665</v>
      </c>
      <c r="I518">
        <f t="shared" si="139"/>
        <v>17873.669275387732</v>
      </c>
      <c r="J518">
        <f t="shared" si="140"/>
        <v>-12013.383710193866</v>
      </c>
      <c r="K518">
        <f t="shared" si="141"/>
        <v>-21975.734705387735</v>
      </c>
    </row>
    <row r="519" spans="1:11">
      <c r="A519" t="s">
        <v>64</v>
      </c>
      <c r="B519" s="5">
        <v>-1600.2183</v>
      </c>
      <c r="C519">
        <f t="shared" si="135"/>
        <v>-34497.7094</v>
      </c>
      <c r="D519">
        <f t="shared" si="136"/>
        <v>-32664.075400000002</v>
      </c>
      <c r="E519">
        <f t="shared" si="144"/>
        <v>-4142.4014850000003</v>
      </c>
      <c r="F519">
        <f t="shared" si="142"/>
        <v>11719.621350147099</v>
      </c>
      <c r="G519">
        <f t="shared" si="143"/>
        <v>23439.242700294199</v>
      </c>
      <c r="H519">
        <f t="shared" si="138"/>
        <v>7577.219865147099</v>
      </c>
      <c r="I519">
        <f t="shared" si="139"/>
        <v>19296.841215294196</v>
      </c>
      <c r="J519">
        <f t="shared" si="140"/>
        <v>-15862.0228351471</v>
      </c>
      <c r="K519">
        <f t="shared" si="141"/>
        <v>-27581.644185294201</v>
      </c>
    </row>
    <row r="520" spans="1:11">
      <c r="A520" t="s">
        <v>65</v>
      </c>
      <c r="B520" s="5">
        <v>3254.83</v>
      </c>
      <c r="C520">
        <f t="shared" si="135"/>
        <v>-32514.437399999995</v>
      </c>
      <c r="D520">
        <f t="shared" si="136"/>
        <v>-34140.209399999992</v>
      </c>
      <c r="E520">
        <f t="shared" si="144"/>
        <v>-6404.2580550000002</v>
      </c>
      <c r="F520">
        <f t="shared" si="142"/>
        <v>12926.823527650538</v>
      </c>
      <c r="G520">
        <f t="shared" si="143"/>
        <v>25853.647055301077</v>
      </c>
      <c r="H520">
        <f t="shared" si="138"/>
        <v>6522.5654726505381</v>
      </c>
      <c r="I520">
        <f t="shared" si="139"/>
        <v>19449.389000301075</v>
      </c>
      <c r="J520">
        <f t="shared" si="140"/>
        <v>-19331.081582650539</v>
      </c>
      <c r="K520">
        <f t="shared" si="141"/>
        <v>-32257.905110301079</v>
      </c>
    </row>
    <row r="521" spans="1:11">
      <c r="A521" t="s">
        <v>66</v>
      </c>
      <c r="B521" s="5">
        <v>1365.4692</v>
      </c>
      <c r="C521">
        <f t="shared" si="135"/>
        <v>1113.8899999999999</v>
      </c>
      <c r="D521">
        <f t="shared" si="136"/>
        <v>30371.428199999998</v>
      </c>
      <c r="E521">
        <f t="shared" si="144"/>
        <v>-5478.0177450000019</v>
      </c>
      <c r="F521">
        <f t="shared" si="142"/>
        <v>14827.340710380075</v>
      </c>
      <c r="G521">
        <f t="shared" si="143"/>
        <v>29654.681420760149</v>
      </c>
      <c r="H521">
        <f t="shared" si="138"/>
        <v>9349.3229653800736</v>
      </c>
      <c r="I521">
        <f t="shared" si="139"/>
        <v>24176.663675760148</v>
      </c>
      <c r="J521">
        <f t="shared" si="140"/>
        <v>-20305.358455380076</v>
      </c>
      <c r="K521">
        <f t="shared" si="141"/>
        <v>-35132.699165760154</v>
      </c>
    </row>
    <row r="522" spans="1:11">
      <c r="A522" t="s">
        <v>67</v>
      </c>
      <c r="B522" s="5">
        <v>9338.1106</v>
      </c>
      <c r="C522">
        <f t="shared" si="135"/>
        <v>12358.191500000001</v>
      </c>
      <c r="D522">
        <f t="shared" si="136"/>
        <v>43741.845600000001</v>
      </c>
      <c r="E522">
        <f t="shared" si="144"/>
        <v>-3589.415515000002</v>
      </c>
      <c r="F522">
        <f t="shared" si="142"/>
        <v>18349.468147048028</v>
      </c>
      <c r="G522">
        <f t="shared" si="143"/>
        <v>36698.936294096056</v>
      </c>
      <c r="H522">
        <f t="shared" si="138"/>
        <v>14760.052632048026</v>
      </c>
      <c r="I522">
        <f t="shared" si="139"/>
        <v>33109.520779096056</v>
      </c>
      <c r="J522">
        <f t="shared" si="140"/>
        <v>-21938.883662048029</v>
      </c>
      <c r="K522">
        <f t="shared" si="141"/>
        <v>-40288.351809096057</v>
      </c>
    </row>
    <row r="523" spans="1:11">
      <c r="A523" t="s">
        <v>68</v>
      </c>
      <c r="B523" s="5">
        <v>3908.1869999999999</v>
      </c>
      <c r="C523">
        <f t="shared" si="135"/>
        <v>17866.596799999999</v>
      </c>
      <c r="D523">
        <f t="shared" si="136"/>
        <v>52364.306199999999</v>
      </c>
      <c r="E523">
        <f t="shared" si="144"/>
        <v>-1196.9319050000001</v>
      </c>
      <c r="F523">
        <f t="shared" si="142"/>
        <v>22181.097266587854</v>
      </c>
      <c r="G523">
        <f t="shared" si="143"/>
        <v>44362.194533175709</v>
      </c>
      <c r="H523">
        <f t="shared" si="138"/>
        <v>20984.165361587853</v>
      </c>
      <c r="I523">
        <f t="shared" si="139"/>
        <v>43165.262628175711</v>
      </c>
      <c r="J523">
        <f t="shared" si="140"/>
        <v>-23378.029171587856</v>
      </c>
      <c r="K523">
        <f t="shared" si="141"/>
        <v>-45559.126438175706</v>
      </c>
    </row>
    <row r="524" spans="1:11">
      <c r="A524" t="s">
        <v>69</v>
      </c>
      <c r="B524" s="5">
        <v>-45.1004092000003</v>
      </c>
      <c r="C524">
        <f t="shared" ref="C524:C587" si="145">SUM(B521,B522,B523,B524)</f>
        <v>14566.666390799999</v>
      </c>
      <c r="D524">
        <f t="shared" si="136"/>
        <v>47081.103790799993</v>
      </c>
      <c r="E524">
        <f t="shared" si="144"/>
        <v>1108.1727845399989</v>
      </c>
      <c r="F524">
        <f t="shared" si="142"/>
        <v>24674.495993277425</v>
      </c>
      <c r="G524">
        <f t="shared" si="143"/>
        <v>49348.991986554851</v>
      </c>
      <c r="H524">
        <f t="shared" si="138"/>
        <v>25782.668777817424</v>
      </c>
      <c r="I524">
        <f t="shared" si="139"/>
        <v>50457.164771094853</v>
      </c>
      <c r="J524">
        <f t="shared" si="140"/>
        <v>-23566.323208737427</v>
      </c>
      <c r="K524">
        <f t="shared" si="141"/>
        <v>-48240.819202014849</v>
      </c>
    </row>
    <row r="525" spans="1:11">
      <c r="A525" t="s">
        <v>70</v>
      </c>
      <c r="B525" s="5">
        <v>3004.5182754000002</v>
      </c>
      <c r="C525">
        <f t="shared" si="145"/>
        <v>16205.715466199999</v>
      </c>
      <c r="D525">
        <f t="shared" si="136"/>
        <v>15091.8254662</v>
      </c>
      <c r="E525">
        <f t="shared" si="144"/>
        <v>2060.3966078499993</v>
      </c>
      <c r="F525">
        <f t="shared" si="142"/>
        <v>24835.86148535235</v>
      </c>
      <c r="G525">
        <f t="shared" si="143"/>
        <v>49671.722970704701</v>
      </c>
      <c r="H525">
        <f t="shared" si="138"/>
        <v>26896.258093202348</v>
      </c>
      <c r="I525">
        <f t="shared" si="139"/>
        <v>51732.119578554702</v>
      </c>
      <c r="J525">
        <f t="shared" si="140"/>
        <v>-22775.464877502352</v>
      </c>
      <c r="K525">
        <f t="shared" si="141"/>
        <v>-47611.326362854699</v>
      </c>
    </row>
    <row r="526" spans="1:11">
      <c r="A526" t="s">
        <v>71</v>
      </c>
      <c r="B526" s="5">
        <v>-456.31823200000002</v>
      </c>
      <c r="C526">
        <f t="shared" si="145"/>
        <v>6411.2866341999998</v>
      </c>
      <c r="D526">
        <f t="shared" si="136"/>
        <v>-5946.9048658000011</v>
      </c>
      <c r="E526">
        <f t="shared" si="144"/>
        <v>1892.5822645600001</v>
      </c>
      <c r="F526">
        <f t="shared" si="142"/>
        <v>24880.241585393949</v>
      </c>
      <c r="G526">
        <f t="shared" si="143"/>
        <v>49760.483170787898</v>
      </c>
      <c r="H526">
        <f t="shared" si="138"/>
        <v>26772.823849953951</v>
      </c>
      <c r="I526">
        <f t="shared" si="139"/>
        <v>51653.065435347897</v>
      </c>
      <c r="J526">
        <f t="shared" si="140"/>
        <v>-22987.659320833947</v>
      </c>
      <c r="K526">
        <f t="shared" si="141"/>
        <v>-47867.9009062279</v>
      </c>
    </row>
    <row r="527" spans="1:11">
      <c r="A527" t="s">
        <v>72</v>
      </c>
      <c r="B527" s="5">
        <v>1855.4703128000001</v>
      </c>
      <c r="C527">
        <f t="shared" si="145"/>
        <v>4358.569947</v>
      </c>
      <c r="D527">
        <f t="shared" si="136"/>
        <v>-13508.026852999999</v>
      </c>
      <c r="E527">
        <f t="shared" si="144"/>
        <v>1539.3976719099996</v>
      </c>
      <c r="F527">
        <f t="shared" si="142"/>
        <v>25054.342821565213</v>
      </c>
      <c r="G527">
        <f t="shared" si="143"/>
        <v>50108.685643130426</v>
      </c>
      <c r="H527">
        <f t="shared" si="138"/>
        <v>26593.740493475212</v>
      </c>
      <c r="I527">
        <f t="shared" si="139"/>
        <v>51648.083315040429</v>
      </c>
      <c r="J527">
        <f t="shared" si="140"/>
        <v>-23514.945149655214</v>
      </c>
      <c r="K527">
        <f t="shared" si="141"/>
        <v>-48569.287971220423</v>
      </c>
    </row>
    <row r="528" spans="1:11">
      <c r="A528" t="s">
        <v>73</v>
      </c>
      <c r="B528" s="5">
        <v>-1243.09056023824</v>
      </c>
      <c r="C528">
        <f t="shared" si="145"/>
        <v>3160.5797959617603</v>
      </c>
      <c r="D528">
        <f t="shared" ref="D528:D591" si="146">C528-C524</f>
        <v>-11406.086594838238</v>
      </c>
      <c r="E528">
        <f t="shared" si="144"/>
        <v>1143.2359921680868</v>
      </c>
      <c r="F528">
        <f t="shared" si="142"/>
        <v>25200.151910307599</v>
      </c>
      <c r="G528">
        <f t="shared" si="143"/>
        <v>50400.303820615198</v>
      </c>
      <c r="H528">
        <f t="shared" si="138"/>
        <v>26343.387902475686</v>
      </c>
      <c r="I528">
        <f t="shared" si="139"/>
        <v>51543.539812783281</v>
      </c>
      <c r="J528">
        <f t="shared" si="140"/>
        <v>-24056.915918139512</v>
      </c>
      <c r="K528">
        <f t="shared" si="141"/>
        <v>-49257.067828447114</v>
      </c>
    </row>
    <row r="529" spans="1:11">
      <c r="A529" t="s">
        <v>74</v>
      </c>
      <c r="B529" s="5">
        <v>-2598.9322710491501</v>
      </c>
      <c r="C529">
        <f t="shared" si="145"/>
        <v>-2442.8707504873901</v>
      </c>
      <c r="D529">
        <f t="shared" si="146"/>
        <v>-18648.586216687389</v>
      </c>
      <c r="E529">
        <f t="shared" si="144"/>
        <v>224.56323133371842</v>
      </c>
      <c r="F529">
        <f t="shared" si="142"/>
        <v>25586.520647795776</v>
      </c>
      <c r="G529">
        <f t="shared" si="143"/>
        <v>51173.041295591553</v>
      </c>
      <c r="H529">
        <f t="shared" si="138"/>
        <v>25811.083879129495</v>
      </c>
      <c r="I529">
        <f t="shared" si="139"/>
        <v>51397.604526925272</v>
      </c>
      <c r="J529">
        <f t="shared" si="140"/>
        <v>-25361.957416462057</v>
      </c>
      <c r="K529">
        <f t="shared" si="141"/>
        <v>-50948.478064257833</v>
      </c>
    </row>
    <row r="530" spans="1:11">
      <c r="A530" t="s">
        <v>75</v>
      </c>
      <c r="B530" s="5">
        <v>-553.99961796852199</v>
      </c>
      <c r="C530">
        <f t="shared" si="145"/>
        <v>-2540.5521364559118</v>
      </c>
      <c r="D530">
        <f t="shared" si="146"/>
        <v>-8951.8387706559115</v>
      </c>
      <c r="E530">
        <f t="shared" si="144"/>
        <v>-233.8420071990773</v>
      </c>
      <c r="F530">
        <f t="shared" si="142"/>
        <v>25668.672608274956</v>
      </c>
      <c r="G530">
        <f t="shared" si="143"/>
        <v>51337.345216549911</v>
      </c>
      <c r="H530">
        <f t="shared" si="138"/>
        <v>25434.830601075879</v>
      </c>
      <c r="I530">
        <f t="shared" si="139"/>
        <v>51103.503209350834</v>
      </c>
      <c r="J530">
        <f t="shared" si="140"/>
        <v>-25902.514615474032</v>
      </c>
      <c r="K530">
        <f t="shared" si="141"/>
        <v>-51571.187223748988</v>
      </c>
    </row>
    <row r="531" spans="1:11">
      <c r="A531" t="s">
        <v>76</v>
      </c>
      <c r="B531" s="5">
        <v>-1457.2896038832901</v>
      </c>
      <c r="C531">
        <f t="shared" si="145"/>
        <v>-5853.3120531392015</v>
      </c>
      <c r="D531">
        <f t="shared" si="146"/>
        <v>-10211.882000139201</v>
      </c>
      <c r="E531">
        <f t="shared" si="144"/>
        <v>-433.99615720603742</v>
      </c>
      <c r="F531">
        <f t="shared" si="142"/>
        <v>25733.241100614639</v>
      </c>
      <c r="G531">
        <f t="shared" si="143"/>
        <v>51466.482201229279</v>
      </c>
      <c r="H531">
        <f t="shared" si="138"/>
        <v>25299.244943408601</v>
      </c>
      <c r="I531">
        <f t="shared" si="139"/>
        <v>51032.486044023244</v>
      </c>
      <c r="J531">
        <f t="shared" si="140"/>
        <v>-26167.237257820678</v>
      </c>
      <c r="K531">
        <f t="shared" si="141"/>
        <v>-51900.478358435314</v>
      </c>
    </row>
    <row r="532" spans="1:11">
      <c r="A532" t="s">
        <v>77</v>
      </c>
      <c r="B532" s="5">
        <v>7015.5618255827703</v>
      </c>
      <c r="C532">
        <f t="shared" si="145"/>
        <v>2405.3403326818079</v>
      </c>
      <c r="D532">
        <f t="shared" si="146"/>
        <v>-755.23946327995236</v>
      </c>
      <c r="E532">
        <f t="shared" si="144"/>
        <v>181.10321962996545</v>
      </c>
      <c r="F532">
        <f t="shared" si="142"/>
        <v>25562.085975325212</v>
      </c>
      <c r="G532">
        <f t="shared" si="143"/>
        <v>51124.171950650423</v>
      </c>
      <c r="H532">
        <f t="shared" si="138"/>
        <v>25743.189194955175</v>
      </c>
      <c r="I532">
        <f t="shared" si="139"/>
        <v>51305.275170280387</v>
      </c>
      <c r="J532">
        <f t="shared" si="140"/>
        <v>-25380.982755695248</v>
      </c>
      <c r="K532">
        <f t="shared" si="141"/>
        <v>-50943.068731020459</v>
      </c>
    </row>
    <row r="533" spans="1:11">
      <c r="A533" t="s">
        <v>78</v>
      </c>
      <c r="B533" s="5">
        <v>-3645.2267664484202</v>
      </c>
      <c r="C533">
        <f t="shared" si="145"/>
        <v>1359.0458372825383</v>
      </c>
      <c r="D533">
        <f t="shared" si="146"/>
        <v>3801.9165877699284</v>
      </c>
      <c r="E533">
        <f t="shared" si="144"/>
        <v>1102.780849018462</v>
      </c>
      <c r="F533">
        <f t="shared" si="142"/>
        <v>25331.162212824649</v>
      </c>
      <c r="G533">
        <f t="shared" si="143"/>
        <v>50662.324425649298</v>
      </c>
      <c r="H533">
        <f t="shared" si="138"/>
        <v>26433.943061843111</v>
      </c>
      <c r="I533">
        <f t="shared" si="139"/>
        <v>51765.10527466776</v>
      </c>
      <c r="J533">
        <f t="shared" si="140"/>
        <v>-24228.381363806187</v>
      </c>
      <c r="K533">
        <f t="shared" si="141"/>
        <v>-49559.543576630836</v>
      </c>
    </row>
    <row r="534" spans="1:11">
      <c r="A534" t="s">
        <v>79</v>
      </c>
      <c r="B534" s="5">
        <v>-11313.6077988295</v>
      </c>
      <c r="C534">
        <f t="shared" si="145"/>
        <v>-9400.56234357844</v>
      </c>
      <c r="D534">
        <f t="shared" si="146"/>
        <v>-6860.0102071225283</v>
      </c>
      <c r="E534">
        <f t="shared" si="144"/>
        <v>1472.5313386623352</v>
      </c>
      <c r="F534">
        <f t="shared" si="142"/>
        <v>25148.503657474419</v>
      </c>
      <c r="G534">
        <f t="shared" si="143"/>
        <v>50297.007314948838</v>
      </c>
      <c r="H534">
        <f t="shared" si="138"/>
        <v>26621.034996136754</v>
      </c>
      <c r="I534">
        <f t="shared" si="139"/>
        <v>51769.538653611176</v>
      </c>
      <c r="J534">
        <f t="shared" si="140"/>
        <v>-23675.972318812084</v>
      </c>
      <c r="K534">
        <f t="shared" si="141"/>
        <v>-48824.4759762865</v>
      </c>
    </row>
    <row r="535" spans="1:11">
      <c r="A535" t="s">
        <v>80</v>
      </c>
      <c r="B535" s="5">
        <v>-12626.048961656999</v>
      </c>
      <c r="C535">
        <f t="shared" si="145"/>
        <v>-20569.32170135215</v>
      </c>
      <c r="D535">
        <f t="shared" si="146"/>
        <v>-14716.009648212948</v>
      </c>
      <c r="E535">
        <f t="shared" si="144"/>
        <v>523.17755625168775</v>
      </c>
      <c r="F535">
        <f t="shared" si="142"/>
        <v>25394.476294264805</v>
      </c>
      <c r="G535">
        <f t="shared" si="143"/>
        <v>50788.95258852961</v>
      </c>
      <c r="H535">
        <f t="shared" si="138"/>
        <v>25917.653850516494</v>
      </c>
      <c r="I535">
        <f t="shared" si="139"/>
        <v>51312.130144781295</v>
      </c>
      <c r="J535">
        <f t="shared" si="140"/>
        <v>-24871.298738013116</v>
      </c>
      <c r="K535">
        <f t="shared" si="141"/>
        <v>-50265.775032277925</v>
      </c>
    </row>
    <row r="536" spans="1:11">
      <c r="A536" t="s">
        <v>81</v>
      </c>
      <c r="B536" s="5">
        <v>-4767.2758398823999</v>
      </c>
      <c r="C536">
        <f t="shared" si="145"/>
        <v>-32352.159366817323</v>
      </c>
      <c r="D536">
        <f t="shared" si="146"/>
        <v>-34757.499699499131</v>
      </c>
      <c r="E536">
        <f t="shared" si="144"/>
        <v>-1849.8834287232687</v>
      </c>
      <c r="F536">
        <f t="shared" si="142"/>
        <v>26394.21916729401</v>
      </c>
      <c r="G536">
        <f t="shared" si="143"/>
        <v>52788.43833458802</v>
      </c>
      <c r="H536">
        <f t="shared" si="138"/>
        <v>24544.335738570742</v>
      </c>
      <c r="I536">
        <f t="shared" si="139"/>
        <v>50938.554905864752</v>
      </c>
      <c r="J536">
        <f t="shared" si="140"/>
        <v>-28244.102596017277</v>
      </c>
      <c r="K536">
        <f t="shared" si="141"/>
        <v>-54638.321763311287</v>
      </c>
    </row>
    <row r="537" spans="1:11">
      <c r="A537" t="s">
        <v>82</v>
      </c>
      <c r="B537" s="5">
        <v>-5749.6506737098698</v>
      </c>
      <c r="C537">
        <f t="shared" si="145"/>
        <v>-34456.583274078766</v>
      </c>
      <c r="D537">
        <f t="shared" si="146"/>
        <v>-35815.629111361304</v>
      </c>
      <c r="E537">
        <f t="shared" si="144"/>
        <v>-2781.2927742913344</v>
      </c>
      <c r="F537">
        <f t="shared" si="142"/>
        <v>27277.831761829591</v>
      </c>
      <c r="G537">
        <f t="shared" si="143"/>
        <v>54555.663523659183</v>
      </c>
      <c r="H537">
        <f t="shared" si="138"/>
        <v>24496.538987538257</v>
      </c>
      <c r="I537">
        <f t="shared" si="139"/>
        <v>51774.370749367852</v>
      </c>
      <c r="J537">
        <f t="shared" si="140"/>
        <v>-30059.124536120926</v>
      </c>
      <c r="K537">
        <f t="shared" si="141"/>
        <v>-57336.956297950514</v>
      </c>
    </row>
    <row r="538" spans="1:11">
      <c r="A538" t="s">
        <v>83</v>
      </c>
      <c r="B538" s="5">
        <v>-2500.0349889539498</v>
      </c>
      <c r="C538">
        <f t="shared" si="145"/>
        <v>-25643.010464203217</v>
      </c>
      <c r="D538">
        <f t="shared" si="146"/>
        <v>-16242.448120624776</v>
      </c>
      <c r="E538">
        <f t="shared" si="144"/>
        <v>-2608.6010253225732</v>
      </c>
      <c r="F538">
        <f t="shared" si="142"/>
        <v>27175.851667904462</v>
      </c>
      <c r="G538">
        <f t="shared" si="143"/>
        <v>54351.703335808925</v>
      </c>
      <c r="H538">
        <f t="shared" si="138"/>
        <v>24567.25064258189</v>
      </c>
      <c r="I538">
        <f t="shared" si="139"/>
        <v>51743.102310486349</v>
      </c>
      <c r="J538">
        <f t="shared" si="140"/>
        <v>-29784.452693227035</v>
      </c>
      <c r="K538">
        <f t="shared" si="141"/>
        <v>-56960.304361131501</v>
      </c>
    </row>
    <row r="539" spans="1:11">
      <c r="A539" t="s">
        <v>84</v>
      </c>
      <c r="B539" s="5">
        <v>-5873.9779209434</v>
      </c>
      <c r="C539">
        <f t="shared" si="145"/>
        <v>-18890.939423489617</v>
      </c>
      <c r="D539">
        <f t="shared" si="146"/>
        <v>1678.3822778625326</v>
      </c>
      <c r="E539">
        <f t="shared" si="144"/>
        <v>-891.47814142944503</v>
      </c>
      <c r="F539">
        <f t="shared" si="142"/>
        <v>26245.8897329709</v>
      </c>
      <c r="G539">
        <f t="shared" si="143"/>
        <v>52491.7794659418</v>
      </c>
      <c r="H539">
        <f t="shared" si="138"/>
        <v>25354.411591541455</v>
      </c>
      <c r="I539">
        <f t="shared" si="139"/>
        <v>51600.301324512351</v>
      </c>
      <c r="J539">
        <f t="shared" si="140"/>
        <v>-27137.367874400345</v>
      </c>
      <c r="K539">
        <f t="shared" si="141"/>
        <v>-53383.257607371248</v>
      </c>
    </row>
    <row r="540" spans="1:11">
      <c r="A540" t="s">
        <v>85</v>
      </c>
      <c r="B540" s="5">
        <v>-1999.73652495695</v>
      </c>
      <c r="C540">
        <f t="shared" si="145"/>
        <v>-16123.40010856417</v>
      </c>
      <c r="D540">
        <f t="shared" si="146"/>
        <v>16228.759258253152</v>
      </c>
      <c r="E540">
        <f t="shared" si="144"/>
        <v>1626.9702914832119</v>
      </c>
      <c r="F540">
        <f t="shared" si="142"/>
        <v>25286.631144125524</v>
      </c>
      <c r="G540">
        <f t="shared" si="143"/>
        <v>50573.262288251048</v>
      </c>
      <c r="H540">
        <f t="shared" si="138"/>
        <v>26913.601435608736</v>
      </c>
      <c r="I540">
        <f t="shared" si="139"/>
        <v>52200.232579734256</v>
      </c>
      <c r="J540">
        <f t="shared" si="140"/>
        <v>-23659.660852642312</v>
      </c>
      <c r="K540">
        <f t="shared" si="141"/>
        <v>-48946.291996767839</v>
      </c>
    </row>
    <row r="541" spans="1:11">
      <c r="A541" t="s">
        <v>86</v>
      </c>
      <c r="B541" s="5">
        <v>-1176.40806548967</v>
      </c>
      <c r="C541">
        <f t="shared" si="145"/>
        <v>-11550.15750034397</v>
      </c>
      <c r="D541">
        <f t="shared" si="146"/>
        <v>22906.425773734794</v>
      </c>
      <c r="E541">
        <f t="shared" si="144"/>
        <v>1253.7201701699523</v>
      </c>
      <c r="F541">
        <f t="shared" si="142"/>
        <v>24892.025387416059</v>
      </c>
      <c r="G541">
        <f t="shared" si="143"/>
        <v>49784.050774832118</v>
      </c>
      <c r="H541">
        <f t="shared" si="138"/>
        <v>26145.745557586011</v>
      </c>
      <c r="I541">
        <f t="shared" si="139"/>
        <v>51037.77094500207</v>
      </c>
      <c r="J541">
        <f t="shared" si="140"/>
        <v>-23638.305217246107</v>
      </c>
      <c r="K541">
        <f t="shared" si="141"/>
        <v>-48530.330604662166</v>
      </c>
    </row>
    <row r="542" spans="1:11">
      <c r="A542" t="s">
        <v>87</v>
      </c>
      <c r="B542" s="5">
        <v>-3056.8626785444799</v>
      </c>
      <c r="C542">
        <f t="shared" si="145"/>
        <v>-12106.985189934499</v>
      </c>
      <c r="D542">
        <f t="shared" si="146"/>
        <v>13536.025274268717</v>
      </c>
      <c r="E542">
        <f t="shared" si="144"/>
        <v>-256.57084611661332</v>
      </c>
      <c r="F542">
        <f t="shared" si="142"/>
        <v>23024.746717755686</v>
      </c>
      <c r="G542">
        <f t="shared" si="143"/>
        <v>46049.493435511373</v>
      </c>
      <c r="H542">
        <f t="shared" si="138"/>
        <v>22768.175871639072</v>
      </c>
      <c r="I542">
        <f t="shared" si="139"/>
        <v>45792.922589394759</v>
      </c>
      <c r="J542">
        <f t="shared" si="140"/>
        <v>-23281.317563872301</v>
      </c>
      <c r="K542">
        <f t="shared" si="141"/>
        <v>-46306.064281627987</v>
      </c>
    </row>
    <row r="543" spans="1:11">
      <c r="A543" t="s">
        <v>88</v>
      </c>
      <c r="B543" s="5">
        <v>680.38687163843701</v>
      </c>
      <c r="C543">
        <f t="shared" si="145"/>
        <v>-5552.6203973526626</v>
      </c>
      <c r="D543">
        <f t="shared" si="146"/>
        <v>13338.319026136955</v>
      </c>
      <c r="E543">
        <f t="shared" si="144"/>
        <v>-2207.8702048097653</v>
      </c>
      <c r="F543">
        <f t="shared" si="142"/>
        <v>19751.553187042333</v>
      </c>
      <c r="G543">
        <f t="shared" si="143"/>
        <v>39503.106374084666</v>
      </c>
      <c r="H543">
        <f t="shared" si="138"/>
        <v>17543.682982232567</v>
      </c>
      <c r="I543">
        <f t="shared" si="139"/>
        <v>37295.236169274904</v>
      </c>
      <c r="J543">
        <f t="shared" si="140"/>
        <v>-21959.423391852099</v>
      </c>
      <c r="K543">
        <f t="shared" si="141"/>
        <v>-41710.976578894428</v>
      </c>
    </row>
    <row r="544" spans="1:11">
      <c r="A544" t="s">
        <v>89</v>
      </c>
      <c r="B544" s="5">
        <v>445.01909407718199</v>
      </c>
      <c r="C544">
        <f t="shared" si="145"/>
        <v>-3107.8647783185315</v>
      </c>
      <c r="D544">
        <f t="shared" si="146"/>
        <v>13015.535330245639</v>
      </c>
      <c r="E544">
        <f t="shared" si="144"/>
        <v>-3911.1486278374841</v>
      </c>
      <c r="F544">
        <f t="shared" si="142"/>
        <v>16474.34877481146</v>
      </c>
      <c r="G544">
        <f t="shared" si="143"/>
        <v>32948.697549622921</v>
      </c>
      <c r="H544">
        <f t="shared" si="138"/>
        <v>12563.200146973977</v>
      </c>
      <c r="I544">
        <f t="shared" si="139"/>
        <v>29037.548921785437</v>
      </c>
      <c r="J544">
        <f t="shared" si="140"/>
        <v>-20385.497402648944</v>
      </c>
      <c r="K544">
        <f t="shared" si="141"/>
        <v>-36859.846177460407</v>
      </c>
    </row>
    <row r="545" spans="1:11">
      <c r="A545" t="s">
        <v>90</v>
      </c>
      <c r="B545" s="5">
        <v>3127.46251556165</v>
      </c>
      <c r="C545">
        <f t="shared" si="145"/>
        <v>1196.0058027327893</v>
      </c>
      <c r="D545">
        <f t="shared" si="146"/>
        <v>12746.163303076759</v>
      </c>
      <c r="E545">
        <f t="shared" si="144"/>
        <v>-4028.4317359936458</v>
      </c>
      <c r="F545">
        <f t="shared" si="142"/>
        <v>16339.74343244498</v>
      </c>
      <c r="G545">
        <f t="shared" si="143"/>
        <v>32679.486864889961</v>
      </c>
      <c r="H545">
        <f t="shared" si="138"/>
        <v>12311.311696451336</v>
      </c>
      <c r="I545">
        <f t="shared" si="139"/>
        <v>28651.055128896314</v>
      </c>
      <c r="J545">
        <f t="shared" si="140"/>
        <v>-20368.175168438625</v>
      </c>
      <c r="K545">
        <f t="shared" si="141"/>
        <v>-36707.918600883604</v>
      </c>
    </row>
    <row r="546" spans="1:11">
      <c r="A546" t="s">
        <v>91</v>
      </c>
      <c r="B546" s="5">
        <v>-464.46095948701299</v>
      </c>
      <c r="C546">
        <f t="shared" si="145"/>
        <v>3788.4075217902559</v>
      </c>
      <c r="D546">
        <f t="shared" si="146"/>
        <v>15895.392711724755</v>
      </c>
      <c r="E546">
        <f t="shared" ref="E546:E577" si="147">AVERAGE(D527:D546)</f>
        <v>-2936.3168571174092</v>
      </c>
      <c r="F546">
        <f t="shared" si="142"/>
        <v>16924.260127845911</v>
      </c>
      <c r="G546">
        <f t="shared" si="143"/>
        <v>33848.520255691823</v>
      </c>
      <c r="H546">
        <f t="shared" ref="H546:H603" si="148">E546+F546</f>
        <v>13987.943270728501</v>
      </c>
      <c r="I546">
        <f t="shared" ref="I546:I603" si="149">E546+G546</f>
        <v>30912.203398574413</v>
      </c>
      <c r="J546">
        <f t="shared" ref="J546:J603" si="150">E546-F546</f>
        <v>-19860.576984963322</v>
      </c>
      <c r="K546">
        <f t="shared" ref="K546:K602" si="151">E546-G546</f>
        <v>-36784.837112809233</v>
      </c>
    </row>
    <row r="547" spans="1:11">
      <c r="A547" t="s">
        <v>92</v>
      </c>
      <c r="B547" s="5">
        <v>-1549.6786714575201</v>
      </c>
      <c r="C547">
        <f t="shared" si="145"/>
        <v>1558.3419786942991</v>
      </c>
      <c r="D547">
        <f t="shared" si="146"/>
        <v>7110.9623760469622</v>
      </c>
      <c r="E547">
        <f t="shared" si="147"/>
        <v>-1905.3673956650618</v>
      </c>
      <c r="F547">
        <f t="shared" ref="F547:F600" si="152">STDEV(D528,D529,D530,D531,D532,D533,D534,D535,D536,D537,D538,D539,D540,D541,D542,D543,D544,D545,D546,D547)</f>
        <v>16874.319742289899</v>
      </c>
      <c r="G547">
        <f t="shared" ref="G547:G603" si="153">F547*2</f>
        <v>33748.639484579799</v>
      </c>
      <c r="H547">
        <f t="shared" si="148"/>
        <v>14968.952346624837</v>
      </c>
      <c r="I547">
        <f t="shared" si="149"/>
        <v>31843.272088914739</v>
      </c>
      <c r="J547">
        <f t="shared" si="150"/>
        <v>-18779.687137954963</v>
      </c>
      <c r="K547">
        <f t="shared" si="151"/>
        <v>-35654.006880244859</v>
      </c>
    </row>
    <row r="548" spans="1:11">
      <c r="A548" t="s">
        <v>93</v>
      </c>
      <c r="B548" s="5">
        <v>-2487.8916984177699</v>
      </c>
      <c r="C548">
        <f t="shared" si="145"/>
        <v>-1374.5688138006531</v>
      </c>
      <c r="D548">
        <f t="shared" si="146"/>
        <v>1733.2959645178785</v>
      </c>
      <c r="E548">
        <f t="shared" si="147"/>
        <v>-1248.398267697256</v>
      </c>
      <c r="F548">
        <f t="shared" si="152"/>
        <v>16740.204843085503</v>
      </c>
      <c r="G548">
        <f t="shared" si="153"/>
        <v>33480.409686171006</v>
      </c>
      <c r="H548">
        <f t="shared" si="148"/>
        <v>15491.806575388247</v>
      </c>
      <c r="I548">
        <f t="shared" si="149"/>
        <v>32232.01141847375</v>
      </c>
      <c r="J548">
        <f t="shared" si="150"/>
        <v>-17988.603110782758</v>
      </c>
      <c r="K548">
        <f t="shared" si="151"/>
        <v>-34728.807953868265</v>
      </c>
    </row>
    <row r="549" spans="1:11">
      <c r="A549" t="s">
        <v>94</v>
      </c>
      <c r="B549" s="5">
        <v>1910.8286682667199</v>
      </c>
      <c r="C549">
        <f t="shared" si="145"/>
        <v>-2591.2026610955832</v>
      </c>
      <c r="D549">
        <f t="shared" si="146"/>
        <v>-3787.2084638283723</v>
      </c>
      <c r="E549">
        <f t="shared" si="147"/>
        <v>-505.3293800543027</v>
      </c>
      <c r="F549">
        <f t="shared" si="152"/>
        <v>16249.843229522234</v>
      </c>
      <c r="G549">
        <f t="shared" si="153"/>
        <v>32499.686459044467</v>
      </c>
      <c r="H549">
        <f t="shared" si="148"/>
        <v>15744.51384946793</v>
      </c>
      <c r="I549">
        <f t="shared" si="149"/>
        <v>31994.357078990164</v>
      </c>
      <c r="J549">
        <f t="shared" si="150"/>
        <v>-16755.172609576537</v>
      </c>
      <c r="K549">
        <f t="shared" si="151"/>
        <v>-33005.015839098771</v>
      </c>
    </row>
    <row r="550" spans="1:11">
      <c r="A550" t="s">
        <v>95</v>
      </c>
      <c r="B550" s="5">
        <v>-4678.8933878347498</v>
      </c>
      <c r="C550">
        <f t="shared" si="145"/>
        <v>-6805.6350894433199</v>
      </c>
      <c r="D550">
        <f t="shared" si="146"/>
        <v>-10594.042611233575</v>
      </c>
      <c r="E550">
        <f t="shared" si="147"/>
        <v>-587.43957208318568</v>
      </c>
      <c r="F550">
        <f t="shared" si="152"/>
        <v>16298.844755315587</v>
      </c>
      <c r="G550">
        <f t="shared" si="153"/>
        <v>32597.689510631175</v>
      </c>
      <c r="H550">
        <f t="shared" si="148"/>
        <v>15711.405183232402</v>
      </c>
      <c r="I550">
        <f t="shared" si="149"/>
        <v>32010.24993854799</v>
      </c>
      <c r="J550">
        <f t="shared" si="150"/>
        <v>-16886.284327398775</v>
      </c>
      <c r="K550">
        <f t="shared" si="151"/>
        <v>-33185.12908271436</v>
      </c>
    </row>
    <row r="551" spans="1:11">
      <c r="A551" t="s">
        <v>96</v>
      </c>
      <c r="B551" s="5">
        <v>-5364.1822404302902</v>
      </c>
      <c r="C551">
        <f t="shared" si="145"/>
        <v>-10620.13865841609</v>
      </c>
      <c r="D551">
        <f t="shared" si="146"/>
        <v>-12178.48063711039</v>
      </c>
      <c r="E551">
        <f t="shared" si="147"/>
        <v>-685.76950393174525</v>
      </c>
      <c r="F551">
        <f t="shared" si="152"/>
        <v>16365.75923626734</v>
      </c>
      <c r="G551">
        <f t="shared" si="153"/>
        <v>32731.518472534681</v>
      </c>
      <c r="H551">
        <f t="shared" si="148"/>
        <v>15679.989732335594</v>
      </c>
      <c r="I551">
        <f t="shared" si="149"/>
        <v>32045.748968602937</v>
      </c>
      <c r="J551">
        <f t="shared" si="150"/>
        <v>-17051.528740199086</v>
      </c>
      <c r="K551">
        <f t="shared" si="151"/>
        <v>-33417.287976466425</v>
      </c>
    </row>
    <row r="552" spans="1:11">
      <c r="A552" t="s">
        <v>97</v>
      </c>
      <c r="B552" s="5">
        <v>-1533.8924594534999</v>
      </c>
      <c r="C552">
        <f t="shared" si="145"/>
        <v>-9666.1394194518198</v>
      </c>
      <c r="D552">
        <f t="shared" si="146"/>
        <v>-8291.5706056511663</v>
      </c>
      <c r="E552">
        <f t="shared" si="147"/>
        <v>-1062.5860610503066</v>
      </c>
      <c r="F552">
        <f t="shared" si="152"/>
        <v>16453.96609072401</v>
      </c>
      <c r="G552">
        <f t="shared" si="153"/>
        <v>32907.932181448021</v>
      </c>
      <c r="H552">
        <f t="shared" si="148"/>
        <v>15391.380029673704</v>
      </c>
      <c r="I552">
        <f t="shared" si="149"/>
        <v>31845.346120397713</v>
      </c>
      <c r="J552">
        <f t="shared" si="150"/>
        <v>-17516.552151774318</v>
      </c>
      <c r="K552">
        <f t="shared" si="151"/>
        <v>-33970.518242498329</v>
      </c>
    </row>
    <row r="553" spans="1:11">
      <c r="A553" t="s">
        <v>98</v>
      </c>
      <c r="B553" s="5">
        <v>-3276.8112658354598</v>
      </c>
      <c r="C553">
        <f t="shared" si="145"/>
        <v>-14853.779353554</v>
      </c>
      <c r="D553">
        <f t="shared" si="146"/>
        <v>-12262.576692458417</v>
      </c>
      <c r="E553">
        <f t="shared" si="147"/>
        <v>-1865.8107250617236</v>
      </c>
      <c r="F553">
        <f t="shared" si="152"/>
        <v>16595.497184295033</v>
      </c>
      <c r="G553">
        <f t="shared" si="153"/>
        <v>33190.994368590065</v>
      </c>
      <c r="H553">
        <f t="shared" si="148"/>
        <v>14729.68645923331</v>
      </c>
      <c r="I553">
        <f t="shared" si="149"/>
        <v>31325.18364352834</v>
      </c>
      <c r="J553">
        <f t="shared" si="150"/>
        <v>-18461.307909356758</v>
      </c>
      <c r="K553">
        <f t="shared" si="151"/>
        <v>-35056.80509365179</v>
      </c>
    </row>
    <row r="554" spans="1:11">
      <c r="A554" t="s">
        <v>99</v>
      </c>
      <c r="B554" s="5">
        <v>-3607.4629822030902</v>
      </c>
      <c r="C554">
        <f t="shared" si="145"/>
        <v>-13782.348947922339</v>
      </c>
      <c r="D554">
        <f t="shared" si="146"/>
        <v>-6976.7138584790191</v>
      </c>
      <c r="E554">
        <f t="shared" si="147"/>
        <v>-1871.6459076295475</v>
      </c>
      <c r="F554">
        <f t="shared" si="152"/>
        <v>16597.36604098498</v>
      </c>
      <c r="G554">
        <f t="shared" si="153"/>
        <v>33194.73208196996</v>
      </c>
      <c r="H554">
        <f t="shared" si="148"/>
        <v>14725.720133355433</v>
      </c>
      <c r="I554">
        <f t="shared" si="149"/>
        <v>31323.086174340413</v>
      </c>
      <c r="J554">
        <f t="shared" si="150"/>
        <v>-18469.011948614527</v>
      </c>
      <c r="K554">
        <f t="shared" si="151"/>
        <v>-35066.37798959951</v>
      </c>
    </row>
    <row r="555" spans="1:11">
      <c r="A555" t="s">
        <v>100</v>
      </c>
      <c r="B555" s="5">
        <v>2129.7587442230101</v>
      </c>
      <c r="C555">
        <f t="shared" si="145"/>
        <v>-6288.4079632690391</v>
      </c>
      <c r="D555">
        <f t="shared" si="146"/>
        <v>4331.7306951470509</v>
      </c>
      <c r="E555">
        <f t="shared" si="147"/>
        <v>-919.25889046154805</v>
      </c>
      <c r="F555">
        <f t="shared" si="152"/>
        <v>16366.432288515105</v>
      </c>
      <c r="G555">
        <f t="shared" si="153"/>
        <v>32732.86457703021</v>
      </c>
      <c r="H555">
        <f t="shared" si="148"/>
        <v>15447.173398053557</v>
      </c>
      <c r="I555">
        <f t="shared" si="149"/>
        <v>31813.605686568662</v>
      </c>
      <c r="J555">
        <f t="shared" si="150"/>
        <v>-17285.691178976653</v>
      </c>
      <c r="K555">
        <f t="shared" si="151"/>
        <v>-33652.123467491758</v>
      </c>
    </row>
    <row r="556" spans="1:11">
      <c r="A556" t="s">
        <v>101</v>
      </c>
      <c r="B556" s="5">
        <v>-1474.77807130069</v>
      </c>
      <c r="C556">
        <f t="shared" si="145"/>
        <v>-6229.2935751162295</v>
      </c>
      <c r="D556">
        <f t="shared" si="146"/>
        <v>3436.8458443355903</v>
      </c>
      <c r="E556">
        <f t="shared" si="147"/>
        <v>990.45838673018784</v>
      </c>
      <c r="F556">
        <f t="shared" si="152"/>
        <v>14309.273248437368</v>
      </c>
      <c r="G556">
        <f t="shared" si="153"/>
        <v>28618.546496874736</v>
      </c>
      <c r="H556">
        <f t="shared" si="148"/>
        <v>15299.731635167556</v>
      </c>
      <c r="I556">
        <f t="shared" si="149"/>
        <v>29609.004883604925</v>
      </c>
      <c r="J556">
        <f t="shared" si="150"/>
        <v>-13318.81486170718</v>
      </c>
      <c r="K556">
        <f t="shared" si="151"/>
        <v>-27628.088110144548</v>
      </c>
    </row>
    <row r="557" spans="1:11">
      <c r="A557" t="s">
        <v>102</v>
      </c>
      <c r="B557" s="5">
        <v>916.00294182810205</v>
      </c>
      <c r="C557">
        <f t="shared" si="145"/>
        <v>-2036.4793674526682</v>
      </c>
      <c r="D557">
        <f t="shared" si="146"/>
        <v>12817.299986101332</v>
      </c>
      <c r="E557">
        <f t="shared" si="147"/>
        <v>3422.1048416033204</v>
      </c>
      <c r="F557">
        <f t="shared" si="152"/>
        <v>11601.448940224233</v>
      </c>
      <c r="G557">
        <f t="shared" si="153"/>
        <v>23202.897880448465</v>
      </c>
      <c r="H557">
        <f t="shared" si="148"/>
        <v>15023.553781827553</v>
      </c>
      <c r="I557">
        <f t="shared" si="149"/>
        <v>26625.002722051784</v>
      </c>
      <c r="J557">
        <f t="shared" si="150"/>
        <v>-8179.3440986209116</v>
      </c>
      <c r="K557">
        <f t="shared" si="151"/>
        <v>-19780.793038845146</v>
      </c>
    </row>
    <row r="558" spans="1:11">
      <c r="A558" t="s">
        <v>103</v>
      </c>
      <c r="B558" s="5">
        <v>-3519.93923100035</v>
      </c>
      <c r="C558">
        <f t="shared" si="145"/>
        <v>-1948.955616249928</v>
      </c>
      <c r="D558">
        <f t="shared" si="146"/>
        <v>11833.393331672411</v>
      </c>
      <c r="E558">
        <f t="shared" si="147"/>
        <v>4825.8969142181795</v>
      </c>
      <c r="F558">
        <f t="shared" si="152"/>
        <v>10765.249208585681</v>
      </c>
      <c r="G558">
        <f t="shared" si="153"/>
        <v>21530.498417171362</v>
      </c>
      <c r="H558">
        <f t="shared" si="148"/>
        <v>15591.146122803861</v>
      </c>
      <c r="I558">
        <f t="shared" si="149"/>
        <v>26356.39533138954</v>
      </c>
      <c r="J558">
        <f t="shared" si="150"/>
        <v>-5939.3522943675016</v>
      </c>
      <c r="K558">
        <f t="shared" si="151"/>
        <v>-16704.601502953185</v>
      </c>
    </row>
    <row r="559" spans="1:11">
      <c r="A559" t="s">
        <v>104</v>
      </c>
      <c r="B559" s="5">
        <v>-1424.2067761041601</v>
      </c>
      <c r="C559">
        <f t="shared" si="145"/>
        <v>-5502.921136577098</v>
      </c>
      <c r="D559">
        <f t="shared" si="146"/>
        <v>785.48682669194113</v>
      </c>
      <c r="E559">
        <f t="shared" si="147"/>
        <v>4781.2521416596501</v>
      </c>
      <c r="F559">
        <f t="shared" si="152"/>
        <v>10780.829530897381</v>
      </c>
      <c r="G559">
        <f t="shared" si="153"/>
        <v>21561.659061794762</v>
      </c>
      <c r="H559">
        <f t="shared" si="148"/>
        <v>15562.081672557031</v>
      </c>
      <c r="I559">
        <f t="shared" si="149"/>
        <v>26342.911203454412</v>
      </c>
      <c r="J559">
        <f t="shared" si="150"/>
        <v>-5999.577389237731</v>
      </c>
      <c r="K559">
        <f t="shared" si="151"/>
        <v>-16780.406920135112</v>
      </c>
    </row>
    <row r="560" spans="1:11">
      <c r="A560" t="s">
        <v>105</v>
      </c>
      <c r="B560" s="5">
        <v>506.16783697282602</v>
      </c>
      <c r="C560">
        <f t="shared" si="145"/>
        <v>-3521.9752283035823</v>
      </c>
      <c r="D560">
        <f t="shared" si="146"/>
        <v>2707.3183468126472</v>
      </c>
      <c r="E560">
        <f t="shared" si="147"/>
        <v>4105.1800960876253</v>
      </c>
      <c r="F560">
        <f t="shared" si="152"/>
        <v>10443.869357807311</v>
      </c>
      <c r="G560">
        <f t="shared" si="153"/>
        <v>20887.738715614621</v>
      </c>
      <c r="H560">
        <f t="shared" si="148"/>
        <v>14549.049453894935</v>
      </c>
      <c r="I560">
        <f t="shared" si="149"/>
        <v>24992.918811702246</v>
      </c>
      <c r="J560">
        <f t="shared" si="150"/>
        <v>-6338.6892617196854</v>
      </c>
      <c r="K560">
        <f t="shared" si="151"/>
        <v>-16782.558619526997</v>
      </c>
    </row>
    <row r="561" spans="1:11">
      <c r="A561" t="s">
        <v>106</v>
      </c>
      <c r="B561" s="5">
        <v>-5793.5425436012401</v>
      </c>
      <c r="C561">
        <f t="shared" si="145"/>
        <v>-10231.520713732923</v>
      </c>
      <c r="D561">
        <f t="shared" si="146"/>
        <v>-8195.0413462802553</v>
      </c>
      <c r="E561">
        <f t="shared" si="147"/>
        <v>2550.1067400868715</v>
      </c>
      <c r="F561">
        <f t="shared" si="152"/>
        <v>9792.2022729827313</v>
      </c>
      <c r="G561">
        <f t="shared" si="153"/>
        <v>19584.404545965463</v>
      </c>
      <c r="H561">
        <f t="shared" si="148"/>
        <v>12342.309013069604</v>
      </c>
      <c r="I561">
        <f t="shared" si="149"/>
        <v>22134.511286052333</v>
      </c>
      <c r="J561">
        <f t="shared" si="150"/>
        <v>-7242.0955328958598</v>
      </c>
      <c r="K561">
        <f t="shared" si="151"/>
        <v>-17034.297805878592</v>
      </c>
    </row>
    <row r="562" spans="1:11">
      <c r="A562" t="s">
        <v>107</v>
      </c>
      <c r="B562" s="5">
        <v>933.27855010626001</v>
      </c>
      <c r="C562">
        <f t="shared" si="145"/>
        <v>-5778.302932626314</v>
      </c>
      <c r="D562">
        <f t="shared" si="146"/>
        <v>-3829.3473163763861</v>
      </c>
      <c r="E562">
        <f t="shared" si="147"/>
        <v>1681.8381105546171</v>
      </c>
      <c r="F562">
        <f t="shared" si="152"/>
        <v>9533.2838035551267</v>
      </c>
      <c r="G562">
        <f t="shared" si="153"/>
        <v>19066.567607110253</v>
      </c>
      <c r="H562">
        <f t="shared" si="148"/>
        <v>11215.121914109744</v>
      </c>
      <c r="I562">
        <f t="shared" si="149"/>
        <v>20748.405717664871</v>
      </c>
      <c r="J562">
        <f t="shared" si="150"/>
        <v>-7851.4456930005099</v>
      </c>
      <c r="K562">
        <f t="shared" si="151"/>
        <v>-17384.729496555636</v>
      </c>
    </row>
    <row r="563" spans="1:11">
      <c r="A563" t="s">
        <v>108</v>
      </c>
      <c r="B563" s="5">
        <v>4590.9599306560403</v>
      </c>
      <c r="C563">
        <f t="shared" si="145"/>
        <v>236.86377413388618</v>
      </c>
      <c r="D563">
        <f t="shared" si="146"/>
        <v>5739.7849107109841</v>
      </c>
      <c r="E563">
        <f t="shared" si="147"/>
        <v>1301.9114047833186</v>
      </c>
      <c r="F563">
        <f t="shared" si="152"/>
        <v>9189.5048843369568</v>
      </c>
      <c r="G563">
        <f t="shared" si="153"/>
        <v>18379.009768673914</v>
      </c>
      <c r="H563">
        <f t="shared" si="148"/>
        <v>10491.416289120276</v>
      </c>
      <c r="I563">
        <f t="shared" si="149"/>
        <v>19680.921173457231</v>
      </c>
      <c r="J563">
        <f t="shared" si="150"/>
        <v>-7887.5934795536377</v>
      </c>
      <c r="K563">
        <f t="shared" si="151"/>
        <v>-17077.098363890596</v>
      </c>
    </row>
    <row r="564" spans="1:11">
      <c r="A564" t="s">
        <v>109</v>
      </c>
      <c r="B564" s="5">
        <v>2357.1870696174501</v>
      </c>
      <c r="C564">
        <f t="shared" si="145"/>
        <v>2087.8830067785102</v>
      </c>
      <c r="D564">
        <f t="shared" si="146"/>
        <v>5609.8582350820925</v>
      </c>
      <c r="E564">
        <f t="shared" si="147"/>
        <v>931.62755002514098</v>
      </c>
      <c r="F564">
        <f t="shared" si="152"/>
        <v>8835.0385521138724</v>
      </c>
      <c r="G564">
        <f t="shared" si="153"/>
        <v>17670.077104227745</v>
      </c>
      <c r="H564">
        <f t="shared" si="148"/>
        <v>9766.6661021390137</v>
      </c>
      <c r="I564">
        <f t="shared" si="149"/>
        <v>18601.704654252884</v>
      </c>
      <c r="J564">
        <f t="shared" si="150"/>
        <v>-7903.411002088731</v>
      </c>
      <c r="K564">
        <f t="shared" si="151"/>
        <v>-16738.449554202605</v>
      </c>
    </row>
    <row r="565" spans="1:11">
      <c r="A565" t="s">
        <v>110</v>
      </c>
      <c r="B565" s="5">
        <v>4660.06994276968</v>
      </c>
      <c r="C565">
        <f t="shared" si="145"/>
        <v>12541.49549314943</v>
      </c>
      <c r="D565">
        <f t="shared" si="146"/>
        <v>22773.016206882356</v>
      </c>
      <c r="E565">
        <f t="shared" si="147"/>
        <v>1432.9701952154207</v>
      </c>
      <c r="F565">
        <f t="shared" si="152"/>
        <v>9775.2004490726631</v>
      </c>
      <c r="G565">
        <f t="shared" si="153"/>
        <v>19550.400898145326</v>
      </c>
      <c r="H565">
        <f t="shared" si="148"/>
        <v>11208.170644288084</v>
      </c>
      <c r="I565">
        <f t="shared" si="149"/>
        <v>20983.371093360747</v>
      </c>
      <c r="J565">
        <f t="shared" si="150"/>
        <v>-8342.2302538572421</v>
      </c>
      <c r="K565">
        <f t="shared" si="151"/>
        <v>-18117.430702929905</v>
      </c>
    </row>
    <row r="566" spans="1:11">
      <c r="A566" t="s">
        <v>111</v>
      </c>
      <c r="B566" s="5">
        <v>1749.02508770026</v>
      </c>
      <c r="C566">
        <f t="shared" si="145"/>
        <v>13357.242030743431</v>
      </c>
      <c r="D566">
        <f t="shared" si="146"/>
        <v>19135.544963369746</v>
      </c>
      <c r="E566">
        <f t="shared" si="147"/>
        <v>1594.9778077976703</v>
      </c>
      <c r="F566">
        <f t="shared" si="152"/>
        <v>10050.480197003482</v>
      </c>
      <c r="G566">
        <f t="shared" si="153"/>
        <v>20100.960394006965</v>
      </c>
      <c r="H566">
        <f t="shared" si="148"/>
        <v>11645.458004801152</v>
      </c>
      <c r="I566">
        <f t="shared" si="149"/>
        <v>21695.938201804634</v>
      </c>
      <c r="J566">
        <f t="shared" si="150"/>
        <v>-8455.5023892058125</v>
      </c>
      <c r="K566">
        <f t="shared" si="151"/>
        <v>-18505.982586209295</v>
      </c>
    </row>
    <row r="567" spans="1:11">
      <c r="A567" t="s">
        <v>112</v>
      </c>
      <c r="B567" s="5">
        <v>15278.905029015001</v>
      </c>
      <c r="C567">
        <f t="shared" si="145"/>
        <v>24045.187129102393</v>
      </c>
      <c r="D567">
        <f t="shared" si="146"/>
        <v>23808.323354968506</v>
      </c>
      <c r="E567">
        <f t="shared" si="147"/>
        <v>2429.8458567437474</v>
      </c>
      <c r="F567">
        <f t="shared" si="152"/>
        <v>11164.552535579674</v>
      </c>
      <c r="G567">
        <f t="shared" si="153"/>
        <v>22329.105071159349</v>
      </c>
      <c r="H567">
        <f t="shared" si="148"/>
        <v>13594.398392323423</v>
      </c>
      <c r="I567">
        <f t="shared" si="149"/>
        <v>24758.950927903097</v>
      </c>
      <c r="J567">
        <f t="shared" si="150"/>
        <v>-8734.7066788359261</v>
      </c>
      <c r="K567">
        <f t="shared" si="151"/>
        <v>-19899.259214415601</v>
      </c>
    </row>
    <row r="568" spans="1:11">
      <c r="A568" t="s">
        <v>113</v>
      </c>
      <c r="B568" s="5">
        <v>12245.477642338299</v>
      </c>
      <c r="C568">
        <f t="shared" si="145"/>
        <v>33933.477701823242</v>
      </c>
      <c r="D568">
        <f t="shared" si="146"/>
        <v>31845.594695044732</v>
      </c>
      <c r="E568">
        <f t="shared" si="147"/>
        <v>3935.4607932700906</v>
      </c>
      <c r="F568">
        <f t="shared" si="152"/>
        <v>12952.872073910003</v>
      </c>
      <c r="G568">
        <f t="shared" si="153"/>
        <v>25905.744147820005</v>
      </c>
      <c r="H568">
        <f t="shared" si="148"/>
        <v>16888.332867180092</v>
      </c>
      <c r="I568">
        <f t="shared" si="149"/>
        <v>29841.204941090095</v>
      </c>
      <c r="J568">
        <f t="shared" si="150"/>
        <v>-9017.4112806399116</v>
      </c>
      <c r="K568">
        <f t="shared" si="151"/>
        <v>-21970.283354549916</v>
      </c>
    </row>
    <row r="569" spans="1:11">
      <c r="A569" t="s">
        <v>114</v>
      </c>
      <c r="B569" s="5">
        <v>18858.292028344498</v>
      </c>
      <c r="C569">
        <f t="shared" si="145"/>
        <v>48131.699787398058</v>
      </c>
      <c r="D569">
        <f t="shared" si="146"/>
        <v>35590.20429424863</v>
      </c>
      <c r="E569">
        <f t="shared" si="147"/>
        <v>5904.3314311739405</v>
      </c>
      <c r="F569">
        <f t="shared" si="152"/>
        <v>14604.640823671672</v>
      </c>
      <c r="G569">
        <f t="shared" si="153"/>
        <v>29209.281647343345</v>
      </c>
      <c r="H569">
        <f t="shared" si="148"/>
        <v>20508.972254845612</v>
      </c>
      <c r="I569">
        <f t="shared" si="149"/>
        <v>35113.613078517286</v>
      </c>
      <c r="J569">
        <f t="shared" si="150"/>
        <v>-8700.3093924977329</v>
      </c>
      <c r="K569">
        <f t="shared" si="151"/>
        <v>-23304.950216169404</v>
      </c>
    </row>
    <row r="570" spans="1:11">
      <c r="A570" t="s">
        <v>115</v>
      </c>
      <c r="B570" s="5">
        <v>-2370.1161363248698</v>
      </c>
      <c r="C570">
        <f t="shared" si="145"/>
        <v>44012.558563372928</v>
      </c>
      <c r="D570">
        <f t="shared" si="146"/>
        <v>30655.316532629498</v>
      </c>
      <c r="E570">
        <f t="shared" si="147"/>
        <v>7966.7993883670952</v>
      </c>
      <c r="F570">
        <f t="shared" si="152"/>
        <v>15057.704050438075</v>
      </c>
      <c r="G570">
        <f t="shared" si="153"/>
        <v>30115.40810087615</v>
      </c>
      <c r="H570">
        <f t="shared" si="148"/>
        <v>23024.503438805172</v>
      </c>
      <c r="I570">
        <f t="shared" si="149"/>
        <v>38082.207489243243</v>
      </c>
      <c r="J570">
        <f t="shared" si="150"/>
        <v>-7090.9046620709796</v>
      </c>
      <c r="K570">
        <f t="shared" si="151"/>
        <v>-22148.608712509056</v>
      </c>
    </row>
    <row r="571" spans="1:11">
      <c r="A571" t="s">
        <v>116</v>
      </c>
      <c r="B571" s="5">
        <v>2150.61411326193</v>
      </c>
      <c r="C571">
        <f t="shared" si="145"/>
        <v>30884.267647619861</v>
      </c>
      <c r="D571">
        <f t="shared" si="146"/>
        <v>6839.0805185174686</v>
      </c>
      <c r="E571">
        <f t="shared" si="147"/>
        <v>8917.6774461484856</v>
      </c>
      <c r="F571">
        <f t="shared" si="152"/>
        <v>14300.001168697258</v>
      </c>
      <c r="G571">
        <f t="shared" si="153"/>
        <v>28600.002337394515</v>
      </c>
      <c r="H571">
        <f t="shared" si="148"/>
        <v>23217.678614845743</v>
      </c>
      <c r="I571">
        <f t="shared" si="149"/>
        <v>37517.679783543004</v>
      </c>
      <c r="J571">
        <f t="shared" si="150"/>
        <v>-5382.3237225487719</v>
      </c>
      <c r="K571">
        <f t="shared" si="151"/>
        <v>-19682.324891246029</v>
      </c>
    </row>
    <row r="572" spans="1:11">
      <c r="A572" t="s">
        <v>117</v>
      </c>
      <c r="B572" s="5">
        <v>11666.4550651343</v>
      </c>
      <c r="C572">
        <f t="shared" si="145"/>
        <v>30305.245070415862</v>
      </c>
      <c r="D572">
        <f t="shared" si="146"/>
        <v>-3628.2326314073798</v>
      </c>
      <c r="E572">
        <f t="shared" si="147"/>
        <v>9150.8443448606758</v>
      </c>
      <c r="F572">
        <f t="shared" si="152"/>
        <v>14040.289658473204</v>
      </c>
      <c r="G572">
        <f t="shared" si="153"/>
        <v>28080.579316946409</v>
      </c>
      <c r="H572">
        <f t="shared" si="148"/>
        <v>23191.134003333878</v>
      </c>
      <c r="I572">
        <f t="shared" si="149"/>
        <v>37231.423661807086</v>
      </c>
      <c r="J572">
        <f t="shared" si="150"/>
        <v>-4889.4453136125285</v>
      </c>
      <c r="K572">
        <f t="shared" si="151"/>
        <v>-18929.734972085731</v>
      </c>
    </row>
    <row r="573" spans="1:11">
      <c r="A573" t="s">
        <v>118</v>
      </c>
      <c r="B573" s="5">
        <v>8327.4380415068499</v>
      </c>
      <c r="C573">
        <f t="shared" si="145"/>
        <v>19774.391083578208</v>
      </c>
      <c r="D573">
        <f t="shared" si="146"/>
        <v>-28357.30870381985</v>
      </c>
      <c r="E573">
        <f t="shared" si="147"/>
        <v>8346.1077442926053</v>
      </c>
      <c r="F573">
        <f t="shared" si="152"/>
        <v>15695.85910000775</v>
      </c>
      <c r="G573">
        <f t="shared" si="153"/>
        <v>31391.718200015501</v>
      </c>
      <c r="H573">
        <f t="shared" si="148"/>
        <v>24041.966844300354</v>
      </c>
      <c r="I573">
        <f t="shared" si="149"/>
        <v>39737.825944308104</v>
      </c>
      <c r="J573">
        <f t="shared" si="150"/>
        <v>-7349.7513557151451</v>
      </c>
      <c r="K573">
        <f t="shared" si="151"/>
        <v>-23045.610455722897</v>
      </c>
    </row>
    <row r="574" spans="1:11">
      <c r="A574" t="s">
        <v>119</v>
      </c>
      <c r="B574" s="5">
        <v>8354.7465215304492</v>
      </c>
      <c r="C574">
        <f t="shared" si="145"/>
        <v>30499.253741433531</v>
      </c>
      <c r="D574">
        <f t="shared" si="146"/>
        <v>-13513.304821939397</v>
      </c>
      <c r="E574">
        <f t="shared" si="147"/>
        <v>8019.2781961195842</v>
      </c>
      <c r="F574">
        <f t="shared" si="152"/>
        <v>16094.700941708837</v>
      </c>
      <c r="G574">
        <f t="shared" si="153"/>
        <v>32189.401883417675</v>
      </c>
      <c r="H574">
        <f t="shared" si="148"/>
        <v>24113.979137828421</v>
      </c>
      <c r="I574">
        <f t="shared" si="149"/>
        <v>40208.680079537262</v>
      </c>
      <c r="J574">
        <f t="shared" si="150"/>
        <v>-8075.4227455892533</v>
      </c>
      <c r="K574">
        <f t="shared" si="151"/>
        <v>-24170.123687298092</v>
      </c>
    </row>
    <row r="575" spans="1:11">
      <c r="A575" t="s">
        <v>120</v>
      </c>
      <c r="B575" s="5">
        <v>-20810.2357140596</v>
      </c>
      <c r="C575">
        <f t="shared" si="145"/>
        <v>7538.4039141120011</v>
      </c>
      <c r="D575">
        <f t="shared" si="146"/>
        <v>-23345.86373350786</v>
      </c>
      <c r="E575">
        <f t="shared" si="147"/>
        <v>6635.39847468684</v>
      </c>
      <c r="F575">
        <f t="shared" si="152"/>
        <v>17552.358110707268</v>
      </c>
      <c r="G575">
        <f t="shared" si="153"/>
        <v>35104.716221414536</v>
      </c>
      <c r="H575">
        <f t="shared" si="148"/>
        <v>24187.756585394109</v>
      </c>
      <c r="I575">
        <f t="shared" si="149"/>
        <v>41740.114696101373</v>
      </c>
      <c r="J575">
        <f t="shared" si="150"/>
        <v>-10916.959636020427</v>
      </c>
      <c r="K575">
        <f t="shared" si="151"/>
        <v>-28469.317746727695</v>
      </c>
    </row>
    <row r="576" spans="1:11">
      <c r="A576" t="s">
        <v>121</v>
      </c>
      <c r="B576" s="5">
        <v>1093.4885999999999</v>
      </c>
      <c r="C576">
        <f t="shared" si="145"/>
        <v>-3034.5625510223008</v>
      </c>
      <c r="D576">
        <f t="shared" si="146"/>
        <v>-33339.807621438165</v>
      </c>
      <c r="E576">
        <f t="shared" si="147"/>
        <v>4796.5658013981501</v>
      </c>
      <c r="F576">
        <f t="shared" si="152"/>
        <v>19700.094150423127</v>
      </c>
      <c r="G576">
        <f t="shared" si="153"/>
        <v>39400.188300846254</v>
      </c>
      <c r="H576">
        <f t="shared" si="148"/>
        <v>24496.659951821275</v>
      </c>
      <c r="I576">
        <f t="shared" si="149"/>
        <v>44196.754102244406</v>
      </c>
      <c r="J576">
        <f t="shared" si="150"/>
        <v>-14903.528349024977</v>
      </c>
      <c r="K576">
        <f t="shared" si="151"/>
        <v>-34603.622499448102</v>
      </c>
    </row>
    <row r="577" spans="1:11">
      <c r="A577" t="s">
        <v>122</v>
      </c>
      <c r="B577" s="5">
        <v>13224.059499999999</v>
      </c>
      <c r="C577">
        <f t="shared" si="145"/>
        <v>1862.0589074708496</v>
      </c>
      <c r="D577">
        <f t="shared" si="146"/>
        <v>-17912.33217610736</v>
      </c>
      <c r="E577">
        <f t="shared" si="147"/>
        <v>3260.0841932877156</v>
      </c>
      <c r="F577">
        <f t="shared" si="152"/>
        <v>20232.759830772924</v>
      </c>
      <c r="G577">
        <f t="shared" si="153"/>
        <v>40465.519661545848</v>
      </c>
      <c r="H577">
        <f t="shared" si="148"/>
        <v>23492.84402406064</v>
      </c>
      <c r="I577">
        <f t="shared" si="149"/>
        <v>43725.603854833564</v>
      </c>
      <c r="J577">
        <f t="shared" si="150"/>
        <v>-16972.675637485208</v>
      </c>
      <c r="K577">
        <f t="shared" si="151"/>
        <v>-37205.435468258132</v>
      </c>
    </row>
    <row r="578" spans="1:11">
      <c r="A578" t="s">
        <v>123</v>
      </c>
      <c r="B578" s="5">
        <v>3182.0218</v>
      </c>
      <c r="C578">
        <f t="shared" si="145"/>
        <v>-3310.6658140595996</v>
      </c>
      <c r="D578">
        <f t="shared" si="146"/>
        <v>-33809.919555493128</v>
      </c>
      <c r="E578">
        <f t="shared" ref="E578:E601" si="154">AVERAGE(D559:D578)</f>
        <v>977.91854892943991</v>
      </c>
      <c r="F578">
        <f t="shared" si="152"/>
        <v>21733.366034754225</v>
      </c>
      <c r="G578">
        <f t="shared" si="153"/>
        <v>43466.732069508449</v>
      </c>
      <c r="H578">
        <f t="shared" si="148"/>
        <v>22711.284583683664</v>
      </c>
      <c r="I578">
        <f t="shared" si="149"/>
        <v>44444.650618437889</v>
      </c>
      <c r="J578">
        <f t="shared" si="150"/>
        <v>-20755.447485824785</v>
      </c>
      <c r="K578">
        <f t="shared" si="151"/>
        <v>-42488.813520579009</v>
      </c>
    </row>
    <row r="579" spans="1:11">
      <c r="A579" t="s">
        <v>124</v>
      </c>
      <c r="B579" s="5">
        <v>-3589.4851999999901</v>
      </c>
      <c r="C579">
        <f t="shared" si="145"/>
        <v>13910.084700000009</v>
      </c>
      <c r="D579">
        <f t="shared" si="146"/>
        <v>6371.6807858880074</v>
      </c>
      <c r="E579">
        <f t="shared" si="154"/>
        <v>1257.2282468892456</v>
      </c>
      <c r="F579">
        <f t="shared" si="152"/>
        <v>21766.633262096115</v>
      </c>
      <c r="G579">
        <f t="shared" si="153"/>
        <v>43533.26652419223</v>
      </c>
      <c r="H579">
        <f t="shared" si="148"/>
        <v>23023.861508985359</v>
      </c>
      <c r="I579">
        <f t="shared" si="149"/>
        <v>44790.494771081474</v>
      </c>
      <c r="J579">
        <f t="shared" si="150"/>
        <v>-20509.40501520687</v>
      </c>
      <c r="K579">
        <f t="shared" si="151"/>
        <v>-42276.038277302985</v>
      </c>
    </row>
    <row r="580" spans="1:11">
      <c r="A580" t="s">
        <v>125</v>
      </c>
      <c r="B580" s="5">
        <v>12305.712681409999</v>
      </c>
      <c r="C580">
        <f t="shared" si="145"/>
        <v>25122.308781410007</v>
      </c>
      <c r="D580">
        <f t="shared" si="146"/>
        <v>28156.871332432307</v>
      </c>
      <c r="E580">
        <f t="shared" si="154"/>
        <v>2529.7058961702269</v>
      </c>
      <c r="F580">
        <f t="shared" si="152"/>
        <v>22584.396333517416</v>
      </c>
      <c r="G580">
        <f t="shared" si="153"/>
        <v>45168.792667034832</v>
      </c>
      <c r="H580">
        <f t="shared" si="148"/>
        <v>25114.102229687644</v>
      </c>
      <c r="I580">
        <f t="shared" si="149"/>
        <v>47698.498563205059</v>
      </c>
      <c r="J580">
        <f t="shared" si="150"/>
        <v>-20054.690437347188</v>
      </c>
      <c r="K580">
        <f t="shared" si="151"/>
        <v>-42639.086770864604</v>
      </c>
    </row>
    <row r="581" spans="1:11">
      <c r="A581" t="s">
        <v>126</v>
      </c>
      <c r="B581" s="5">
        <v>14096.41544554</v>
      </c>
      <c r="C581">
        <f t="shared" si="145"/>
        <v>25994.66472695001</v>
      </c>
      <c r="D581">
        <f t="shared" si="146"/>
        <v>24132.605819479162</v>
      </c>
      <c r="E581">
        <f t="shared" si="154"/>
        <v>4146.0882544581964</v>
      </c>
      <c r="F581">
        <f t="shared" si="152"/>
        <v>22930.622412601642</v>
      </c>
      <c r="G581">
        <f t="shared" si="153"/>
        <v>45861.244825203285</v>
      </c>
      <c r="H581">
        <f t="shared" si="148"/>
        <v>27076.710667059837</v>
      </c>
      <c r="I581">
        <f t="shared" si="149"/>
        <v>50007.333079661483</v>
      </c>
      <c r="J581">
        <f t="shared" si="150"/>
        <v>-18784.534158143448</v>
      </c>
      <c r="K581">
        <f t="shared" si="151"/>
        <v>-41715.156570745086</v>
      </c>
    </row>
    <row r="582" spans="1:11">
      <c r="A582" t="s">
        <v>127</v>
      </c>
      <c r="B582" s="5">
        <v>10106.043433229999</v>
      </c>
      <c r="C582">
        <f t="shared" si="145"/>
        <v>32918.686360180007</v>
      </c>
      <c r="D582">
        <f t="shared" si="146"/>
        <v>36229.352174239604</v>
      </c>
      <c r="E582">
        <f t="shared" si="154"/>
        <v>6149.0232289889973</v>
      </c>
      <c r="F582">
        <f t="shared" si="152"/>
        <v>23925.266012176449</v>
      </c>
      <c r="G582">
        <f t="shared" si="153"/>
        <v>47850.532024352899</v>
      </c>
      <c r="H582">
        <f t="shared" si="148"/>
        <v>30074.289241165447</v>
      </c>
      <c r="I582">
        <f t="shared" si="149"/>
        <v>53999.555253341896</v>
      </c>
      <c r="J582">
        <f t="shared" si="150"/>
        <v>-17776.242783187452</v>
      </c>
      <c r="K582">
        <f t="shared" si="151"/>
        <v>-41701.508795363901</v>
      </c>
    </row>
    <row r="583" spans="1:11">
      <c r="A583" t="s">
        <v>128</v>
      </c>
      <c r="B583" s="5">
        <v>-11.6672826499998</v>
      </c>
      <c r="C583">
        <f t="shared" si="145"/>
        <v>36496.504277529995</v>
      </c>
      <c r="D583">
        <f t="shared" si="146"/>
        <v>22586.419577529989</v>
      </c>
      <c r="E583">
        <f t="shared" si="154"/>
        <v>6991.3549623299477</v>
      </c>
      <c r="F583">
        <f t="shared" si="152"/>
        <v>24205.02208552328</v>
      </c>
      <c r="G583">
        <f t="shared" si="153"/>
        <v>48410.04417104656</v>
      </c>
      <c r="H583">
        <f t="shared" si="148"/>
        <v>31196.377047853228</v>
      </c>
      <c r="I583">
        <f t="shared" si="149"/>
        <v>55401.399133376508</v>
      </c>
      <c r="J583">
        <f t="shared" si="150"/>
        <v>-17213.667123193332</v>
      </c>
      <c r="K583">
        <f t="shared" si="151"/>
        <v>-41418.689208716612</v>
      </c>
    </row>
    <row r="584" spans="1:11">
      <c r="A584" t="s">
        <v>129</v>
      </c>
      <c r="B584" s="5">
        <v>11251.272394649999</v>
      </c>
      <c r="C584">
        <f t="shared" si="145"/>
        <v>35442.063990769995</v>
      </c>
      <c r="D584">
        <f t="shared" si="146"/>
        <v>10319.755209359988</v>
      </c>
      <c r="E584">
        <f t="shared" si="154"/>
        <v>7226.8498110438431</v>
      </c>
      <c r="F584">
        <f t="shared" si="152"/>
        <v>24213.783968699729</v>
      </c>
      <c r="G584">
        <f t="shared" si="153"/>
        <v>48427.567937399457</v>
      </c>
      <c r="H584">
        <f t="shared" si="148"/>
        <v>31440.63377974357</v>
      </c>
      <c r="I584">
        <f t="shared" si="149"/>
        <v>55654.417748443302</v>
      </c>
      <c r="J584">
        <f t="shared" si="150"/>
        <v>-16986.934157655887</v>
      </c>
      <c r="K584">
        <f t="shared" si="151"/>
        <v>-41200.718126355612</v>
      </c>
    </row>
    <row r="585" spans="1:11">
      <c r="A585" t="s">
        <v>130</v>
      </c>
      <c r="B585" s="5">
        <v>18025.2276222</v>
      </c>
      <c r="C585">
        <f t="shared" si="145"/>
        <v>39370.876167429997</v>
      </c>
      <c r="D585">
        <f t="shared" si="146"/>
        <v>13376.211440479987</v>
      </c>
      <c r="E585">
        <f t="shared" si="154"/>
        <v>6757.0095727237258</v>
      </c>
      <c r="F585">
        <f t="shared" si="152"/>
        <v>23986.351063432026</v>
      </c>
      <c r="G585">
        <f t="shared" si="153"/>
        <v>47972.702126864053</v>
      </c>
      <c r="H585">
        <f t="shared" si="148"/>
        <v>30743.360636155754</v>
      </c>
      <c r="I585">
        <f t="shared" si="149"/>
        <v>54729.71169958778</v>
      </c>
      <c r="J585">
        <f t="shared" si="150"/>
        <v>-17229.341490708299</v>
      </c>
      <c r="K585">
        <f t="shared" si="151"/>
        <v>-41215.692554140325</v>
      </c>
    </row>
    <row r="586" spans="1:11">
      <c r="A586" t="s">
        <v>131</v>
      </c>
      <c r="B586" s="5">
        <v>14303.08364384</v>
      </c>
      <c r="C586">
        <f t="shared" si="145"/>
        <v>43567.916378039998</v>
      </c>
      <c r="D586">
        <f t="shared" si="146"/>
        <v>10649.230017859991</v>
      </c>
      <c r="E586">
        <f t="shared" si="154"/>
        <v>6332.6938254482357</v>
      </c>
      <c r="F586">
        <f t="shared" si="152"/>
        <v>23830.405250804972</v>
      </c>
      <c r="G586">
        <f t="shared" si="153"/>
        <v>47660.810501609943</v>
      </c>
      <c r="H586">
        <f t="shared" si="148"/>
        <v>30163.099076253209</v>
      </c>
      <c r="I586">
        <f t="shared" si="149"/>
        <v>53993.504327058181</v>
      </c>
      <c r="J586">
        <f t="shared" si="150"/>
        <v>-17497.711425356734</v>
      </c>
      <c r="K586">
        <f t="shared" si="151"/>
        <v>-41328.116676161706</v>
      </c>
    </row>
    <row r="587" spans="1:11">
      <c r="A587" t="s">
        <v>132</v>
      </c>
      <c r="B587" s="5">
        <v>3364.0697144699998</v>
      </c>
      <c r="C587">
        <f t="shared" si="145"/>
        <v>46943.65337516</v>
      </c>
      <c r="D587">
        <f t="shared" si="146"/>
        <v>10447.149097630005</v>
      </c>
      <c r="E587">
        <f t="shared" si="154"/>
        <v>5664.6351125813117</v>
      </c>
      <c r="F587">
        <f t="shared" si="152"/>
        <v>23499.698922809592</v>
      </c>
      <c r="G587">
        <f t="shared" si="153"/>
        <v>46999.397845619183</v>
      </c>
      <c r="H587">
        <f t="shared" si="148"/>
        <v>29164.334035390904</v>
      </c>
      <c r="I587">
        <f t="shared" si="149"/>
        <v>52664.032958200492</v>
      </c>
      <c r="J587">
        <f t="shared" si="150"/>
        <v>-17835.063810228279</v>
      </c>
      <c r="K587">
        <f t="shared" si="151"/>
        <v>-41334.762733037875</v>
      </c>
    </row>
    <row r="588" spans="1:11">
      <c r="A588" t="s">
        <v>133</v>
      </c>
      <c r="B588" s="5">
        <v>355.57768538000198</v>
      </c>
      <c r="C588">
        <f t="shared" ref="C588:C601" si="155">SUM(B585,B586,B587,B588)</f>
        <v>36047.958665890008</v>
      </c>
      <c r="D588">
        <f t="shared" si="146"/>
        <v>605.89467512001283</v>
      </c>
      <c r="E588">
        <f t="shared" si="154"/>
        <v>4102.6501115850751</v>
      </c>
      <c r="F588">
        <f t="shared" si="152"/>
        <v>22692.258600073455</v>
      </c>
      <c r="G588">
        <f t="shared" si="153"/>
        <v>45384.517200146911</v>
      </c>
      <c r="H588">
        <f t="shared" si="148"/>
        <v>26794.908711658529</v>
      </c>
      <c r="I588">
        <f t="shared" si="149"/>
        <v>49487.167311731988</v>
      </c>
      <c r="J588">
        <f t="shared" si="150"/>
        <v>-18589.608488488382</v>
      </c>
      <c r="K588">
        <f t="shared" si="151"/>
        <v>-41281.867088561834</v>
      </c>
    </row>
    <row r="589" spans="1:11">
      <c r="A589" t="s">
        <v>134</v>
      </c>
      <c r="B589" s="5">
        <v>11925.26397557</v>
      </c>
      <c r="C589">
        <f t="shared" si="155"/>
        <v>29947.995019260001</v>
      </c>
      <c r="D589">
        <f t="shared" si="146"/>
        <v>-9422.8811481699959</v>
      </c>
      <c r="E589">
        <f t="shared" si="154"/>
        <v>1851.9958394641442</v>
      </c>
      <c r="F589">
        <f t="shared" si="152"/>
        <v>21611.398602394089</v>
      </c>
      <c r="G589">
        <f t="shared" si="153"/>
        <v>43222.797204788178</v>
      </c>
      <c r="H589">
        <f t="shared" si="148"/>
        <v>23463.394441858232</v>
      </c>
      <c r="I589">
        <f t="shared" si="149"/>
        <v>45074.793044252321</v>
      </c>
      <c r="J589">
        <f t="shared" si="150"/>
        <v>-19759.402762929945</v>
      </c>
      <c r="K589">
        <f t="shared" si="151"/>
        <v>-41370.801365324034</v>
      </c>
    </row>
    <row r="590" spans="1:11">
      <c r="A590" t="s">
        <v>135</v>
      </c>
      <c r="B590" s="5">
        <v>3428.5166646900002</v>
      </c>
      <c r="C590">
        <f t="shared" si="155"/>
        <v>19073.428040110004</v>
      </c>
      <c r="D590">
        <f t="shared" si="146"/>
        <v>-24494.488337929994</v>
      </c>
      <c r="E590">
        <f t="shared" si="154"/>
        <v>-905.49440406382996</v>
      </c>
      <c r="F590">
        <f t="shared" si="152"/>
        <v>21258.347386098743</v>
      </c>
      <c r="G590">
        <f t="shared" si="153"/>
        <v>42516.694772197487</v>
      </c>
      <c r="H590">
        <f t="shared" si="148"/>
        <v>20352.852982034914</v>
      </c>
      <c r="I590">
        <f t="shared" si="149"/>
        <v>41611.200368133657</v>
      </c>
      <c r="J590">
        <f t="shared" si="150"/>
        <v>-22163.841790162573</v>
      </c>
      <c r="K590">
        <f t="shared" si="151"/>
        <v>-43422.189176261316</v>
      </c>
    </row>
    <row r="591" spans="1:11">
      <c r="A591" t="s">
        <v>136</v>
      </c>
      <c r="B591" s="5">
        <v>3458.6278230099902</v>
      </c>
      <c r="C591">
        <f t="shared" si="155"/>
        <v>19167.98614864999</v>
      </c>
      <c r="D591">
        <f t="shared" si="146"/>
        <v>-27775.66722651001</v>
      </c>
      <c r="E591">
        <f t="shared" si="154"/>
        <v>-2636.2317913152037</v>
      </c>
      <c r="F591">
        <f t="shared" si="152"/>
        <v>21991.084373920636</v>
      </c>
      <c r="G591">
        <f t="shared" si="153"/>
        <v>43982.168747841271</v>
      </c>
      <c r="H591">
        <f t="shared" si="148"/>
        <v>19354.852582605432</v>
      </c>
      <c r="I591">
        <f t="shared" si="149"/>
        <v>41345.936956526071</v>
      </c>
      <c r="J591">
        <f t="shared" si="150"/>
        <v>-24627.316165235839</v>
      </c>
      <c r="K591">
        <f t="shared" si="151"/>
        <v>-46618.400539156471</v>
      </c>
    </row>
    <row r="592" spans="1:11">
      <c r="A592" t="s">
        <v>137</v>
      </c>
      <c r="B592" s="5">
        <v>13651.18000615</v>
      </c>
      <c r="C592">
        <f t="shared" si="155"/>
        <v>32463.588469419989</v>
      </c>
      <c r="D592">
        <f t="shared" ref="D592:D601" si="156">C592-C588</f>
        <v>-3584.3701964700194</v>
      </c>
      <c r="E592">
        <f t="shared" si="154"/>
        <v>-2634.0386695683351</v>
      </c>
      <c r="F592">
        <f t="shared" si="152"/>
        <v>21990.982423963018</v>
      </c>
      <c r="G592">
        <f t="shared" si="153"/>
        <v>43981.964847926036</v>
      </c>
      <c r="H592">
        <f t="shared" si="148"/>
        <v>19356.943754394684</v>
      </c>
      <c r="I592">
        <f t="shared" si="149"/>
        <v>41347.926178357702</v>
      </c>
      <c r="J592">
        <f t="shared" si="150"/>
        <v>-24625.021093531352</v>
      </c>
      <c r="K592">
        <f t="shared" si="151"/>
        <v>-46616.00351749437</v>
      </c>
    </row>
    <row r="593" spans="1:11">
      <c r="A593" t="s">
        <v>138</v>
      </c>
      <c r="B593" s="5">
        <v>119.85362255000101</v>
      </c>
      <c r="C593">
        <f t="shared" si="155"/>
        <v>20658.178116399991</v>
      </c>
      <c r="D593">
        <f t="shared" si="156"/>
        <v>-9289.8169028600096</v>
      </c>
      <c r="E593">
        <f t="shared" si="154"/>
        <v>-1680.664079520345</v>
      </c>
      <c r="F593">
        <f t="shared" si="152"/>
        <v>21216.797158838574</v>
      </c>
      <c r="G593">
        <f t="shared" si="153"/>
        <v>42433.594317677147</v>
      </c>
      <c r="H593">
        <f t="shared" si="148"/>
        <v>19536.133079318228</v>
      </c>
      <c r="I593">
        <f t="shared" si="149"/>
        <v>40752.930238156805</v>
      </c>
      <c r="J593">
        <f t="shared" si="150"/>
        <v>-22897.461238358919</v>
      </c>
      <c r="K593">
        <f t="shared" si="151"/>
        <v>-44114.258397197489</v>
      </c>
    </row>
    <row r="594" spans="1:11">
      <c r="A594" t="s">
        <v>139</v>
      </c>
      <c r="B594" s="5">
        <v>-2689.0042801200002</v>
      </c>
      <c r="C594">
        <f t="shared" si="155"/>
        <v>14540.657171589988</v>
      </c>
      <c r="D594">
        <f t="shared" si="156"/>
        <v>-4532.7708685200159</v>
      </c>
      <c r="E594">
        <f t="shared" si="154"/>
        <v>-1231.6373818493753</v>
      </c>
      <c r="F594">
        <f t="shared" si="152"/>
        <v>21047.54989941508</v>
      </c>
      <c r="G594">
        <f t="shared" si="153"/>
        <v>42095.099798830161</v>
      </c>
      <c r="H594">
        <f t="shared" si="148"/>
        <v>19815.912517565706</v>
      </c>
      <c r="I594">
        <f t="shared" si="149"/>
        <v>40863.462416980787</v>
      </c>
      <c r="J594">
        <f t="shared" si="150"/>
        <v>-22279.187281264454</v>
      </c>
      <c r="K594">
        <f t="shared" si="151"/>
        <v>-43326.737180679535</v>
      </c>
    </row>
    <row r="595" spans="1:11">
      <c r="A595" t="s">
        <v>140</v>
      </c>
      <c r="B595" s="5">
        <v>7577.0957583299996</v>
      </c>
      <c r="C595">
        <f t="shared" si="155"/>
        <v>18659.12510691</v>
      </c>
      <c r="D595">
        <f t="shared" si="156"/>
        <v>-508.86104173999047</v>
      </c>
      <c r="E595">
        <f t="shared" si="154"/>
        <v>-89.787247260982809</v>
      </c>
      <c r="F595">
        <f t="shared" si="152"/>
        <v>20394.006785414644</v>
      </c>
      <c r="G595">
        <f t="shared" si="153"/>
        <v>40788.013570829287</v>
      </c>
      <c r="H595">
        <f t="shared" si="148"/>
        <v>20304.219538153662</v>
      </c>
      <c r="I595">
        <f t="shared" si="149"/>
        <v>40698.226323568306</v>
      </c>
      <c r="J595">
        <f t="shared" si="150"/>
        <v>-20483.794032675625</v>
      </c>
      <c r="K595">
        <f t="shared" si="151"/>
        <v>-40877.800818090269</v>
      </c>
    </row>
    <row r="596" spans="1:11">
      <c r="A596" t="s">
        <v>141</v>
      </c>
      <c r="B596" s="5">
        <v>11165.43248732</v>
      </c>
      <c r="C596">
        <f t="shared" si="155"/>
        <v>16173.37758808</v>
      </c>
      <c r="D596">
        <f t="shared" si="156"/>
        <v>-16290.210881339988</v>
      </c>
      <c r="E596">
        <f t="shared" si="154"/>
        <v>762.6925897439271</v>
      </c>
      <c r="F596">
        <f t="shared" si="152"/>
        <v>19255.553096646476</v>
      </c>
      <c r="G596">
        <f t="shared" si="153"/>
        <v>38511.106193292952</v>
      </c>
      <c r="H596">
        <f t="shared" si="148"/>
        <v>20018.245686390404</v>
      </c>
      <c r="I596">
        <f t="shared" si="149"/>
        <v>39273.79878303688</v>
      </c>
      <c r="J596">
        <f t="shared" si="150"/>
        <v>-18492.860506902547</v>
      </c>
      <c r="K596">
        <f t="shared" si="151"/>
        <v>-37748.413603549023</v>
      </c>
    </row>
    <row r="597" spans="1:11">
      <c r="A597" t="s">
        <v>142</v>
      </c>
      <c r="B597" s="5">
        <v>7840.6667670699899</v>
      </c>
      <c r="C597">
        <f t="shared" si="155"/>
        <v>23894.190732599989</v>
      </c>
      <c r="D597">
        <f t="shared" si="156"/>
        <v>3236.0126161999979</v>
      </c>
      <c r="E597">
        <f t="shared" si="154"/>
        <v>1820.109829359295</v>
      </c>
      <c r="F597">
        <f t="shared" si="152"/>
        <v>18750.085352329319</v>
      </c>
      <c r="G597">
        <f t="shared" si="153"/>
        <v>37500.170704658638</v>
      </c>
      <c r="H597">
        <f t="shared" si="148"/>
        <v>20570.195181688614</v>
      </c>
      <c r="I597">
        <f t="shared" si="149"/>
        <v>39320.280534017933</v>
      </c>
      <c r="J597">
        <f t="shared" si="150"/>
        <v>-16929.975522970024</v>
      </c>
      <c r="K597">
        <f t="shared" si="151"/>
        <v>-35680.060875299343</v>
      </c>
    </row>
    <row r="598" spans="1:11">
      <c r="A598" t="s">
        <v>143</v>
      </c>
      <c r="B598" s="5">
        <v>14424.12028282</v>
      </c>
      <c r="C598">
        <f t="shared" si="155"/>
        <v>41007.315295539986</v>
      </c>
      <c r="D598">
        <f t="shared" si="156"/>
        <v>26466.658123949997</v>
      </c>
      <c r="E598">
        <f t="shared" si="154"/>
        <v>4833.9387133314503</v>
      </c>
      <c r="F598">
        <f t="shared" si="152"/>
        <v>17525.978269426672</v>
      </c>
      <c r="G598">
        <f t="shared" si="153"/>
        <v>35051.956538853345</v>
      </c>
      <c r="H598">
        <f t="shared" si="148"/>
        <v>22359.916982758121</v>
      </c>
      <c r="I598">
        <f t="shared" si="149"/>
        <v>39885.895252184797</v>
      </c>
      <c r="J598">
        <f t="shared" si="150"/>
        <v>-12692.039556095222</v>
      </c>
      <c r="K598">
        <f t="shared" si="151"/>
        <v>-30218.017825521893</v>
      </c>
    </row>
    <row r="599" spans="1:11">
      <c r="A599" t="s">
        <v>144</v>
      </c>
      <c r="B599" s="5">
        <v>11490.477897299999</v>
      </c>
      <c r="C599">
        <f t="shared" si="155"/>
        <v>44920.697434509995</v>
      </c>
      <c r="D599">
        <f t="shared" si="156"/>
        <v>26261.572327599995</v>
      </c>
      <c r="E599">
        <f t="shared" si="154"/>
        <v>5828.4332904170496</v>
      </c>
      <c r="F599">
        <f t="shared" si="152"/>
        <v>18170.30083181788</v>
      </c>
      <c r="G599">
        <f t="shared" si="153"/>
        <v>36340.60166363576</v>
      </c>
      <c r="H599">
        <f t="shared" si="148"/>
        <v>23998.734122234928</v>
      </c>
      <c r="I599">
        <f t="shared" si="149"/>
        <v>42169.034954052811</v>
      </c>
      <c r="J599">
        <f t="shared" si="150"/>
        <v>-12341.86754140083</v>
      </c>
      <c r="K599">
        <f t="shared" si="151"/>
        <v>-30512.168373218708</v>
      </c>
    </row>
    <row r="600" spans="1:11">
      <c r="A600" t="s">
        <v>145</v>
      </c>
      <c r="B600" s="5">
        <v>3687.9526145300001</v>
      </c>
      <c r="C600">
        <f t="shared" si="155"/>
        <v>37443.21756171999</v>
      </c>
      <c r="D600">
        <f t="shared" si="156"/>
        <v>21269.839973639988</v>
      </c>
      <c r="E600">
        <f t="shared" si="154"/>
        <v>5484.0817224774346</v>
      </c>
      <c r="F600">
        <f t="shared" si="152"/>
        <v>17786.072536161231</v>
      </c>
      <c r="G600">
        <f t="shared" si="153"/>
        <v>35572.145072322463</v>
      </c>
      <c r="H600">
        <f t="shared" si="148"/>
        <v>23270.154258638664</v>
      </c>
      <c r="I600">
        <f t="shared" si="149"/>
        <v>41056.226794799899</v>
      </c>
      <c r="J600">
        <f t="shared" si="150"/>
        <v>-12301.990813683797</v>
      </c>
      <c r="K600">
        <f t="shared" si="151"/>
        <v>-30088.063349845026</v>
      </c>
    </row>
    <row r="601" spans="1:11">
      <c r="A601" t="s">
        <v>146</v>
      </c>
      <c r="B601" s="5">
        <v>1093.8703902300001</v>
      </c>
      <c r="C601">
        <f t="shared" si="155"/>
        <v>30696.421184880001</v>
      </c>
      <c r="D601">
        <f t="shared" si="156"/>
        <v>6802.2304522800114</v>
      </c>
      <c r="E601">
        <f t="shared" si="154"/>
        <v>4617.5629541174767</v>
      </c>
      <c r="F601">
        <f>STDEV(D582:D601)</f>
        <v>17243.604639843194</v>
      </c>
      <c r="G601">
        <f t="shared" si="153"/>
        <v>34487.209279686387</v>
      </c>
      <c r="H601">
        <f t="shared" si="148"/>
        <v>21861.167593960672</v>
      </c>
      <c r="I601">
        <f t="shared" si="149"/>
        <v>39104.772233803866</v>
      </c>
      <c r="J601">
        <f t="shared" si="150"/>
        <v>-12626.041685725717</v>
      </c>
      <c r="K601">
        <f t="shared" si="151"/>
        <v>-29869.646325568909</v>
      </c>
    </row>
    <row r="602" spans="1:11">
      <c r="A602" t="s">
        <v>273</v>
      </c>
      <c r="B602" s="5">
        <v>201.11321191999599</v>
      </c>
      <c r="C602">
        <f t="shared" ref="C602:C603" si="157">SUM(B599,B600,B601,B602)</f>
        <v>16473.414113979998</v>
      </c>
      <c r="D602">
        <f t="shared" ref="D602:D603" si="158">C602-C598</f>
        <v>-24533.901181559988</v>
      </c>
      <c r="E602">
        <f t="shared" ref="E602:E603" si="159">AVERAGE(D583:D602)</f>
        <v>1579.4002863274977</v>
      </c>
      <c r="F602">
        <f t="shared" ref="F602:F603" si="160">STDEV(D583:D602)</f>
        <v>16725.949133900041</v>
      </c>
      <c r="G602">
        <f t="shared" si="153"/>
        <v>33451.898267800083</v>
      </c>
      <c r="H602">
        <f t="shared" si="148"/>
        <v>18305.34942022754</v>
      </c>
      <c r="I602">
        <f t="shared" si="149"/>
        <v>35031.298554127578</v>
      </c>
      <c r="J602">
        <f t="shared" si="150"/>
        <v>-15146.548847572543</v>
      </c>
      <c r="K602">
        <f t="shared" si="151"/>
        <v>-31872.497981472585</v>
      </c>
    </row>
    <row r="603" spans="1:11">
      <c r="A603" t="s">
        <v>274</v>
      </c>
      <c r="B603" s="5">
        <v>-8962.1555282100107</v>
      </c>
      <c r="C603">
        <f t="shared" si="157"/>
        <v>-3979.2193115300151</v>
      </c>
      <c r="D603">
        <f t="shared" si="158"/>
        <v>-48899.916746040013</v>
      </c>
      <c r="E603">
        <f t="shared" si="159"/>
        <v>-1994.9165298510027</v>
      </c>
      <c r="F603">
        <f t="shared" si="160"/>
        <v>19421.558678669982</v>
      </c>
      <c r="G603">
        <f t="shared" si="153"/>
        <v>38843.117357339965</v>
      </c>
      <c r="H603">
        <f t="shared" si="148"/>
        <v>17426.642148818981</v>
      </c>
      <c r="I603">
        <f t="shared" si="149"/>
        <v>36848.200827488959</v>
      </c>
      <c r="J603">
        <f t="shared" si="150"/>
        <v>-21416.475208520984</v>
      </c>
      <c r="K603">
        <f>E603-G603</f>
        <v>-40838.03388719097</v>
      </c>
    </row>
    <row r="604" spans="1:11">
      <c r="A604" t="s">
        <v>277</v>
      </c>
      <c r="B604">
        <v>-325.931169770005</v>
      </c>
      <c r="C604">
        <f t="shared" ref="C604" si="161">SUM(B601,B602,B603,B604)</f>
        <v>-7993.1030958300198</v>
      </c>
      <c r="D604">
        <f t="shared" ref="D604" si="162">C604-C600</f>
        <v>-45436.320657550008</v>
      </c>
      <c r="E604">
        <f t="shared" ref="E604" si="163">AVERAGE(D585:D604)</f>
        <v>-4782.7203231965013</v>
      </c>
      <c r="F604">
        <f t="shared" ref="F604" si="164">STDEV(D585:D604)</f>
        <v>21455.963888624385</v>
      </c>
      <c r="G604">
        <f t="shared" ref="G604" si="165">F604*2</f>
        <v>42911.927777248769</v>
      </c>
      <c r="H604">
        <f t="shared" ref="H604" si="166">E604+F604</f>
        <v>16673.243565427882</v>
      </c>
      <c r="I604">
        <f t="shared" ref="I604" si="167">E604+G604</f>
        <v>38129.207454052266</v>
      </c>
      <c r="J604">
        <f t="shared" ref="J604" si="168">E604-F604</f>
        <v>-26238.684211820888</v>
      </c>
      <c r="K604">
        <f>E604-G604</f>
        <v>-47694.648100445273</v>
      </c>
    </row>
  </sheetData>
  <conditionalFormatting sqref="N33:EF34">
    <cfRule type="containsText" dxfId="102" priority="10" operator="containsText" text="Upper Limit">
      <formula>NOT(ISERROR(SEARCH("Upper Limit",N33)))</formula>
    </cfRule>
    <cfRule type="containsText" dxfId="101" priority="11" operator="containsText" text="Lower Limit">
      <formula>NOT(ISERROR(SEARCH("Lower Limit",N33)))</formula>
    </cfRule>
    <cfRule type="containsText" dxfId="100" priority="12" operator="containsText" text="No">
      <formula>NOT(ISERROR(SEARCH("No",N33)))</formula>
    </cfRule>
  </conditionalFormatting>
  <conditionalFormatting sqref="Z160:ER161">
    <cfRule type="containsText" dxfId="99" priority="7" operator="containsText" text="Upper Limit">
      <formula>NOT(ISERROR(SEARCH("Upper Limit",Z160)))</formula>
    </cfRule>
    <cfRule type="containsText" dxfId="98" priority="8" operator="containsText" text="Lower Limit">
      <formula>NOT(ISERROR(SEARCH("Lower Limit",Z160)))</formula>
    </cfRule>
    <cfRule type="containsText" dxfId="97" priority="9" operator="containsText" text="No">
      <formula>NOT(ISERROR(SEARCH("No",Z160)))</formula>
    </cfRule>
  </conditionalFormatting>
  <conditionalFormatting sqref="Y309:EQ310">
    <cfRule type="containsText" dxfId="96" priority="4" operator="containsText" text="Upper Limit">
      <formula>NOT(ISERROR(SEARCH("Upper Limit",Y309)))</formula>
    </cfRule>
    <cfRule type="containsText" dxfId="95" priority="5" operator="containsText" text="Lower Limit">
      <formula>NOT(ISERROR(SEARCH("Lower Limit",Y309)))</formula>
    </cfRule>
    <cfRule type="containsText" dxfId="94" priority="6" operator="containsText" text="No">
      <formula>NOT(ISERROR(SEARCH("No",Y309)))</formula>
    </cfRule>
  </conditionalFormatting>
  <conditionalFormatting sqref="Y457:EP458">
    <cfRule type="containsText" dxfId="93" priority="1" operator="containsText" text="Upper Limit">
      <formula>NOT(ISERROR(SEARCH("Upper Limit",Y457)))</formula>
    </cfRule>
    <cfRule type="containsText" dxfId="92" priority="2" operator="containsText" text="Lower Limit">
      <formula>NOT(ISERROR(SEARCH("Lower Limit",Y457)))</formula>
    </cfRule>
    <cfRule type="containsText" dxfId="91" priority="3" operator="containsText" text="No">
      <formula>NOT(ISERROR(SEARCH("No",Y457)))</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sheetPr codeName="Sheet2"/>
  <dimension ref="A1:EF602"/>
  <sheetViews>
    <sheetView topLeftCell="H16" zoomScaleNormal="100" workbookViewId="0">
      <selection activeCell="DA29" sqref="DA29:DB35"/>
    </sheetView>
  </sheetViews>
  <sheetFormatPr defaultRowHeight="15"/>
  <sheetData>
    <row r="1" spans="1:135" ht="75">
      <c r="A1" s="2" t="s">
        <v>0</v>
      </c>
      <c r="B1" s="2" t="s">
        <v>156</v>
      </c>
      <c r="C1" s="2" t="s">
        <v>148</v>
      </c>
      <c r="D1" s="2" t="s">
        <v>149</v>
      </c>
      <c r="E1" s="2" t="s">
        <v>150</v>
      </c>
      <c r="F1" s="2" t="s">
        <v>166</v>
      </c>
      <c r="G1" s="2" t="s">
        <v>167</v>
      </c>
      <c r="H1" s="2" t="s">
        <v>151</v>
      </c>
      <c r="I1" s="2" t="s">
        <v>152</v>
      </c>
      <c r="J1" s="2" t="s">
        <v>153</v>
      </c>
      <c r="K1" s="2" t="s">
        <v>154</v>
      </c>
      <c r="N1" t="s">
        <v>27</v>
      </c>
      <c r="O1" t="s">
        <v>28</v>
      </c>
      <c r="P1" t="s">
        <v>29</v>
      </c>
      <c r="Q1" t="s">
        <v>30</v>
      </c>
      <c r="R1" t="s">
        <v>31</v>
      </c>
      <c r="S1" t="s">
        <v>32</v>
      </c>
      <c r="T1" t="s">
        <v>33</v>
      </c>
      <c r="U1" t="s">
        <v>34</v>
      </c>
      <c r="V1" t="s">
        <v>35</v>
      </c>
      <c r="W1" t="s">
        <v>36</v>
      </c>
      <c r="X1" t="s">
        <v>37</v>
      </c>
      <c r="Y1" t="s">
        <v>38</v>
      </c>
      <c r="Z1" t="s">
        <v>39</v>
      </c>
      <c r="AA1" t="s">
        <v>40</v>
      </c>
      <c r="AB1" t="s">
        <v>41</v>
      </c>
      <c r="AC1" t="s">
        <v>42</v>
      </c>
      <c r="AD1" t="s">
        <v>43</v>
      </c>
      <c r="AE1" t="s">
        <v>44</v>
      </c>
      <c r="AF1" t="s">
        <v>45</v>
      </c>
      <c r="AG1" t="s">
        <v>46</v>
      </c>
      <c r="AH1" t="s">
        <v>47</v>
      </c>
      <c r="AI1" t="s">
        <v>48</v>
      </c>
      <c r="AJ1" t="s">
        <v>49</v>
      </c>
      <c r="AK1" t="s">
        <v>50</v>
      </c>
      <c r="AL1" t="s">
        <v>51</v>
      </c>
      <c r="AM1" t="s">
        <v>52</v>
      </c>
      <c r="AN1" t="s">
        <v>53</v>
      </c>
      <c r="AO1" t="s">
        <v>54</v>
      </c>
      <c r="AP1" t="s">
        <v>55</v>
      </c>
      <c r="AQ1" t="s">
        <v>56</v>
      </c>
      <c r="AR1" t="s">
        <v>57</v>
      </c>
      <c r="AS1" t="s">
        <v>58</v>
      </c>
      <c r="AT1" t="s">
        <v>59</v>
      </c>
      <c r="AU1" t="s">
        <v>60</v>
      </c>
      <c r="AV1" t="s">
        <v>61</v>
      </c>
      <c r="AW1" t="s">
        <v>62</v>
      </c>
      <c r="AX1" t="s">
        <v>63</v>
      </c>
      <c r="AY1" t="s">
        <v>64</v>
      </c>
      <c r="AZ1" t="s">
        <v>65</v>
      </c>
      <c r="BA1" t="s">
        <v>66</v>
      </c>
      <c r="BB1" t="s">
        <v>67</v>
      </c>
      <c r="BC1" t="s">
        <v>68</v>
      </c>
      <c r="BD1" t="s">
        <v>69</v>
      </c>
      <c r="BE1" t="s">
        <v>70</v>
      </c>
      <c r="BF1" t="s">
        <v>71</v>
      </c>
      <c r="BG1" t="s">
        <v>72</v>
      </c>
      <c r="BH1" t="s">
        <v>73</v>
      </c>
      <c r="BI1" t="s">
        <v>74</v>
      </c>
      <c r="BJ1" t="s">
        <v>75</v>
      </c>
      <c r="BK1" t="s">
        <v>76</v>
      </c>
      <c r="BL1" t="s">
        <v>77</v>
      </c>
      <c r="BM1" t="s">
        <v>78</v>
      </c>
      <c r="BN1" t="s">
        <v>79</v>
      </c>
      <c r="BO1" t="s">
        <v>80</v>
      </c>
      <c r="BP1" t="s">
        <v>81</v>
      </c>
      <c r="BQ1" t="s">
        <v>82</v>
      </c>
      <c r="BR1" t="s">
        <v>83</v>
      </c>
      <c r="BS1" t="s">
        <v>84</v>
      </c>
      <c r="BT1" t="s">
        <v>85</v>
      </c>
      <c r="BU1" t="s">
        <v>86</v>
      </c>
      <c r="BV1" t="s">
        <v>87</v>
      </c>
      <c r="BW1" t="s">
        <v>88</v>
      </c>
      <c r="BX1" t="s">
        <v>89</v>
      </c>
      <c r="BY1" t="s">
        <v>90</v>
      </c>
      <c r="BZ1" t="s">
        <v>91</v>
      </c>
      <c r="CA1" t="s">
        <v>92</v>
      </c>
      <c r="CB1" t="s">
        <v>93</v>
      </c>
      <c r="CC1" t="s">
        <v>94</v>
      </c>
      <c r="CD1" t="s">
        <v>95</v>
      </c>
      <c r="CE1" t="s">
        <v>96</v>
      </c>
      <c r="CF1" t="s">
        <v>97</v>
      </c>
      <c r="CG1" t="s">
        <v>98</v>
      </c>
      <c r="CH1" t="s">
        <v>99</v>
      </c>
      <c r="CI1" t="s">
        <v>100</v>
      </c>
      <c r="CJ1" t="s">
        <v>101</v>
      </c>
      <c r="CK1" t="s">
        <v>102</v>
      </c>
      <c r="CL1" t="s">
        <v>103</v>
      </c>
      <c r="CM1" t="s">
        <v>104</v>
      </c>
      <c r="CN1" t="s">
        <v>105</v>
      </c>
      <c r="CO1" t="s">
        <v>106</v>
      </c>
      <c r="CP1" t="s">
        <v>107</v>
      </c>
      <c r="CQ1" t="s">
        <v>108</v>
      </c>
      <c r="CR1" t="s">
        <v>109</v>
      </c>
      <c r="CS1" t="s">
        <v>110</v>
      </c>
      <c r="CT1" t="s">
        <v>111</v>
      </c>
      <c r="CU1" t="s">
        <v>112</v>
      </c>
      <c r="CV1" t="s">
        <v>113</v>
      </c>
      <c r="CW1" t="s">
        <v>114</v>
      </c>
      <c r="CX1" t="s">
        <v>115</v>
      </c>
      <c r="CY1" t="s">
        <v>116</v>
      </c>
      <c r="CZ1" t="s">
        <v>117</v>
      </c>
      <c r="DA1" t="s">
        <v>118</v>
      </c>
      <c r="DB1" t="s">
        <v>119</v>
      </c>
      <c r="DC1" t="s">
        <v>120</v>
      </c>
      <c r="DD1" t="s">
        <v>121</v>
      </c>
      <c r="DE1" t="s">
        <v>122</v>
      </c>
      <c r="DF1" t="s">
        <v>123</v>
      </c>
      <c r="DG1" t="s">
        <v>124</v>
      </c>
      <c r="DH1" t="s">
        <v>125</v>
      </c>
      <c r="DI1" t="s">
        <v>126</v>
      </c>
      <c r="DJ1" t="s">
        <v>127</v>
      </c>
      <c r="DK1" t="s">
        <v>128</v>
      </c>
      <c r="DL1" t="s">
        <v>129</v>
      </c>
      <c r="DM1" t="s">
        <v>130</v>
      </c>
      <c r="DN1" t="s">
        <v>131</v>
      </c>
      <c r="DO1" t="s">
        <v>132</v>
      </c>
      <c r="DP1" t="s">
        <v>133</v>
      </c>
      <c r="DQ1" t="s">
        <v>134</v>
      </c>
      <c r="DR1" t="s">
        <v>135</v>
      </c>
      <c r="DS1" t="s">
        <v>136</v>
      </c>
      <c r="DT1" t="s">
        <v>137</v>
      </c>
      <c r="DU1" t="s">
        <v>138</v>
      </c>
      <c r="DV1" t="s">
        <v>139</v>
      </c>
      <c r="DW1" t="s">
        <v>140</v>
      </c>
      <c r="DX1" t="s">
        <v>141</v>
      </c>
      <c r="DY1" t="s">
        <v>142</v>
      </c>
      <c r="DZ1" t="s">
        <v>143</v>
      </c>
      <c r="EA1" t="s">
        <v>144</v>
      </c>
      <c r="EB1" t="s">
        <v>145</v>
      </c>
      <c r="EC1" t="s">
        <v>146</v>
      </c>
      <c r="ED1" t="s">
        <v>273</v>
      </c>
      <c r="EE1" t="s">
        <v>274</v>
      </c>
    </row>
    <row r="2" spans="1:135">
      <c r="A2" t="s">
        <v>1</v>
      </c>
      <c r="B2">
        <v>305.59999999999997</v>
      </c>
      <c r="M2" s="2" t="s">
        <v>149</v>
      </c>
      <c r="N2">
        <v>553.3000000000003</v>
      </c>
      <c r="O2">
        <v>738.1</v>
      </c>
      <c r="P2">
        <v>208.69999999999996</v>
      </c>
      <c r="Q2">
        <v>-13.100000000000136</v>
      </c>
      <c r="R2">
        <v>205.0999999999998</v>
      </c>
      <c r="S2">
        <v>435.1</v>
      </c>
      <c r="T2">
        <v>1291.1999999999998</v>
      </c>
      <c r="U2">
        <v>308.39999999999986</v>
      </c>
      <c r="V2">
        <v>-430.44200000000001</v>
      </c>
      <c r="W2">
        <v>-1749.942</v>
      </c>
      <c r="X2">
        <v>-1727.1419999999998</v>
      </c>
      <c r="Y2">
        <v>451.9580000000002</v>
      </c>
      <c r="Z2">
        <v>1537.3420000000003</v>
      </c>
      <c r="AA2">
        <v>3769.8420000000001</v>
      </c>
      <c r="AB2">
        <v>2995.0420000000004</v>
      </c>
      <c r="AC2">
        <v>-922.55799999999999</v>
      </c>
      <c r="AD2">
        <v>-1873.1000000000004</v>
      </c>
      <c r="AE2">
        <v>-4466</v>
      </c>
      <c r="AF2">
        <v>-5596</v>
      </c>
      <c r="AG2">
        <v>-2424.2000000000003</v>
      </c>
      <c r="AH2">
        <v>-2253.1</v>
      </c>
      <c r="AI2">
        <v>-1496</v>
      </c>
      <c r="AJ2">
        <v>-1588.3000000000002</v>
      </c>
      <c r="AK2">
        <v>-1574.4999999999995</v>
      </c>
      <c r="AL2">
        <v>-3560.2999999999993</v>
      </c>
      <c r="AM2">
        <v>-1477.599999999999</v>
      </c>
      <c r="AN2">
        <v>3131.6000000000004</v>
      </c>
      <c r="AO2">
        <v>1922.1409999999998</v>
      </c>
      <c r="AP2">
        <v>6316.2409999999991</v>
      </c>
      <c r="AQ2">
        <v>4156.2409999999991</v>
      </c>
      <c r="AR2">
        <v>-70.259000000000242</v>
      </c>
      <c r="AS2">
        <v>125.65899999999988</v>
      </c>
      <c r="AT2">
        <v>-2160.9409999999998</v>
      </c>
      <c r="AU2">
        <v>-3687.4410000000003</v>
      </c>
      <c r="AV2">
        <v>-2544.241</v>
      </c>
      <c r="AW2">
        <v>-5756.5</v>
      </c>
      <c r="AX2">
        <v>-6225.5</v>
      </c>
      <c r="AY2">
        <v>-4664</v>
      </c>
      <c r="AZ2">
        <v>-3686</v>
      </c>
      <c r="BA2">
        <v>2860</v>
      </c>
      <c r="BB2">
        <v>2767</v>
      </c>
      <c r="BC2">
        <v>4354</v>
      </c>
      <c r="BD2">
        <v>6984</v>
      </c>
      <c r="BE2">
        <v>919</v>
      </c>
      <c r="BF2">
        <v>2932</v>
      </c>
      <c r="BG2">
        <v>986</v>
      </c>
      <c r="BH2">
        <v>-7180</v>
      </c>
      <c r="BI2">
        <v>231</v>
      </c>
      <c r="BJ2">
        <v>-948</v>
      </c>
      <c r="BK2">
        <v>3991</v>
      </c>
      <c r="BL2">
        <v>9628</v>
      </c>
      <c r="BM2">
        <v>5432</v>
      </c>
      <c r="BN2">
        <v>-4349</v>
      </c>
      <c r="BO2">
        <v>-10181</v>
      </c>
      <c r="BP2">
        <v>-11956</v>
      </c>
      <c r="BQ2">
        <v>-12609</v>
      </c>
      <c r="BR2">
        <v>5879</v>
      </c>
      <c r="BS2">
        <v>4118</v>
      </c>
      <c r="BT2">
        <v>5990.3181871309362</v>
      </c>
      <c r="BU2">
        <v>4566.9677159714174</v>
      </c>
      <c r="BV2">
        <v>-5994.6907019177306</v>
      </c>
      <c r="BW2">
        <v>-1392.1460473911702</v>
      </c>
      <c r="BX2">
        <v>-2708.9351809816053</v>
      </c>
      <c r="BY2">
        <v>835.47168103055265</v>
      </c>
      <c r="BZ2">
        <v>641.86849671942855</v>
      </c>
      <c r="CA2">
        <v>2024.757271822501</v>
      </c>
      <c r="CB2">
        <v>2274.0638890072523</v>
      </c>
      <c r="CC2">
        <v>-1420.3939526426366</v>
      </c>
      <c r="CD2">
        <v>2528.5451210878109</v>
      </c>
      <c r="CE2">
        <v>-525.15539080289727</v>
      </c>
      <c r="CF2">
        <v>-1703.4484126210227</v>
      </c>
      <c r="CG2">
        <v>1414.6164799350508</v>
      </c>
      <c r="CH2">
        <v>420.65255718093931</v>
      </c>
      <c r="CI2">
        <v>-4058.8856759135651</v>
      </c>
      <c r="CJ2">
        <v>-2776.8972985489181</v>
      </c>
      <c r="CK2">
        <v>-1976.9686859507556</v>
      </c>
      <c r="CL2">
        <v>-10578.939341982776</v>
      </c>
      <c r="CM2">
        <v>-3038.9913731456763</v>
      </c>
      <c r="CN2">
        <v>-3072.3955597800814</v>
      </c>
      <c r="CO2">
        <v>-7107.1011290295774</v>
      </c>
      <c r="CP2">
        <v>1177.1735353775239</v>
      </c>
      <c r="CQ2">
        <v>3365.0417777894963</v>
      </c>
      <c r="CR2">
        <v>-4136.5827239477312</v>
      </c>
      <c r="CS2">
        <v>391.23947609376773</v>
      </c>
      <c r="CT2">
        <v>670.15736885843398</v>
      </c>
      <c r="CU2">
        <v>-26976.538531949154</v>
      </c>
      <c r="CV2">
        <v>-14413.611056480935</v>
      </c>
      <c r="CW2">
        <v>-30827.435495861238</v>
      </c>
      <c r="CX2">
        <v>-29876.329997868794</v>
      </c>
      <c r="CY2">
        <v>10547.199689144309</v>
      </c>
      <c r="CZ2">
        <v>4267.0041682044539</v>
      </c>
      <c r="DA2">
        <v>25028.415675659358</v>
      </c>
      <c r="DB2">
        <v>15187.438992302596</v>
      </c>
      <c r="DC2">
        <v>1716.0486440882523</v>
      </c>
      <c r="DD2">
        <v>7625.8204817497826</v>
      </c>
      <c r="DE2">
        <v>-4894.6031057342479</v>
      </c>
      <c r="DF2">
        <v>7320.5065172266877</v>
      </c>
      <c r="DG2">
        <v>7682.531936357911</v>
      </c>
      <c r="DH2">
        <v>-6253.6562357121293</v>
      </c>
      <c r="DI2">
        <v>-1434.8793656216876</v>
      </c>
      <c r="DJ2">
        <v>-10365.64502011412</v>
      </c>
      <c r="DK2">
        <v>-42960.204107720012</v>
      </c>
      <c r="DL2">
        <v>-16091.061066199989</v>
      </c>
      <c r="DM2">
        <v>-16840.133503739991</v>
      </c>
      <c r="DN2">
        <v>-10142.842668529989</v>
      </c>
      <c r="DO2">
        <v>37939.438393740013</v>
      </c>
      <c r="DP2">
        <v>11531.672637219988</v>
      </c>
      <c r="DQ2">
        <v>22767.720268119989</v>
      </c>
      <c r="DR2">
        <v>18411.890788949986</v>
      </c>
      <c r="DS2">
        <v>-8477.0081455900108</v>
      </c>
      <c r="DT2">
        <v>-4613.9329290600035</v>
      </c>
      <c r="DU2">
        <v>-16453.342167500003</v>
      </c>
      <c r="DV2">
        <v>-19866.949988039993</v>
      </c>
      <c r="DW2">
        <v>-15628.553465769994</v>
      </c>
      <c r="DX2">
        <v>-15316.140465309996</v>
      </c>
      <c r="DY2">
        <v>-22707.026430990001</v>
      </c>
      <c r="DZ2">
        <v>-11055.048441880012</v>
      </c>
      <c r="EA2">
        <v>2639.3845627749906</v>
      </c>
      <c r="EB2">
        <v>8887.6511729049962</v>
      </c>
      <c r="EC2">
        <v>25041.357367709999</v>
      </c>
      <c r="ED2">
        <v>27708.805068325</v>
      </c>
      <c r="EE2">
        <v>8901.3360368849972</v>
      </c>
    </row>
    <row r="3" spans="1:135" ht="45">
      <c r="A3" t="s">
        <v>2</v>
      </c>
      <c r="B3">
        <v>-702</v>
      </c>
      <c r="M3" s="2" t="s">
        <v>151</v>
      </c>
      <c r="N3">
        <v>973.48704352577988</v>
      </c>
      <c r="O3">
        <v>1014.3589475052913</v>
      </c>
      <c r="P3">
        <v>954.64458870231419</v>
      </c>
      <c r="Q3">
        <v>951.24907289904729</v>
      </c>
      <c r="R3">
        <v>961.07781052588882</v>
      </c>
      <c r="S3">
        <v>972.71645163193966</v>
      </c>
      <c r="T3">
        <v>1034.1640596490925</v>
      </c>
      <c r="U3">
        <v>1038.176177382129</v>
      </c>
      <c r="V3">
        <v>1035.2223816994622</v>
      </c>
      <c r="W3">
        <v>1085.3969857038383</v>
      </c>
      <c r="X3">
        <v>1098.6252684090618</v>
      </c>
      <c r="Y3">
        <v>1104.6664855215972</v>
      </c>
      <c r="Z3">
        <v>1163.9856925326487</v>
      </c>
      <c r="AA3">
        <v>1612.8166977940421</v>
      </c>
      <c r="AB3">
        <v>1758.9540546251728</v>
      </c>
      <c r="AC3">
        <v>1734.5624565584785</v>
      </c>
      <c r="AD3">
        <v>1726.5155286866425</v>
      </c>
      <c r="AE3">
        <v>1848.4865138078128</v>
      </c>
      <c r="AF3">
        <v>2009.1348187708836</v>
      </c>
      <c r="AG3">
        <v>1890.210807773643</v>
      </c>
      <c r="AH3">
        <v>1779.1855636414673</v>
      </c>
      <c r="AI3">
        <v>1659.5068468034121</v>
      </c>
      <c r="AJ3">
        <v>1572.0728978210745</v>
      </c>
      <c r="AK3">
        <v>1496.8314270136968</v>
      </c>
      <c r="AL3">
        <v>1380.2868400120176</v>
      </c>
      <c r="AM3">
        <v>1264.1933993152229</v>
      </c>
      <c r="AN3">
        <v>1487.2459657273484</v>
      </c>
      <c r="AO3">
        <v>1637.4883077078705</v>
      </c>
      <c r="AP3">
        <v>2446.6546676650505</v>
      </c>
      <c r="AQ3">
        <v>2903.1348056613051</v>
      </c>
      <c r="AR3">
        <v>2966.28599615039</v>
      </c>
      <c r="AS3">
        <v>2947.5017952042422</v>
      </c>
      <c r="AT3">
        <v>2765.8323817092519</v>
      </c>
      <c r="AU3">
        <v>2319.0948393289327</v>
      </c>
      <c r="AV3">
        <v>1935.9845445692777</v>
      </c>
      <c r="AW3">
        <v>1880.3328170174009</v>
      </c>
      <c r="AX3">
        <v>1854.5507523763345</v>
      </c>
      <c r="AY3">
        <v>1854.3743327024022</v>
      </c>
      <c r="AZ3">
        <v>1851.1572203648284</v>
      </c>
      <c r="BA3">
        <v>2238.9701991275056</v>
      </c>
      <c r="BB3">
        <v>2586.6067085101531</v>
      </c>
      <c r="BC3">
        <v>3065.5063303936086</v>
      </c>
      <c r="BD3">
        <v>3855.1041975108706</v>
      </c>
      <c r="BE3">
        <v>3971.538712648714</v>
      </c>
      <c r="BF3">
        <v>4256.3874278704725</v>
      </c>
      <c r="BG3">
        <v>4359.238742937574</v>
      </c>
      <c r="BH3">
        <v>4136.7299147728554</v>
      </c>
      <c r="BI3">
        <v>4026.751074420034</v>
      </c>
      <c r="BJ3">
        <v>3377.2828926360553</v>
      </c>
      <c r="BK3">
        <v>3358.7514986347087</v>
      </c>
      <c r="BL3">
        <v>4459.6556310713386</v>
      </c>
      <c r="BM3">
        <v>4889.0560990429958</v>
      </c>
      <c r="BN3">
        <v>4862.9125103548895</v>
      </c>
      <c r="BO3">
        <v>5008.4862572478969</v>
      </c>
      <c r="BP3">
        <v>5145.7840692108457</v>
      </c>
      <c r="BQ3">
        <v>5296.1558702158363</v>
      </c>
      <c r="BR3">
        <v>5957.4627878492975</v>
      </c>
      <c r="BS3">
        <v>6392.0714891375192</v>
      </c>
      <c r="BT3">
        <v>6947.4212435600712</v>
      </c>
      <c r="BU3">
        <v>7076.8557882901996</v>
      </c>
      <c r="BV3">
        <v>6777.258840789651</v>
      </c>
      <c r="BW3">
        <v>6421.9464665731575</v>
      </c>
      <c r="BX3">
        <v>5738.0073841512267</v>
      </c>
      <c r="BY3">
        <v>5732.7877059924167</v>
      </c>
      <c r="BZ3">
        <v>5571.1625557903171</v>
      </c>
      <c r="CA3">
        <v>5642.358505444935</v>
      </c>
      <c r="CB3">
        <v>5956.9189818796203</v>
      </c>
      <c r="CC3">
        <v>5878.9454431091754</v>
      </c>
      <c r="CD3">
        <v>6082.6330403522106</v>
      </c>
      <c r="CE3">
        <v>5780.6323754046689</v>
      </c>
      <c r="CF3">
        <v>4749.1387485388732</v>
      </c>
      <c r="CG3">
        <v>4379.9772337339728</v>
      </c>
      <c r="CH3">
        <v>4574.7585006507761</v>
      </c>
      <c r="CI3">
        <v>4490.5439170186801</v>
      </c>
      <c r="CJ3">
        <v>4231.0140904363452</v>
      </c>
      <c r="CK3">
        <v>3670.7212486932954</v>
      </c>
      <c r="CL3">
        <v>3420.0934867078217</v>
      </c>
      <c r="CM3">
        <v>2949.1787142427834</v>
      </c>
      <c r="CN3">
        <v>2166.3536205964147</v>
      </c>
      <c r="CO3">
        <v>1537.292678337878</v>
      </c>
      <c r="CP3">
        <v>1807.0724351826036</v>
      </c>
      <c r="CQ3">
        <v>2218.5101276160658</v>
      </c>
      <c r="CR3">
        <v>2194.3617356682689</v>
      </c>
      <c r="CS3">
        <v>2159.2931050197567</v>
      </c>
      <c r="CT3">
        <v>2161.5504874675376</v>
      </c>
      <c r="CU3">
        <v>3870.0335197531622</v>
      </c>
      <c r="CV3">
        <v>3408.9801704747047</v>
      </c>
      <c r="CW3">
        <v>4186.3470666004687</v>
      </c>
      <c r="CX3">
        <v>3907.7742757583492</v>
      </c>
      <c r="CY3">
        <v>5072.0226045819163</v>
      </c>
      <c r="CZ3">
        <v>5572.4300012762997</v>
      </c>
      <c r="DA3">
        <v>8613.5866114841847</v>
      </c>
      <c r="DB3">
        <v>10042.092074507043</v>
      </c>
      <c r="DC3">
        <v>10387.245358445722</v>
      </c>
      <c r="DD3">
        <v>11131.720574196024</v>
      </c>
      <c r="DE3">
        <v>10988.65853422974</v>
      </c>
      <c r="DF3">
        <v>11960.889423120176</v>
      </c>
      <c r="DG3">
        <v>12669.631951993069</v>
      </c>
      <c r="DH3">
        <v>12542.518122039926</v>
      </c>
      <c r="DI3">
        <v>12775.920340851344</v>
      </c>
      <c r="DJ3">
        <v>12308.127821934111</v>
      </c>
      <c r="DK3">
        <v>12512.15318081769</v>
      </c>
      <c r="DL3">
        <v>12105.815499341703</v>
      </c>
      <c r="DM3">
        <v>11380.662674128502</v>
      </c>
      <c r="DN3">
        <v>10788.384528515095</v>
      </c>
      <c r="DO3">
        <v>15979.139459489112</v>
      </c>
      <c r="DP3">
        <v>17364.538663962783</v>
      </c>
      <c r="DQ3">
        <v>19554.423359105516</v>
      </c>
      <c r="DR3">
        <v>20921.860886722319</v>
      </c>
      <c r="DS3">
        <v>20056.812088206603</v>
      </c>
      <c r="DT3">
        <v>19666.111979885653</v>
      </c>
      <c r="DU3">
        <v>17141.761445249926</v>
      </c>
      <c r="DV3">
        <v>15498.625349818278</v>
      </c>
      <c r="DW3">
        <v>14854.871357333497</v>
      </c>
      <c r="DX3">
        <v>13723.588504238509</v>
      </c>
      <c r="DY3">
        <v>13306.822999812874</v>
      </c>
      <c r="DZ3">
        <v>12194.086582702215</v>
      </c>
      <c r="EA3">
        <v>11776.548795345685</v>
      </c>
      <c r="EB3">
        <v>12848.536417649637</v>
      </c>
      <c r="EC3">
        <v>15395.318839743828</v>
      </c>
      <c r="ED3">
        <v>18480.901419033577</v>
      </c>
      <c r="EE3">
        <v>18839.593761806678</v>
      </c>
    </row>
    <row r="4" spans="1:135" ht="45">
      <c r="A4" t="s">
        <v>3</v>
      </c>
      <c r="B4">
        <v>-27.6</v>
      </c>
      <c r="M4" s="2" t="s">
        <v>152</v>
      </c>
      <c r="N4">
        <v>1650.3490870515598</v>
      </c>
      <c r="O4">
        <v>1693.2478950105824</v>
      </c>
      <c r="P4">
        <v>1614.4141774046284</v>
      </c>
      <c r="Q4">
        <v>1613.2489957980947</v>
      </c>
      <c r="R4">
        <v>1599.3073210517778</v>
      </c>
      <c r="S4">
        <v>1567.9882032638793</v>
      </c>
      <c r="T4">
        <v>1581.1120192981848</v>
      </c>
      <c r="U4">
        <v>1580.9081547642577</v>
      </c>
      <c r="V4">
        <v>1616.0145633989243</v>
      </c>
      <c r="W4">
        <v>1841.5872714076763</v>
      </c>
      <c r="X4">
        <v>1981.0823368181238</v>
      </c>
      <c r="Y4">
        <v>1988.2091210431945</v>
      </c>
      <c r="Z4">
        <v>2080.0076850652977</v>
      </c>
      <c r="AA4">
        <v>2820.4575955880841</v>
      </c>
      <c r="AB4">
        <v>3058.5452092503456</v>
      </c>
      <c r="AC4">
        <v>3070.2399131169573</v>
      </c>
      <c r="AD4">
        <v>3155.4010573732849</v>
      </c>
      <c r="AE4">
        <v>3631.3430276156255</v>
      </c>
      <c r="AF4">
        <v>4192.0596375417672</v>
      </c>
      <c r="AG4">
        <v>4115.841615547286</v>
      </c>
      <c r="AH4">
        <v>4034.1111272829344</v>
      </c>
      <c r="AI4">
        <v>3906.4586936068245</v>
      </c>
      <c r="AJ4">
        <v>3821.4407956421492</v>
      </c>
      <c r="AK4">
        <v>3749.0278540273939</v>
      </c>
      <c r="AL4">
        <v>3704.2086800240349</v>
      </c>
      <c r="AM4">
        <v>3567.6567986304458</v>
      </c>
      <c r="AN4">
        <v>3921.7419314546969</v>
      </c>
      <c r="AO4">
        <v>4141.539565415741</v>
      </c>
      <c r="AP4">
        <v>5422.5381353301009</v>
      </c>
      <c r="AQ4">
        <v>6040.18926132261</v>
      </c>
      <c r="AR4">
        <v>6083.64749230078</v>
      </c>
      <c r="AS4">
        <v>6062.3940404084842</v>
      </c>
      <c r="AT4">
        <v>5883.9693634185032</v>
      </c>
      <c r="AU4">
        <v>5363.3584286578662</v>
      </c>
      <c r="AV4">
        <v>4874.1019891385549</v>
      </c>
      <c r="AW4">
        <v>5004.4956340348017</v>
      </c>
      <c r="AX4">
        <v>5170.5515047526696</v>
      </c>
      <c r="AY4">
        <v>5180.0986654048047</v>
      </c>
      <c r="AZ4">
        <v>5078.1644407296571</v>
      </c>
      <c r="BA4">
        <v>5589.5803982550115</v>
      </c>
      <c r="BB4">
        <v>6033.8484170203055</v>
      </c>
      <c r="BC4">
        <v>6699.1476607872164</v>
      </c>
      <c r="BD4">
        <v>7849.7283950217407</v>
      </c>
      <c r="BE4">
        <v>7957.9224252974282</v>
      </c>
      <c r="BF4">
        <v>8203.0048557409445</v>
      </c>
      <c r="BG4">
        <v>8285.5274858751472</v>
      </c>
      <c r="BH4">
        <v>8356.0898295457118</v>
      </c>
      <c r="BI4">
        <v>8220.6891988400675</v>
      </c>
      <c r="BJ4">
        <v>7284.9648852721102</v>
      </c>
      <c r="BK4">
        <v>7256.1641472694173</v>
      </c>
      <c r="BL4">
        <v>8973.0594621426771</v>
      </c>
      <c r="BM4">
        <v>9566.543348085992</v>
      </c>
      <c r="BN4">
        <v>9623.659120709779</v>
      </c>
      <c r="BO4">
        <v>10239.484564495795</v>
      </c>
      <c r="BP4">
        <v>10984.668138421692</v>
      </c>
      <c r="BQ4">
        <v>11628.036740431673</v>
      </c>
      <c r="BR4">
        <v>12345.425575698595</v>
      </c>
      <c r="BS4">
        <v>12775.542978275038</v>
      </c>
      <c r="BT4">
        <v>13402.426577763596</v>
      </c>
      <c r="BU4">
        <v>13575.94728142528</v>
      </c>
      <c r="BV4">
        <v>13414.837921520071</v>
      </c>
      <c r="BW4">
        <v>12991.520475456642</v>
      </c>
      <c r="BX4">
        <v>12108.28906966186</v>
      </c>
      <c r="BY4">
        <v>12102.026129292713</v>
      </c>
      <c r="BZ4">
        <v>11893.282404052543</v>
      </c>
      <c r="CA4">
        <v>11983.736439770653</v>
      </c>
      <c r="CB4">
        <v>12140.154198189663</v>
      </c>
      <c r="CC4">
        <v>12066.776818280903</v>
      </c>
      <c r="CD4">
        <v>12300.324756712584</v>
      </c>
      <c r="CE4">
        <v>11922.131196357645</v>
      </c>
      <c r="CF4">
        <v>10425.716363257105</v>
      </c>
      <c r="CG4">
        <v>9888.2625096505526</v>
      </c>
      <c r="CH4">
        <v>10039.342415625111</v>
      </c>
      <c r="CI4">
        <v>9564.8075321565975</v>
      </c>
      <c r="CJ4">
        <v>8586.7927439193736</v>
      </c>
      <c r="CK4">
        <v>6934.6054947308112</v>
      </c>
      <c r="CL4">
        <v>7256.2469378590031</v>
      </c>
      <c r="CM4">
        <v>6672.2669615862105</v>
      </c>
      <c r="CN4">
        <v>5559.7524616390237</v>
      </c>
      <c r="CO4">
        <v>4885.3340193719996</v>
      </c>
      <c r="CP4">
        <v>5066.3003211966889</v>
      </c>
      <c r="CQ4">
        <v>5651.3163148045787</v>
      </c>
      <c r="CR4">
        <v>5674.4019080572925</v>
      </c>
      <c r="CS4">
        <v>5626.4762570071071</v>
      </c>
      <c r="CT4">
        <v>5629.5765782957187</v>
      </c>
      <c r="CU4">
        <v>10496.607433055549</v>
      </c>
      <c r="CV4">
        <v>10408.884481773044</v>
      </c>
      <c r="CW4">
        <v>13433.970351185502</v>
      </c>
      <c r="CX4">
        <v>14497.068525449095</v>
      </c>
      <c r="CY4">
        <v>16271.947429098867</v>
      </c>
      <c r="CZ4">
        <v>16974.23959344636</v>
      </c>
      <c r="DA4">
        <v>21875.862854075916</v>
      </c>
      <c r="DB4">
        <v>23994.53445836555</v>
      </c>
      <c r="DC4">
        <v>24396.094310242814</v>
      </c>
      <c r="DD4">
        <v>25364.908852728484</v>
      </c>
      <c r="DE4">
        <v>25224.666493785091</v>
      </c>
      <c r="DF4">
        <v>26274.15597860549</v>
      </c>
      <c r="DG4">
        <v>27155.5648708761</v>
      </c>
      <c r="DH4">
        <v>27060.400244766413</v>
      </c>
      <c r="DI4">
        <v>27243.593594218855</v>
      </c>
      <c r="DJ4">
        <v>26885.149484158974</v>
      </c>
      <c r="DK4">
        <v>29609.462496201602</v>
      </c>
      <c r="DL4">
        <v>29394.511050362242</v>
      </c>
      <c r="DM4">
        <v>28805.774048927531</v>
      </c>
      <c r="DN4">
        <v>28161.867759570137</v>
      </c>
      <c r="DO4">
        <v>35297.578775233713</v>
      </c>
      <c r="DP4">
        <v>36771.112999496014</v>
      </c>
      <c r="DQ4">
        <v>38471.124601582414</v>
      </c>
      <c r="DR4">
        <v>38791.588617475085</v>
      </c>
      <c r="DS4">
        <v>38012.701412180366</v>
      </c>
      <c r="DT4">
        <v>37675.348050401684</v>
      </c>
      <c r="DU4">
        <v>34700.734873288195</v>
      </c>
      <c r="DV4">
        <v>33167.182131442038</v>
      </c>
      <c r="DW4">
        <v>32746.904251965385</v>
      </c>
      <c r="DX4">
        <v>31631.436593128397</v>
      </c>
      <c r="DY4">
        <v>31688.526750539913</v>
      </c>
      <c r="DZ4">
        <v>30381.83166427393</v>
      </c>
      <c r="EA4">
        <v>29798.913458240015</v>
      </c>
      <c r="EB4">
        <v>31185.823332417065</v>
      </c>
      <c r="EC4">
        <v>34955.576339938867</v>
      </c>
      <c r="ED4">
        <v>39223.018994096397</v>
      </c>
      <c r="EE4">
        <v>37347.326672412353</v>
      </c>
    </row>
    <row r="5" spans="1:135" ht="45">
      <c r="A5" t="s">
        <v>4</v>
      </c>
      <c r="B5">
        <v>-449.80000000000007</v>
      </c>
      <c r="C5">
        <f>SUM(B2,B3,B4,B5)</f>
        <v>-873.80000000000018</v>
      </c>
      <c r="M5" s="2" t="s">
        <v>153</v>
      </c>
      <c r="N5">
        <v>-380.23704352577965</v>
      </c>
      <c r="O5">
        <v>-343.41894750529104</v>
      </c>
      <c r="P5">
        <v>-364.89458870231414</v>
      </c>
      <c r="Q5">
        <v>-372.75077289904732</v>
      </c>
      <c r="R5">
        <v>-315.38121052588883</v>
      </c>
      <c r="S5">
        <v>-217.82705163193958</v>
      </c>
      <c r="T5">
        <v>-59.731859649092371</v>
      </c>
      <c r="U5">
        <v>-47.287777382128866</v>
      </c>
      <c r="V5">
        <v>-126.36198169946221</v>
      </c>
      <c r="W5">
        <v>-426.98358570383812</v>
      </c>
      <c r="X5">
        <v>-666.28886840906193</v>
      </c>
      <c r="Y5">
        <v>-662.41878552159733</v>
      </c>
      <c r="Z5">
        <v>-668.05829253264892</v>
      </c>
      <c r="AA5">
        <v>-802.46509779404209</v>
      </c>
      <c r="AB5">
        <v>-840.22825462517267</v>
      </c>
      <c r="AC5">
        <v>-936.79245655847842</v>
      </c>
      <c r="AD5">
        <v>-1131.2555286866423</v>
      </c>
      <c r="AE5">
        <v>-1717.2265138078126</v>
      </c>
      <c r="AF5">
        <v>-2356.7148187708835</v>
      </c>
      <c r="AG5">
        <v>-2561.0508077736431</v>
      </c>
      <c r="AH5">
        <v>-2730.6655636414675</v>
      </c>
      <c r="AI5">
        <v>-2834.3968468034118</v>
      </c>
      <c r="AJ5">
        <v>-2926.6628978210747</v>
      </c>
      <c r="AK5">
        <v>-3007.5614270136966</v>
      </c>
      <c r="AL5">
        <v>-3267.5568400120173</v>
      </c>
      <c r="AM5">
        <v>-3342.7333993152229</v>
      </c>
      <c r="AN5">
        <v>-3381.7459657273484</v>
      </c>
      <c r="AO5">
        <v>-3370.6142077078703</v>
      </c>
      <c r="AP5">
        <v>-3505.1122676650502</v>
      </c>
      <c r="AQ5">
        <v>-3370.9741056613047</v>
      </c>
      <c r="AR5">
        <v>-3268.4369961503899</v>
      </c>
      <c r="AS5">
        <v>-3282.2826952042419</v>
      </c>
      <c r="AT5">
        <v>-3470.4415817092517</v>
      </c>
      <c r="AU5">
        <v>-3769.4323393289333</v>
      </c>
      <c r="AV5">
        <v>-3940.2503445692778</v>
      </c>
      <c r="AW5">
        <v>-4367.9928170174016</v>
      </c>
      <c r="AX5">
        <v>-4777.450752376335</v>
      </c>
      <c r="AY5">
        <v>-4797.0743327024029</v>
      </c>
      <c r="AZ5">
        <v>-4602.8572203648282</v>
      </c>
      <c r="BA5">
        <v>-4462.2501991275058</v>
      </c>
      <c r="BB5">
        <v>-4307.8767085101526</v>
      </c>
      <c r="BC5">
        <v>-4201.7763303936081</v>
      </c>
      <c r="BD5">
        <v>-4134.144197510871</v>
      </c>
      <c r="BE5">
        <v>-4001.2287126487145</v>
      </c>
      <c r="BF5">
        <v>-3636.8474278704725</v>
      </c>
      <c r="BG5">
        <v>-3493.3387429375744</v>
      </c>
      <c r="BH5">
        <v>-4301.9899147728556</v>
      </c>
      <c r="BI5">
        <v>-4361.1251744200345</v>
      </c>
      <c r="BJ5">
        <v>-4438.0810926360555</v>
      </c>
      <c r="BK5">
        <v>-4436.0737986347085</v>
      </c>
      <c r="BL5">
        <v>-4567.1520310713386</v>
      </c>
      <c r="BM5">
        <v>-4465.9183990429965</v>
      </c>
      <c r="BN5">
        <v>-4658.5807103548896</v>
      </c>
      <c r="BO5">
        <v>-5453.5103572478974</v>
      </c>
      <c r="BP5">
        <v>-6531.9840692108464</v>
      </c>
      <c r="BQ5">
        <v>-7367.6058702158371</v>
      </c>
      <c r="BR5">
        <v>-6818.4627878492975</v>
      </c>
      <c r="BS5">
        <v>-6374.8714891375184</v>
      </c>
      <c r="BT5">
        <v>-5962.5894248469776</v>
      </c>
      <c r="BU5">
        <v>-5921.3271979799638</v>
      </c>
      <c r="BV5">
        <v>-6497.8993206711893</v>
      </c>
      <c r="BW5">
        <v>-6717.2015511938116</v>
      </c>
      <c r="BX5">
        <v>-7002.5559868700411</v>
      </c>
      <c r="BY5">
        <v>-7005.6891406081768</v>
      </c>
      <c r="BZ5">
        <v>-7073.0771407341344</v>
      </c>
      <c r="CA5">
        <v>-7040.3973632065017</v>
      </c>
      <c r="CB5">
        <v>-6409.5514507404623</v>
      </c>
      <c r="CC5">
        <v>-6496.7173072342803</v>
      </c>
      <c r="CD5">
        <v>-6352.7503923685354</v>
      </c>
      <c r="CE5">
        <v>-6502.3652665012823</v>
      </c>
      <c r="CF5">
        <v>-6604.0164808975896</v>
      </c>
      <c r="CG5">
        <v>-6636.5933180991851</v>
      </c>
      <c r="CH5">
        <v>-6354.4093292978941</v>
      </c>
      <c r="CI5">
        <v>-5657.9833132571548</v>
      </c>
      <c r="CJ5">
        <v>-4480.5432165297116</v>
      </c>
      <c r="CK5">
        <v>-2857.0472433817363</v>
      </c>
      <c r="CL5">
        <v>-4252.2134155945405</v>
      </c>
      <c r="CM5">
        <v>-4496.9977804440696</v>
      </c>
      <c r="CN5">
        <v>-4620.4440614888026</v>
      </c>
      <c r="CO5">
        <v>-5158.7900037303652</v>
      </c>
      <c r="CP5">
        <v>-4711.3833368455662</v>
      </c>
      <c r="CQ5">
        <v>-4647.102246760961</v>
      </c>
      <c r="CR5">
        <v>-4765.7186091097774</v>
      </c>
      <c r="CS5">
        <v>-4775.0731989549431</v>
      </c>
      <c r="CT5">
        <v>-4774.5016941888243</v>
      </c>
      <c r="CU5">
        <v>-9383.1143068516139</v>
      </c>
      <c r="CV5">
        <v>-10590.828452121976</v>
      </c>
      <c r="CW5">
        <v>-14308.899502569599</v>
      </c>
      <c r="CX5">
        <v>-17270.814223623143</v>
      </c>
      <c r="CY5">
        <v>-17327.827044451988</v>
      </c>
      <c r="CZ5">
        <v>-17231.18918306382</v>
      </c>
      <c r="DA5">
        <v>-17910.965873699279</v>
      </c>
      <c r="DB5">
        <v>-17862.792693209969</v>
      </c>
      <c r="DC5">
        <v>-17630.452545148466</v>
      </c>
      <c r="DD5">
        <v>-17334.655982868899</v>
      </c>
      <c r="DE5">
        <v>-17483.357384880965</v>
      </c>
      <c r="DF5">
        <v>-16665.643687850454</v>
      </c>
      <c r="DG5">
        <v>-16302.233885772988</v>
      </c>
      <c r="DH5">
        <v>-16493.24612341305</v>
      </c>
      <c r="DI5">
        <v>-16159.426165883679</v>
      </c>
      <c r="DJ5">
        <v>-16845.915502515611</v>
      </c>
      <c r="DK5">
        <v>-21682.465449950141</v>
      </c>
      <c r="DL5">
        <v>-22471.575602699377</v>
      </c>
      <c r="DM5">
        <v>-23469.560075469555</v>
      </c>
      <c r="DN5">
        <v>-23958.581933594985</v>
      </c>
      <c r="DO5">
        <v>-22657.739172000089</v>
      </c>
      <c r="DP5">
        <v>-21448.610007103671</v>
      </c>
      <c r="DQ5">
        <v>-18278.97912584828</v>
      </c>
      <c r="DR5">
        <v>-14817.594574783205</v>
      </c>
      <c r="DS5">
        <v>-15854.96655974092</v>
      </c>
      <c r="DT5">
        <v>-16352.360161146413</v>
      </c>
      <c r="DU5">
        <v>-17976.18541082662</v>
      </c>
      <c r="DV5">
        <v>-19838.488213429235</v>
      </c>
      <c r="DW5">
        <v>-20929.194431930278</v>
      </c>
      <c r="DX5">
        <v>-22092.107673541268</v>
      </c>
      <c r="DY5">
        <v>-23456.584501641206</v>
      </c>
      <c r="DZ5">
        <v>-24181.40358044122</v>
      </c>
      <c r="EA5">
        <v>-24268.18053044298</v>
      </c>
      <c r="EB5">
        <v>-23826.03741188522</v>
      </c>
      <c r="EC5">
        <v>-23725.196160646243</v>
      </c>
      <c r="ED5">
        <v>-23003.333731092072</v>
      </c>
      <c r="EE5">
        <v>-18175.872059404679</v>
      </c>
    </row>
    <row r="6" spans="1:135" ht="45">
      <c r="A6" t="s">
        <v>5</v>
      </c>
      <c r="B6">
        <v>-547.90000000000009</v>
      </c>
      <c r="C6">
        <f t="shared" ref="C6:C69" si="0">SUM(B3,B4,B5,B6)</f>
        <v>-1727.3000000000002</v>
      </c>
      <c r="M6" s="2" t="s">
        <v>154</v>
      </c>
      <c r="N6">
        <v>-1057.0990870515593</v>
      </c>
      <c r="O6">
        <v>-1022.3078950105822</v>
      </c>
      <c r="P6">
        <v>-1024.6641774046284</v>
      </c>
      <c r="Q6">
        <v>-1034.7506957980945</v>
      </c>
      <c r="R6">
        <v>-953.61072105177766</v>
      </c>
      <c r="S6">
        <v>-813.09880326387929</v>
      </c>
      <c r="T6">
        <v>-606.67981929818473</v>
      </c>
      <c r="U6">
        <v>-590.01975476425775</v>
      </c>
      <c r="V6">
        <v>-707.15416339892431</v>
      </c>
      <c r="W6">
        <v>-1183.1738714076764</v>
      </c>
      <c r="X6">
        <v>-1548.7459368181237</v>
      </c>
      <c r="Y6">
        <v>-1545.9614210431946</v>
      </c>
      <c r="Z6">
        <v>-1584.0802850652976</v>
      </c>
      <c r="AA6">
        <v>-2010.1059955880842</v>
      </c>
      <c r="AB6">
        <v>-2139.8194092503454</v>
      </c>
      <c r="AC6">
        <v>-2272.4699131169568</v>
      </c>
      <c r="AD6">
        <v>-2560.1410573732846</v>
      </c>
      <c r="AE6">
        <v>-3500.0830276156253</v>
      </c>
      <c r="AF6">
        <v>-4539.6396375417671</v>
      </c>
      <c r="AG6">
        <v>-4786.6816155472861</v>
      </c>
      <c r="AH6">
        <v>-4985.5911272829344</v>
      </c>
      <c r="AI6">
        <v>-5081.3486936068239</v>
      </c>
      <c r="AJ6">
        <v>-5176.0307956421493</v>
      </c>
      <c r="AK6">
        <v>-5259.7578540273935</v>
      </c>
      <c r="AL6">
        <v>-5591.4786800240354</v>
      </c>
      <c r="AM6">
        <v>-5646.1967986304462</v>
      </c>
      <c r="AN6">
        <v>-5816.2419314546969</v>
      </c>
      <c r="AO6">
        <v>-5874.6654654157401</v>
      </c>
      <c r="AP6">
        <v>-6480.9957353301006</v>
      </c>
      <c r="AQ6">
        <v>-6508.0285613226097</v>
      </c>
      <c r="AR6">
        <v>-6385.7984923007798</v>
      </c>
      <c r="AS6">
        <v>-6397.174940408484</v>
      </c>
      <c r="AT6">
        <v>-6588.578563418504</v>
      </c>
      <c r="AU6">
        <v>-6813.6959286578658</v>
      </c>
      <c r="AV6">
        <v>-6878.367789138556</v>
      </c>
      <c r="AW6">
        <v>-7492.1556340348034</v>
      </c>
      <c r="AX6">
        <v>-8093.4515047526693</v>
      </c>
      <c r="AY6">
        <v>-8122.7986654048054</v>
      </c>
      <c r="AZ6">
        <v>-7829.8644407296561</v>
      </c>
      <c r="BA6">
        <v>-7812.8603982550103</v>
      </c>
      <c r="BB6">
        <v>-7755.118417020306</v>
      </c>
      <c r="BC6">
        <v>-7835.4176607872168</v>
      </c>
      <c r="BD6">
        <v>-8128.7683950217415</v>
      </c>
      <c r="BE6">
        <v>-7987.6124252974287</v>
      </c>
      <c r="BF6">
        <v>-7583.4648557409455</v>
      </c>
      <c r="BG6">
        <v>-7419.6274858751485</v>
      </c>
      <c r="BH6">
        <v>-8521.3498295457102</v>
      </c>
      <c r="BI6">
        <v>-8555.0632988400685</v>
      </c>
      <c r="BJ6">
        <v>-8345.7630852721104</v>
      </c>
      <c r="BK6">
        <v>-8333.4864472694171</v>
      </c>
      <c r="BL6">
        <v>-9080.5558621426771</v>
      </c>
      <c r="BM6">
        <v>-9143.4056480859927</v>
      </c>
      <c r="BN6">
        <v>-9419.3273207097791</v>
      </c>
      <c r="BO6">
        <v>-10684.508664495794</v>
      </c>
      <c r="BP6">
        <v>-12370.868138421692</v>
      </c>
      <c r="BQ6">
        <v>-13699.486740431674</v>
      </c>
      <c r="BR6">
        <v>-13206.425575698595</v>
      </c>
      <c r="BS6">
        <v>-12758.342978275037</v>
      </c>
      <c r="BT6">
        <v>-12417.594759050502</v>
      </c>
      <c r="BU6">
        <v>-12420.418691115046</v>
      </c>
      <c r="BV6">
        <v>-13135.47840140161</v>
      </c>
      <c r="BW6">
        <v>-13286.775560077296</v>
      </c>
      <c r="BX6">
        <v>-13372.837672380676</v>
      </c>
      <c r="BY6">
        <v>-13374.927563908474</v>
      </c>
      <c r="BZ6">
        <v>-13395.19698899636</v>
      </c>
      <c r="CA6">
        <v>-13381.77529753222</v>
      </c>
      <c r="CB6">
        <v>-12592.786667050503</v>
      </c>
      <c r="CC6">
        <v>-12684.548682406008</v>
      </c>
      <c r="CD6">
        <v>-12570.442108728908</v>
      </c>
      <c r="CE6">
        <v>-12643.864087454258</v>
      </c>
      <c r="CF6">
        <v>-12280.594095615821</v>
      </c>
      <c r="CG6">
        <v>-12144.878594015763</v>
      </c>
      <c r="CH6">
        <v>-11818.993244272229</v>
      </c>
      <c r="CI6">
        <v>-10732.246928395072</v>
      </c>
      <c r="CJ6">
        <v>-8836.32187001274</v>
      </c>
      <c r="CK6">
        <v>-6120.9314894192521</v>
      </c>
      <c r="CL6">
        <v>-8088.3668667457223</v>
      </c>
      <c r="CM6">
        <v>-8220.0860277874963</v>
      </c>
      <c r="CN6">
        <v>-8013.8429025314108</v>
      </c>
      <c r="CO6">
        <v>-8506.8313447644869</v>
      </c>
      <c r="CP6">
        <v>-7970.6112228596512</v>
      </c>
      <c r="CQ6">
        <v>-8079.9084339494748</v>
      </c>
      <c r="CR6">
        <v>-8245.7587814988001</v>
      </c>
      <c r="CS6">
        <v>-8242.2563509422926</v>
      </c>
      <c r="CT6">
        <v>-8242.5277850170041</v>
      </c>
      <c r="CU6">
        <v>-16009.688220154003</v>
      </c>
      <c r="CV6">
        <v>-17590.732763420314</v>
      </c>
      <c r="CW6">
        <v>-23556.52278715463</v>
      </c>
      <c r="CX6">
        <v>-27860.108473313885</v>
      </c>
      <c r="CY6">
        <v>-28527.751868968939</v>
      </c>
      <c r="CZ6">
        <v>-28632.998775233882</v>
      </c>
      <c r="DA6">
        <v>-31173.24211629101</v>
      </c>
      <c r="DB6">
        <v>-31815.235077068475</v>
      </c>
      <c r="DC6">
        <v>-31639.301496945562</v>
      </c>
      <c r="DD6">
        <v>-31567.844261401362</v>
      </c>
      <c r="DE6">
        <v>-31719.365344436319</v>
      </c>
      <c r="DF6">
        <v>-30978.910243335766</v>
      </c>
      <c r="DG6">
        <v>-30788.166804656015</v>
      </c>
      <c r="DH6">
        <v>-31011.128246139535</v>
      </c>
      <c r="DI6">
        <v>-30627.09941925119</v>
      </c>
      <c r="DJ6">
        <v>-31422.93716474047</v>
      </c>
      <c r="DK6">
        <v>-38779.774765334056</v>
      </c>
      <c r="DL6">
        <v>-39760.271153719921</v>
      </c>
      <c r="DM6">
        <v>-40894.671450268579</v>
      </c>
      <c r="DN6">
        <v>-41332.065164650026</v>
      </c>
      <c r="DO6">
        <v>-41976.178487744684</v>
      </c>
      <c r="DP6">
        <v>-40855.184342636894</v>
      </c>
      <c r="DQ6">
        <v>-37195.680368325178</v>
      </c>
      <c r="DR6">
        <v>-32687.322305535967</v>
      </c>
      <c r="DS6">
        <v>-33810.855883714685</v>
      </c>
      <c r="DT6">
        <v>-34361.596231662443</v>
      </c>
      <c r="DU6">
        <v>-35535.158838864896</v>
      </c>
      <c r="DV6">
        <v>-37507.044995052987</v>
      </c>
      <c r="DW6">
        <v>-38821.227326562162</v>
      </c>
      <c r="DX6">
        <v>-39999.955762431156</v>
      </c>
      <c r="DY6">
        <v>-41838.288252368249</v>
      </c>
      <c r="DZ6">
        <v>-42369.148662012936</v>
      </c>
      <c r="EA6">
        <v>-42290.545193337312</v>
      </c>
      <c r="EB6">
        <v>-42163.324326652648</v>
      </c>
      <c r="EC6">
        <v>-43285.453660841275</v>
      </c>
      <c r="ED6">
        <v>-43745.451306154901</v>
      </c>
      <c r="EE6">
        <v>-36683.604970010361</v>
      </c>
    </row>
    <row r="7" spans="1:135">
      <c r="A7" t="s">
        <v>6</v>
      </c>
      <c r="B7">
        <v>-128.5</v>
      </c>
      <c r="C7">
        <f t="shared" si="0"/>
        <v>-1153.8000000000002</v>
      </c>
    </row>
    <row r="8" spans="1:135">
      <c r="A8" t="s">
        <v>7</v>
      </c>
      <c r="B8">
        <v>43.099999999999994</v>
      </c>
      <c r="C8">
        <f t="shared" si="0"/>
        <v>-1083.1000000000004</v>
      </c>
    </row>
    <row r="9" spans="1:135">
      <c r="A9" t="s">
        <v>8</v>
      </c>
      <c r="B9">
        <v>-279.3</v>
      </c>
      <c r="C9">
        <f t="shared" si="0"/>
        <v>-912.60000000000014</v>
      </c>
      <c r="D9">
        <f>C9-C5</f>
        <v>-38.799999999999955</v>
      </c>
      <c r="E9" t="e">
        <v>#N/A</v>
      </c>
    </row>
    <row r="10" spans="1:135">
      <c r="A10" t="s">
        <v>9</v>
      </c>
      <c r="B10">
        <v>-342</v>
      </c>
      <c r="C10">
        <f t="shared" si="0"/>
        <v>-706.7</v>
      </c>
      <c r="D10">
        <f t="shared" ref="D10:D73" si="1">C10-C6</f>
        <v>1020.6000000000001</v>
      </c>
      <c r="E10" t="e">
        <v>#N/A</v>
      </c>
    </row>
    <row r="11" spans="1:135">
      <c r="A11" t="s">
        <v>10</v>
      </c>
      <c r="B11">
        <v>-476.18299999999999</v>
      </c>
      <c r="C11">
        <f t="shared" si="0"/>
        <v>-1054.383</v>
      </c>
      <c r="D11">
        <f t="shared" si="1"/>
        <v>99.417000000000144</v>
      </c>
      <c r="E11" t="e">
        <v>#N/A</v>
      </c>
    </row>
    <row r="12" spans="1:135">
      <c r="A12" t="s">
        <v>11</v>
      </c>
      <c r="B12">
        <v>-452.5</v>
      </c>
      <c r="C12">
        <f t="shared" si="0"/>
        <v>-1549.9829999999999</v>
      </c>
      <c r="D12">
        <f t="shared" si="1"/>
        <v>-466.88299999999958</v>
      </c>
      <c r="E12" t="e">
        <v>#N/A</v>
      </c>
    </row>
    <row r="13" spans="1:135">
      <c r="A13" t="s">
        <v>12</v>
      </c>
      <c r="B13">
        <v>-298.745</v>
      </c>
      <c r="C13">
        <f t="shared" si="0"/>
        <v>-1569.4279999999999</v>
      </c>
      <c r="D13">
        <f t="shared" si="1"/>
        <v>-656.82799999999975</v>
      </c>
      <c r="E13" t="e">
        <v>#N/A</v>
      </c>
    </row>
    <row r="14" spans="1:135">
      <c r="A14" t="s">
        <v>13</v>
      </c>
      <c r="B14">
        <v>-383.5</v>
      </c>
      <c r="C14">
        <f t="shared" si="0"/>
        <v>-1610.9279999999999</v>
      </c>
      <c r="D14">
        <f t="shared" si="1"/>
        <v>-904.22799999999984</v>
      </c>
      <c r="E14" t="e">
        <v>#N/A</v>
      </c>
    </row>
    <row r="15" spans="1:135">
      <c r="A15" t="s">
        <v>14</v>
      </c>
      <c r="B15">
        <v>224.20000000000002</v>
      </c>
      <c r="C15">
        <f t="shared" si="0"/>
        <v>-910.54499999999985</v>
      </c>
      <c r="D15">
        <f t="shared" si="1"/>
        <v>143.83800000000019</v>
      </c>
      <c r="E15" t="e">
        <v>#N/A</v>
      </c>
    </row>
    <row r="16" spans="1:135">
      <c r="A16" t="s">
        <v>15</v>
      </c>
      <c r="B16">
        <v>-702.1</v>
      </c>
      <c r="C16">
        <f t="shared" si="0"/>
        <v>-1160.145</v>
      </c>
      <c r="D16">
        <f t="shared" si="1"/>
        <v>389.83799999999997</v>
      </c>
      <c r="E16" t="e">
        <v>#N/A</v>
      </c>
    </row>
    <row r="17" spans="1:136">
      <c r="A17" t="s">
        <v>16</v>
      </c>
      <c r="B17">
        <v>46.499999999999993</v>
      </c>
      <c r="C17">
        <f t="shared" si="0"/>
        <v>-814.9</v>
      </c>
      <c r="D17">
        <f t="shared" si="1"/>
        <v>754.52799999999991</v>
      </c>
      <c r="E17" t="e">
        <v>#N/A</v>
      </c>
    </row>
    <row r="18" spans="1:136">
      <c r="A18" t="s">
        <v>17</v>
      </c>
      <c r="B18">
        <v>-645.9</v>
      </c>
      <c r="C18">
        <f t="shared" si="0"/>
        <v>-1077.3</v>
      </c>
      <c r="D18">
        <f t="shared" si="1"/>
        <v>533.62799999999993</v>
      </c>
      <c r="E18" t="e">
        <v>#N/A</v>
      </c>
    </row>
    <row r="19" spans="1:136">
      <c r="A19" t="s">
        <v>18</v>
      </c>
      <c r="B19">
        <v>743.8</v>
      </c>
      <c r="C19">
        <f t="shared" si="0"/>
        <v>-557.70000000000005</v>
      </c>
      <c r="D19">
        <f t="shared" si="1"/>
        <v>352.8449999999998</v>
      </c>
      <c r="E19" t="e">
        <v>#N/A</v>
      </c>
    </row>
    <row r="20" spans="1:136">
      <c r="A20" t="s">
        <v>19</v>
      </c>
      <c r="B20">
        <v>-304</v>
      </c>
      <c r="C20">
        <f t="shared" si="0"/>
        <v>-159.60000000000002</v>
      </c>
      <c r="D20">
        <f t="shared" si="1"/>
        <v>1000.545</v>
      </c>
      <c r="E20" t="e">
        <v>#N/A</v>
      </c>
    </row>
    <row r="21" spans="1:136">
      <c r="A21" t="s">
        <v>20</v>
      </c>
      <c r="B21">
        <v>16.799999999999979</v>
      </c>
      <c r="C21">
        <f t="shared" si="0"/>
        <v>-189.30000000000004</v>
      </c>
      <c r="D21">
        <f t="shared" si="1"/>
        <v>625.59999999999991</v>
      </c>
      <c r="E21" t="e">
        <v>#N/A</v>
      </c>
    </row>
    <row r="22" spans="1:136">
      <c r="A22" t="s">
        <v>21</v>
      </c>
      <c r="B22">
        <v>377.4</v>
      </c>
      <c r="C22">
        <f t="shared" si="0"/>
        <v>833.99999999999989</v>
      </c>
      <c r="D22">
        <f t="shared" si="1"/>
        <v>1911.2999999999997</v>
      </c>
      <c r="E22" t="e">
        <v>#N/A</v>
      </c>
    </row>
    <row r="23" spans="1:136">
      <c r="A23" t="s">
        <v>22</v>
      </c>
      <c r="B23">
        <v>-360.90000000000003</v>
      </c>
      <c r="C23">
        <f t="shared" si="0"/>
        <v>-270.7000000000001</v>
      </c>
      <c r="D23">
        <f t="shared" si="1"/>
        <v>286.99999999999994</v>
      </c>
      <c r="E23" t="e">
        <v>#N/A</v>
      </c>
    </row>
    <row r="24" spans="1:136">
      <c r="A24" t="s">
        <v>23</v>
      </c>
      <c r="B24">
        <v>-40.9</v>
      </c>
      <c r="C24">
        <f t="shared" si="0"/>
        <v>-7.6000000000001009</v>
      </c>
      <c r="D24">
        <f t="shared" si="1"/>
        <v>151.99999999999991</v>
      </c>
      <c r="E24" t="e">
        <v>#N/A</v>
      </c>
    </row>
    <row r="25" spans="1:136">
      <c r="A25" t="s">
        <v>24</v>
      </c>
      <c r="B25">
        <v>9.1000000000001009</v>
      </c>
      <c r="C25">
        <f t="shared" si="0"/>
        <v>-15.299999999999955</v>
      </c>
      <c r="D25">
        <f t="shared" si="1"/>
        <v>174.00000000000009</v>
      </c>
      <c r="E25" t="e">
        <v>#N/A</v>
      </c>
    </row>
    <row r="26" spans="1:136">
      <c r="A26" t="s">
        <v>25</v>
      </c>
      <c r="B26">
        <v>419.1</v>
      </c>
      <c r="C26">
        <f t="shared" si="0"/>
        <v>26.400000000000091</v>
      </c>
      <c r="D26">
        <f t="shared" si="1"/>
        <v>-807.5999999999998</v>
      </c>
      <c r="E26" t="e">
        <v>#N/A</v>
      </c>
    </row>
    <row r="27" spans="1:136">
      <c r="A27" t="s">
        <v>26</v>
      </c>
      <c r="B27">
        <v>150.4</v>
      </c>
      <c r="C27">
        <f t="shared" si="0"/>
        <v>537.70000000000016</v>
      </c>
      <c r="D27">
        <f t="shared" si="1"/>
        <v>808.40000000000032</v>
      </c>
      <c r="E27" t="e">
        <v>#N/A</v>
      </c>
    </row>
    <row r="28" spans="1:136">
      <c r="A28" t="s">
        <v>27</v>
      </c>
      <c r="B28">
        <v>-32.9</v>
      </c>
      <c r="C28">
        <f t="shared" si="0"/>
        <v>545.70000000000016</v>
      </c>
      <c r="D28">
        <f t="shared" si="1"/>
        <v>553.3000000000003</v>
      </c>
      <c r="E28">
        <f t="shared" ref="E28:E59" si="2">AVERAGE(D9:D28)</f>
        <v>296.62500000000011</v>
      </c>
      <c r="F28">
        <f>STDEV(D9,D10,D11,D12,D13,D14,D15,D16,D17,D18,D19,D20,D21,D22,D23,D24,D25,D26,D27,D28)</f>
        <v>676.86204352577977</v>
      </c>
      <c r="G28">
        <f>F28*2</f>
        <v>1353.7240870515595</v>
      </c>
      <c r="H28">
        <f t="shared" ref="H28:H59" si="3">E28+F28</f>
        <v>973.48704352577988</v>
      </c>
      <c r="I28">
        <f t="shared" ref="I28:I59" si="4">E28+G28</f>
        <v>1650.3490870515598</v>
      </c>
      <c r="J28">
        <f t="shared" ref="J28:J59" si="5">E28-F28</f>
        <v>-380.23704352577965</v>
      </c>
      <c r="K28">
        <f t="shared" ref="K28:K59" si="6">E28-G28</f>
        <v>-1057.0990870515593</v>
      </c>
    </row>
    <row r="29" spans="1:136">
      <c r="A29" t="s">
        <v>28</v>
      </c>
      <c r="B29">
        <v>186.20000000000002</v>
      </c>
      <c r="C29">
        <f t="shared" si="0"/>
        <v>722.80000000000007</v>
      </c>
      <c r="D29">
        <f t="shared" si="1"/>
        <v>738.1</v>
      </c>
      <c r="E29">
        <f t="shared" si="2"/>
        <v>335.47000000000014</v>
      </c>
      <c r="F29">
        <f t="shared" ref="F29:F92" si="7">STDEV(D10,D11,D12,D13,D14,D15,D16,D17,D18,D19,D20,D21,D22,D23,D24,D25,D26,D27,D28,D29)</f>
        <v>678.88894750529118</v>
      </c>
      <c r="G29">
        <f t="shared" ref="G29:G92" si="8">F29*2</f>
        <v>1357.7778950105824</v>
      </c>
      <c r="H29">
        <f t="shared" si="3"/>
        <v>1014.3589475052913</v>
      </c>
      <c r="I29">
        <f t="shared" si="4"/>
        <v>1693.2478950105824</v>
      </c>
      <c r="J29">
        <f t="shared" si="5"/>
        <v>-343.41894750529104</v>
      </c>
      <c r="K29">
        <f t="shared" si="6"/>
        <v>-1022.3078950105822</v>
      </c>
      <c r="N29" t="s">
        <v>27</v>
      </c>
      <c r="O29" t="s">
        <v>28</v>
      </c>
      <c r="P29" t="s">
        <v>29</v>
      </c>
      <c r="Q29" t="s">
        <v>30</v>
      </c>
      <c r="R29" t="s">
        <v>31</v>
      </c>
      <c r="S29" t="s">
        <v>32</v>
      </c>
      <c r="T29" t="s">
        <v>33</v>
      </c>
      <c r="U29" t="s">
        <v>34</v>
      </c>
      <c r="V29" t="s">
        <v>35</v>
      </c>
      <c r="W29" t="s">
        <v>36</v>
      </c>
      <c r="X29" t="s">
        <v>37</v>
      </c>
      <c r="Y29" t="s">
        <v>38</v>
      </c>
      <c r="Z29" t="s">
        <v>39</v>
      </c>
      <c r="AA29" t="s">
        <v>40</v>
      </c>
      <c r="AB29" t="s">
        <v>41</v>
      </c>
      <c r="AC29" t="s">
        <v>42</v>
      </c>
      <c r="AD29" t="s">
        <v>43</v>
      </c>
      <c r="AE29" t="s">
        <v>44</v>
      </c>
      <c r="AF29" t="s">
        <v>45</v>
      </c>
      <c r="AG29" t="s">
        <v>46</v>
      </c>
      <c r="AH29" t="s">
        <v>47</v>
      </c>
      <c r="AI29" t="s">
        <v>48</v>
      </c>
      <c r="AJ29" t="s">
        <v>49</v>
      </c>
      <c r="AK29" t="s">
        <v>50</v>
      </c>
      <c r="AL29" t="s">
        <v>51</v>
      </c>
      <c r="AM29" t="s">
        <v>52</v>
      </c>
      <c r="AN29" t="s">
        <v>53</v>
      </c>
      <c r="AO29" t="s">
        <v>54</v>
      </c>
      <c r="AP29" t="s">
        <v>55</v>
      </c>
      <c r="AQ29" t="s">
        <v>56</v>
      </c>
      <c r="AR29" t="s">
        <v>57</v>
      </c>
      <c r="AS29" t="s">
        <v>58</v>
      </c>
      <c r="AT29" t="s">
        <v>59</v>
      </c>
      <c r="AU29" t="s">
        <v>60</v>
      </c>
      <c r="AV29" t="s">
        <v>61</v>
      </c>
      <c r="AW29" t="s">
        <v>62</v>
      </c>
      <c r="AX29" t="s">
        <v>63</v>
      </c>
      <c r="AY29" t="s">
        <v>64</v>
      </c>
      <c r="AZ29" t="s">
        <v>65</v>
      </c>
      <c r="BA29" t="s">
        <v>66</v>
      </c>
      <c r="BB29" t="s">
        <v>67</v>
      </c>
      <c r="BC29" t="s">
        <v>68</v>
      </c>
      <c r="BD29" t="s">
        <v>69</v>
      </c>
      <c r="BE29" t="s">
        <v>70</v>
      </c>
      <c r="BF29" t="s">
        <v>71</v>
      </c>
      <c r="BG29" t="s">
        <v>72</v>
      </c>
      <c r="BH29" t="s">
        <v>73</v>
      </c>
      <c r="BI29" t="s">
        <v>74</v>
      </c>
      <c r="BJ29" t="s">
        <v>75</v>
      </c>
      <c r="BK29" t="s">
        <v>76</v>
      </c>
      <c r="BL29" t="s">
        <v>77</v>
      </c>
      <c r="BM29" t="s">
        <v>78</v>
      </c>
      <c r="BN29" t="s">
        <v>79</v>
      </c>
      <c r="BO29" t="s">
        <v>80</v>
      </c>
      <c r="BP29" t="s">
        <v>81</v>
      </c>
      <c r="BQ29" t="s">
        <v>82</v>
      </c>
      <c r="BR29" t="s">
        <v>83</v>
      </c>
      <c r="BS29" t="s">
        <v>84</v>
      </c>
      <c r="BT29" t="s">
        <v>85</v>
      </c>
      <c r="BU29" t="s">
        <v>86</v>
      </c>
      <c r="BV29" t="s">
        <v>87</v>
      </c>
      <c r="BW29" t="s">
        <v>88</v>
      </c>
      <c r="BX29" t="s">
        <v>89</v>
      </c>
      <c r="BY29" t="s">
        <v>90</v>
      </c>
      <c r="BZ29" t="s">
        <v>91</v>
      </c>
      <c r="CA29" t="s">
        <v>92</v>
      </c>
      <c r="CB29" t="s">
        <v>93</v>
      </c>
      <c r="CC29" t="s">
        <v>94</v>
      </c>
      <c r="CD29" t="s">
        <v>95</v>
      </c>
      <c r="CE29" t="s">
        <v>96</v>
      </c>
      <c r="CF29" t="s">
        <v>97</v>
      </c>
      <c r="CG29" t="s">
        <v>98</v>
      </c>
      <c r="CH29" t="s">
        <v>99</v>
      </c>
      <c r="CI29" t="s">
        <v>100</v>
      </c>
      <c r="CJ29" t="s">
        <v>101</v>
      </c>
      <c r="CK29" t="s">
        <v>102</v>
      </c>
      <c r="CL29" t="s">
        <v>103</v>
      </c>
      <c r="CM29" t="s">
        <v>104</v>
      </c>
      <c r="CN29" t="s">
        <v>105</v>
      </c>
      <c r="CO29" t="s">
        <v>106</v>
      </c>
      <c r="CP29" t="s">
        <v>107</v>
      </c>
      <c r="CQ29" t="s">
        <v>108</v>
      </c>
      <c r="CR29" t="s">
        <v>109</v>
      </c>
      <c r="CS29" t="s">
        <v>110</v>
      </c>
      <c r="CT29" t="s">
        <v>111</v>
      </c>
      <c r="CU29" t="s">
        <v>112</v>
      </c>
      <c r="CV29" t="s">
        <v>113</v>
      </c>
      <c r="CW29" t="s">
        <v>114</v>
      </c>
      <c r="CX29" t="s">
        <v>115</v>
      </c>
      <c r="CY29" t="s">
        <v>116</v>
      </c>
      <c r="CZ29" t="s">
        <v>117</v>
      </c>
      <c r="DA29" t="s">
        <v>163</v>
      </c>
      <c r="DB29" t="s">
        <v>119</v>
      </c>
      <c r="DC29" t="s">
        <v>120</v>
      </c>
      <c r="DD29" t="s">
        <v>121</v>
      </c>
      <c r="DE29" t="s">
        <v>122</v>
      </c>
      <c r="DF29" t="s">
        <v>123</v>
      </c>
      <c r="DG29" t="s">
        <v>124</v>
      </c>
      <c r="DH29" t="s">
        <v>125</v>
      </c>
      <c r="DI29" t="s">
        <v>126</v>
      </c>
      <c r="DJ29" t="s">
        <v>127</v>
      </c>
      <c r="DK29" t="s">
        <v>128</v>
      </c>
      <c r="DL29" t="s">
        <v>129</v>
      </c>
      <c r="DM29" t="s">
        <v>130</v>
      </c>
      <c r="DN29" t="s">
        <v>131</v>
      </c>
      <c r="DO29" t="s">
        <v>132</v>
      </c>
      <c r="DP29" t="s">
        <v>133</v>
      </c>
      <c r="DQ29" t="s">
        <v>134</v>
      </c>
      <c r="DR29" t="s">
        <v>135</v>
      </c>
      <c r="DS29" t="s">
        <v>136</v>
      </c>
      <c r="DT29" t="s">
        <v>137</v>
      </c>
      <c r="DU29" t="s">
        <v>138</v>
      </c>
      <c r="DV29" t="s">
        <v>139</v>
      </c>
      <c r="DW29" t="s">
        <v>140</v>
      </c>
      <c r="DX29" t="s">
        <v>141</v>
      </c>
      <c r="DY29" t="s">
        <v>142</v>
      </c>
      <c r="DZ29" t="s">
        <v>143</v>
      </c>
      <c r="EA29" t="s">
        <v>144</v>
      </c>
      <c r="EB29" t="s">
        <v>145</v>
      </c>
      <c r="EC29" t="s">
        <v>146</v>
      </c>
      <c r="ED29" t="s">
        <v>273</v>
      </c>
      <c r="EE29" t="s">
        <v>274</v>
      </c>
      <c r="EF29" t="s">
        <v>277</v>
      </c>
    </row>
    <row r="30" spans="1:136">
      <c r="A30" t="s">
        <v>29</v>
      </c>
      <c r="B30">
        <v>-68.599999999999994</v>
      </c>
      <c r="C30">
        <f t="shared" si="0"/>
        <v>235.10000000000005</v>
      </c>
      <c r="D30">
        <f t="shared" si="1"/>
        <v>208.69999999999996</v>
      </c>
      <c r="E30">
        <f t="shared" si="2"/>
        <v>294.87500000000006</v>
      </c>
      <c r="F30">
        <f t="shared" si="7"/>
        <v>659.76958870231419</v>
      </c>
      <c r="G30">
        <f t="shared" si="8"/>
        <v>1319.5391774046284</v>
      </c>
      <c r="H30">
        <f t="shared" si="3"/>
        <v>954.64458870231419</v>
      </c>
      <c r="I30">
        <f t="shared" si="4"/>
        <v>1614.4141774046284</v>
      </c>
      <c r="J30">
        <f t="shared" si="5"/>
        <v>-364.89458870231414</v>
      </c>
      <c r="K30">
        <f t="shared" si="6"/>
        <v>-1024.6641774046284</v>
      </c>
      <c r="M30" s="2" t="s">
        <v>149</v>
      </c>
      <c r="N30">
        <v>553.3000000000003</v>
      </c>
      <c r="O30">
        <v>738.1</v>
      </c>
      <c r="P30">
        <v>208.69999999999996</v>
      </c>
      <c r="Q30">
        <v>-13.100000000000136</v>
      </c>
      <c r="R30">
        <v>205.0999999999998</v>
      </c>
      <c r="S30">
        <v>435.1</v>
      </c>
      <c r="T30">
        <v>1291.1999999999998</v>
      </c>
      <c r="U30">
        <v>308.39999999999986</v>
      </c>
      <c r="V30">
        <v>-430.44200000000001</v>
      </c>
      <c r="W30">
        <v>-1749.942</v>
      </c>
      <c r="X30">
        <v>-1727.1419999999998</v>
      </c>
      <c r="Y30">
        <v>451.9580000000002</v>
      </c>
      <c r="Z30">
        <v>1537.3420000000003</v>
      </c>
      <c r="AA30">
        <v>3769.8420000000001</v>
      </c>
      <c r="AB30">
        <v>2995.0420000000004</v>
      </c>
      <c r="AC30">
        <v>-922.55799999999999</v>
      </c>
      <c r="AD30">
        <v>-1873.1000000000004</v>
      </c>
      <c r="AE30">
        <v>-4466</v>
      </c>
      <c r="AF30">
        <v>-5596</v>
      </c>
      <c r="AG30">
        <v>-2424.2000000000003</v>
      </c>
      <c r="AH30">
        <v>-2253.1</v>
      </c>
      <c r="AI30">
        <v>-1496</v>
      </c>
      <c r="AJ30">
        <v>-1588.3000000000002</v>
      </c>
      <c r="AK30">
        <v>-1574.4999999999995</v>
      </c>
      <c r="AL30">
        <v>-3560.2999999999993</v>
      </c>
      <c r="AM30">
        <v>-1477.599999999999</v>
      </c>
      <c r="AN30">
        <v>3131.6000000000004</v>
      </c>
      <c r="AO30">
        <v>1922.1409999999998</v>
      </c>
      <c r="AP30">
        <v>6316.2409999999991</v>
      </c>
      <c r="AQ30">
        <v>4156.2409999999991</v>
      </c>
      <c r="AR30">
        <v>-70.259000000000242</v>
      </c>
      <c r="AS30">
        <v>125.65899999999988</v>
      </c>
      <c r="AT30">
        <v>-2160.9409999999998</v>
      </c>
      <c r="AU30">
        <v>-3687.4410000000003</v>
      </c>
      <c r="AV30">
        <v>-2544.241</v>
      </c>
      <c r="AW30">
        <v>-5756.5</v>
      </c>
      <c r="AX30">
        <v>-6225.5</v>
      </c>
      <c r="AY30">
        <v>-4664</v>
      </c>
      <c r="AZ30">
        <v>-3686</v>
      </c>
      <c r="BA30">
        <v>2860</v>
      </c>
      <c r="BB30">
        <v>2767</v>
      </c>
      <c r="BC30">
        <v>4354</v>
      </c>
      <c r="BD30">
        <v>6984</v>
      </c>
      <c r="BE30">
        <v>919</v>
      </c>
      <c r="BF30">
        <v>2932</v>
      </c>
      <c r="BG30">
        <v>986</v>
      </c>
      <c r="BH30">
        <v>-7180</v>
      </c>
      <c r="BI30">
        <v>231</v>
      </c>
      <c r="BJ30">
        <v>-948</v>
      </c>
      <c r="BK30">
        <v>3991</v>
      </c>
      <c r="BL30">
        <v>9628</v>
      </c>
      <c r="BM30">
        <v>5432</v>
      </c>
      <c r="BN30">
        <v>-4349</v>
      </c>
      <c r="BO30">
        <v>-10181</v>
      </c>
      <c r="BP30">
        <v>-11956</v>
      </c>
      <c r="BQ30">
        <v>-12609</v>
      </c>
      <c r="BR30">
        <v>5879</v>
      </c>
      <c r="BS30">
        <v>4118</v>
      </c>
      <c r="BT30">
        <v>5990.3181871309362</v>
      </c>
      <c r="BU30">
        <v>4566.9677159714174</v>
      </c>
      <c r="BV30">
        <v>-5994.6907019177306</v>
      </c>
      <c r="BW30">
        <v>-1392.1460473911702</v>
      </c>
      <c r="BX30">
        <v>-2708.9351809816053</v>
      </c>
      <c r="BY30">
        <v>835.47168103055265</v>
      </c>
      <c r="BZ30">
        <v>641.86849671942855</v>
      </c>
      <c r="CA30">
        <v>2024.757271822501</v>
      </c>
      <c r="CB30">
        <v>2274.0638890072523</v>
      </c>
      <c r="CC30">
        <v>-1420.3939526426366</v>
      </c>
      <c r="CD30">
        <v>2528.5451210878109</v>
      </c>
      <c r="CE30">
        <v>-525.15539080289727</v>
      </c>
      <c r="CF30">
        <v>-1703.4484126210227</v>
      </c>
      <c r="CG30">
        <v>1414.6164799350508</v>
      </c>
      <c r="CH30">
        <v>420.65255718093931</v>
      </c>
      <c r="CI30">
        <v>-4058.8856759135651</v>
      </c>
      <c r="CJ30">
        <v>-2776.8972985489181</v>
      </c>
      <c r="CK30">
        <v>-1976.9686859507556</v>
      </c>
      <c r="CL30">
        <v>-10578.939341982776</v>
      </c>
      <c r="CM30">
        <v>-3038.9913731456763</v>
      </c>
      <c r="CN30">
        <v>-3072.3955597800814</v>
      </c>
      <c r="CO30">
        <v>-7107.1011290295774</v>
      </c>
      <c r="CP30">
        <v>1177.1735353775239</v>
      </c>
      <c r="CQ30">
        <v>3365.0417777894963</v>
      </c>
      <c r="CR30">
        <v>-4136.5827239477312</v>
      </c>
      <c r="CS30">
        <v>391.23947609376773</v>
      </c>
      <c r="CT30">
        <v>670.15736885843398</v>
      </c>
      <c r="CU30">
        <v>-26976.538531949154</v>
      </c>
      <c r="CV30">
        <v>-14413.611056480935</v>
      </c>
      <c r="CW30">
        <v>-30827.435495861238</v>
      </c>
      <c r="CX30">
        <v>-29876.329997868794</v>
      </c>
      <c r="CY30">
        <v>10547.199689144309</v>
      </c>
      <c r="CZ30">
        <v>4267.0041682044539</v>
      </c>
      <c r="DA30">
        <v>25028.415675659358</v>
      </c>
      <c r="DB30">
        <v>15187.438992302596</v>
      </c>
      <c r="DC30">
        <v>1716.0486440882523</v>
      </c>
      <c r="DD30">
        <v>7625.8204817497826</v>
      </c>
      <c r="DE30">
        <v>-4894.6031057342479</v>
      </c>
      <c r="DF30">
        <v>7320.5065172266877</v>
      </c>
      <c r="DG30">
        <v>7682.531936357911</v>
      </c>
      <c r="DH30">
        <v>-7622.2536850571305</v>
      </c>
      <c r="DI30">
        <v>-5270.2982546016865</v>
      </c>
      <c r="DJ30">
        <v>-18016.400149534118</v>
      </c>
      <c r="DK30">
        <v>-55639.298068050004</v>
      </c>
      <c r="DL30">
        <v>-30078.270951779999</v>
      </c>
      <c r="DM30">
        <v>-29859.708070585009</v>
      </c>
      <c r="DN30">
        <v>-17786.041734070008</v>
      </c>
      <c r="DO30">
        <v>36869.748556614999</v>
      </c>
      <c r="DP30">
        <v>9634.1877947849935</v>
      </c>
      <c r="DQ30">
        <v>28707.160921290004</v>
      </c>
      <c r="DR30">
        <v>27216.269552440004</v>
      </c>
      <c r="DS30">
        <v>-1534.9806803450047</v>
      </c>
      <c r="DT30">
        <v>10620.483598305007</v>
      </c>
      <c r="DU30">
        <v>-24807.989955154993</v>
      </c>
      <c r="DV30">
        <v>-34391.062302334998</v>
      </c>
      <c r="DW30">
        <v>-26689.310174909995</v>
      </c>
      <c r="DX30">
        <v>-35926.272607505001</v>
      </c>
      <c r="DY30">
        <v>-18176.504786095</v>
      </c>
      <c r="DZ30">
        <v>-14513.808451794997</v>
      </c>
      <c r="EA30">
        <v>-9072.8555624049986</v>
      </c>
      <c r="EB30">
        <v>9460.3390710349995</v>
      </c>
      <c r="EC30">
        <v>24714.980698435</v>
      </c>
      <c r="ED30">
        <v>46419.675971054996</v>
      </c>
      <c r="EE30">
        <v>38619.699917924998</v>
      </c>
      <c r="EF30">
        <v>27764.283655619998</v>
      </c>
    </row>
    <row r="31" spans="1:136" ht="45">
      <c r="A31" t="s">
        <v>30</v>
      </c>
      <c r="B31">
        <v>439.90000000000003</v>
      </c>
      <c r="C31">
        <f t="shared" si="0"/>
        <v>524.6</v>
      </c>
      <c r="D31">
        <f t="shared" si="1"/>
        <v>-13.100000000000136</v>
      </c>
      <c r="E31">
        <f t="shared" si="2"/>
        <v>289.24914999999999</v>
      </c>
      <c r="F31">
        <f t="shared" si="7"/>
        <v>661.99992289904731</v>
      </c>
      <c r="G31">
        <f t="shared" si="8"/>
        <v>1323.9998457980946</v>
      </c>
      <c r="H31">
        <f t="shared" si="3"/>
        <v>951.24907289904729</v>
      </c>
      <c r="I31">
        <f t="shared" si="4"/>
        <v>1613.2489957980947</v>
      </c>
      <c r="J31">
        <f t="shared" si="5"/>
        <v>-372.75077289904732</v>
      </c>
      <c r="K31">
        <f t="shared" si="6"/>
        <v>-1034.7506957980945</v>
      </c>
      <c r="M31" s="2" t="s">
        <v>151</v>
      </c>
      <c r="N31">
        <v>973.48704352577988</v>
      </c>
      <c r="O31">
        <v>1014.3589475052913</v>
      </c>
      <c r="P31">
        <v>954.64458870231419</v>
      </c>
      <c r="Q31">
        <v>951.24907289904729</v>
      </c>
      <c r="R31">
        <v>961.07781052588882</v>
      </c>
      <c r="S31">
        <v>972.71645163193966</v>
      </c>
      <c r="T31">
        <v>1034.1640596490925</v>
      </c>
      <c r="U31">
        <v>1038.176177382129</v>
      </c>
      <c r="V31">
        <v>1035.2223816994622</v>
      </c>
      <c r="W31">
        <v>1085.3969857038383</v>
      </c>
      <c r="X31">
        <v>1098.6252684090618</v>
      </c>
      <c r="Y31">
        <v>1104.6664855215972</v>
      </c>
      <c r="Z31">
        <v>1163.9856925326487</v>
      </c>
      <c r="AA31">
        <v>1612.8166977940421</v>
      </c>
      <c r="AB31">
        <v>1758.9540546251728</v>
      </c>
      <c r="AC31">
        <v>1734.5624565584785</v>
      </c>
      <c r="AD31">
        <v>1726.5155286866425</v>
      </c>
      <c r="AE31">
        <v>1848.4865138078128</v>
      </c>
      <c r="AF31">
        <v>2009.1348187708836</v>
      </c>
      <c r="AG31">
        <v>1890.210807773643</v>
      </c>
      <c r="AH31">
        <v>1779.1855636414673</v>
      </c>
      <c r="AI31">
        <v>1659.5068468034121</v>
      </c>
      <c r="AJ31">
        <v>1572.0728978210745</v>
      </c>
      <c r="AK31">
        <v>1496.8314270136968</v>
      </c>
      <c r="AL31">
        <v>1380.2868400120176</v>
      </c>
      <c r="AM31">
        <v>1264.1933993152229</v>
      </c>
      <c r="AN31">
        <v>1487.2459657273484</v>
      </c>
      <c r="AO31">
        <v>1637.4883077078705</v>
      </c>
      <c r="AP31">
        <v>2446.6546676650505</v>
      </c>
      <c r="AQ31">
        <v>2903.1348056613051</v>
      </c>
      <c r="AR31">
        <v>2966.28599615039</v>
      </c>
      <c r="AS31">
        <v>2947.5017952042422</v>
      </c>
      <c r="AT31">
        <v>2765.8323817092519</v>
      </c>
      <c r="AU31">
        <v>2319.0948393289327</v>
      </c>
      <c r="AV31">
        <v>1935.9845445692777</v>
      </c>
      <c r="AW31">
        <v>1880.3328170174009</v>
      </c>
      <c r="AX31">
        <v>1854.5507523763345</v>
      </c>
      <c r="AY31">
        <v>1854.3743327024022</v>
      </c>
      <c r="AZ31">
        <v>1851.1572203648284</v>
      </c>
      <c r="BA31">
        <v>2238.9701991275056</v>
      </c>
      <c r="BB31">
        <v>2586.6067085101531</v>
      </c>
      <c r="BC31">
        <v>3065.5063303936086</v>
      </c>
      <c r="BD31">
        <v>3855.1041975108706</v>
      </c>
      <c r="BE31">
        <v>3971.538712648714</v>
      </c>
      <c r="BF31">
        <v>4256.3874278704725</v>
      </c>
      <c r="BG31">
        <v>4359.238742937574</v>
      </c>
      <c r="BH31">
        <v>4136.7299147728554</v>
      </c>
      <c r="BI31">
        <v>4026.751074420034</v>
      </c>
      <c r="BJ31">
        <v>3377.2828926360553</v>
      </c>
      <c r="BK31">
        <v>3358.7514986347087</v>
      </c>
      <c r="BL31">
        <v>4459.6556310713386</v>
      </c>
      <c r="BM31">
        <v>4889.0560990429958</v>
      </c>
      <c r="BN31">
        <v>4862.9125103548895</v>
      </c>
      <c r="BO31">
        <v>5008.4862572478969</v>
      </c>
      <c r="BP31">
        <v>5145.7840692108457</v>
      </c>
      <c r="BQ31">
        <v>5296.1558702158363</v>
      </c>
      <c r="BR31">
        <v>5957.4627878492975</v>
      </c>
      <c r="BS31">
        <v>6392.0714891375192</v>
      </c>
      <c r="BT31">
        <v>6947.4212435600712</v>
      </c>
      <c r="BU31">
        <v>7076.8557882901996</v>
      </c>
      <c r="BV31">
        <v>6777.258840789651</v>
      </c>
      <c r="BW31">
        <v>6421.9464665731575</v>
      </c>
      <c r="BX31">
        <v>5738.0073841512267</v>
      </c>
      <c r="BY31">
        <v>5732.7877059924167</v>
      </c>
      <c r="BZ31">
        <v>5571.1625557903171</v>
      </c>
      <c r="CA31">
        <v>5642.358505444935</v>
      </c>
      <c r="CB31">
        <v>5956.9189818796203</v>
      </c>
      <c r="CC31">
        <v>5878.9454431091754</v>
      </c>
      <c r="CD31">
        <v>6082.6330403522106</v>
      </c>
      <c r="CE31">
        <v>5780.6323754046689</v>
      </c>
      <c r="CF31">
        <v>4749.1387485388732</v>
      </c>
      <c r="CG31">
        <v>4379.9772337339728</v>
      </c>
      <c r="CH31">
        <v>4574.7585006507761</v>
      </c>
      <c r="CI31">
        <v>4490.5439170186801</v>
      </c>
      <c r="CJ31">
        <v>4231.0140904363452</v>
      </c>
      <c r="CK31">
        <v>3670.7212486932954</v>
      </c>
      <c r="CL31">
        <v>3420.0934867078217</v>
      </c>
      <c r="CM31">
        <v>2949.1787142427834</v>
      </c>
      <c r="CN31">
        <v>2166.3536205964147</v>
      </c>
      <c r="CO31">
        <v>1537.292678337878</v>
      </c>
      <c r="CP31">
        <v>1807.0724351826036</v>
      </c>
      <c r="CQ31">
        <v>2218.5101276160658</v>
      </c>
      <c r="CR31">
        <v>2194.3617356682689</v>
      </c>
      <c r="CS31">
        <v>2159.2931050197567</v>
      </c>
      <c r="CT31">
        <v>2161.5504874675376</v>
      </c>
      <c r="CU31">
        <v>3870.0335197531622</v>
      </c>
      <c r="CV31">
        <v>3408.9801704747047</v>
      </c>
      <c r="CW31">
        <v>4186.3470666004687</v>
      </c>
      <c r="CX31">
        <v>3907.7742757583492</v>
      </c>
      <c r="CY31">
        <v>5072.0226045819163</v>
      </c>
      <c r="CZ31">
        <v>5572.4300012762997</v>
      </c>
      <c r="DA31">
        <v>8613.5866114841847</v>
      </c>
      <c r="DB31">
        <v>10042.092074507043</v>
      </c>
      <c r="DC31">
        <v>10387.245358445722</v>
      </c>
      <c r="DD31">
        <v>11131.720574196024</v>
      </c>
      <c r="DE31">
        <v>10988.65853422974</v>
      </c>
      <c r="DF31">
        <v>11960.889423120176</v>
      </c>
      <c r="DG31">
        <v>12669.631951993069</v>
      </c>
      <c r="DH31">
        <v>12498.520159330656</v>
      </c>
      <c r="DI31">
        <v>12562.473954562822</v>
      </c>
      <c r="DJ31">
        <v>12013.723875271593</v>
      </c>
      <c r="DK31">
        <v>13055.273757854653</v>
      </c>
      <c r="DL31">
        <v>12508.168550037939</v>
      </c>
      <c r="DM31">
        <v>11540.119745341333</v>
      </c>
      <c r="DN31">
        <v>10589.658801509026</v>
      </c>
      <c r="DO31">
        <v>15832.884311196638</v>
      </c>
      <c r="DP31">
        <v>17228.601918761487</v>
      </c>
      <c r="DQ31">
        <v>20572.701041720316</v>
      </c>
      <c r="DR31">
        <v>23356.766432589917</v>
      </c>
      <c r="DS31">
        <v>22635.489109820141</v>
      </c>
      <c r="DT31">
        <v>23060.251754599911</v>
      </c>
      <c r="DU31">
        <v>20451.411237436878</v>
      </c>
      <c r="DV31">
        <v>18679.186452150996</v>
      </c>
      <c r="DW31">
        <v>17713.241339281645</v>
      </c>
      <c r="DX31">
        <v>16203.126513174018</v>
      </c>
      <c r="DY31">
        <v>15624.172693636147</v>
      </c>
      <c r="DZ31">
        <v>14257.275898637887</v>
      </c>
      <c r="EA31">
        <v>13063.851196890411</v>
      </c>
      <c r="EB31">
        <v>14340.017507729417</v>
      </c>
      <c r="EC31">
        <v>17039.285147818387</v>
      </c>
      <c r="ED31">
        <v>22922.066206563213</v>
      </c>
      <c r="EE31">
        <v>26626.180597175899</v>
      </c>
      <c r="EF31">
        <v>29284.74837863784</v>
      </c>
    </row>
    <row r="32" spans="1:136" ht="45">
      <c r="A32" t="s">
        <v>31</v>
      </c>
      <c r="B32">
        <v>193.29999999999998</v>
      </c>
      <c r="C32">
        <f t="shared" si="0"/>
        <v>750.8</v>
      </c>
      <c r="D32">
        <f t="shared" si="1"/>
        <v>205.0999999999998</v>
      </c>
      <c r="E32">
        <f t="shared" si="2"/>
        <v>322.84829999999999</v>
      </c>
      <c r="F32">
        <f t="shared" si="7"/>
        <v>638.22951052588883</v>
      </c>
      <c r="G32">
        <f t="shared" si="8"/>
        <v>1276.4590210517777</v>
      </c>
      <c r="H32">
        <f t="shared" si="3"/>
        <v>961.07781052588882</v>
      </c>
      <c r="I32">
        <f t="shared" si="4"/>
        <v>1599.3073210517778</v>
      </c>
      <c r="J32">
        <f t="shared" si="5"/>
        <v>-315.38121052588883</v>
      </c>
      <c r="K32">
        <f t="shared" si="6"/>
        <v>-953.61072105177766</v>
      </c>
      <c r="M32" s="2" t="s">
        <v>152</v>
      </c>
      <c r="N32">
        <v>1650.3490870515598</v>
      </c>
      <c r="O32">
        <v>1693.2478950105824</v>
      </c>
      <c r="P32">
        <v>1614.4141774046284</v>
      </c>
      <c r="Q32">
        <v>1613.2489957980947</v>
      </c>
      <c r="R32">
        <v>1599.3073210517778</v>
      </c>
      <c r="S32">
        <v>1567.9882032638793</v>
      </c>
      <c r="T32">
        <v>1581.1120192981848</v>
      </c>
      <c r="U32">
        <v>1580.9081547642577</v>
      </c>
      <c r="V32">
        <v>1616.0145633989243</v>
      </c>
      <c r="W32">
        <v>1841.5872714076763</v>
      </c>
      <c r="X32">
        <v>1981.0823368181238</v>
      </c>
      <c r="Y32">
        <v>1988.2091210431945</v>
      </c>
      <c r="Z32">
        <v>2080.0076850652977</v>
      </c>
      <c r="AA32">
        <v>2820.4575955880841</v>
      </c>
      <c r="AB32">
        <v>3058.5452092503456</v>
      </c>
      <c r="AC32">
        <v>3070.2399131169573</v>
      </c>
      <c r="AD32">
        <v>3155.4010573732849</v>
      </c>
      <c r="AE32">
        <v>3631.3430276156255</v>
      </c>
      <c r="AF32">
        <v>4192.0596375417672</v>
      </c>
      <c r="AG32">
        <v>4115.841615547286</v>
      </c>
      <c r="AH32">
        <v>4034.1111272829344</v>
      </c>
      <c r="AI32">
        <v>3906.4586936068245</v>
      </c>
      <c r="AJ32">
        <v>3821.4407956421492</v>
      </c>
      <c r="AK32">
        <v>3749.0278540273939</v>
      </c>
      <c r="AL32">
        <v>3704.2086800240349</v>
      </c>
      <c r="AM32">
        <v>3567.6567986304458</v>
      </c>
      <c r="AN32">
        <v>3921.7419314546969</v>
      </c>
      <c r="AO32">
        <v>4141.539565415741</v>
      </c>
      <c r="AP32">
        <v>5422.5381353301009</v>
      </c>
      <c r="AQ32">
        <v>6040.18926132261</v>
      </c>
      <c r="AR32">
        <v>6083.64749230078</v>
      </c>
      <c r="AS32">
        <v>6062.3940404084842</v>
      </c>
      <c r="AT32">
        <v>5883.9693634185032</v>
      </c>
      <c r="AU32">
        <v>5363.3584286578662</v>
      </c>
      <c r="AV32">
        <v>4874.1019891385549</v>
      </c>
      <c r="AW32">
        <v>5004.4956340348017</v>
      </c>
      <c r="AX32">
        <v>5170.5515047526696</v>
      </c>
      <c r="AY32">
        <v>5180.0986654048047</v>
      </c>
      <c r="AZ32">
        <v>5078.1644407296571</v>
      </c>
      <c r="BA32">
        <v>5589.5803982550115</v>
      </c>
      <c r="BB32">
        <v>6033.8484170203055</v>
      </c>
      <c r="BC32">
        <v>6699.1476607872164</v>
      </c>
      <c r="BD32">
        <v>7849.7283950217407</v>
      </c>
      <c r="BE32">
        <v>7957.9224252974282</v>
      </c>
      <c r="BF32">
        <v>8203.0048557409445</v>
      </c>
      <c r="BG32">
        <v>8285.5274858751472</v>
      </c>
      <c r="BH32">
        <v>8356.0898295457118</v>
      </c>
      <c r="BI32">
        <v>8220.6891988400675</v>
      </c>
      <c r="BJ32">
        <v>7284.9648852721102</v>
      </c>
      <c r="BK32">
        <v>7256.1641472694173</v>
      </c>
      <c r="BL32">
        <v>8973.0594621426771</v>
      </c>
      <c r="BM32">
        <v>9566.543348085992</v>
      </c>
      <c r="BN32">
        <v>9623.659120709779</v>
      </c>
      <c r="BO32">
        <v>10239.484564495795</v>
      </c>
      <c r="BP32">
        <v>10984.668138421692</v>
      </c>
      <c r="BQ32">
        <v>11628.036740431673</v>
      </c>
      <c r="BR32">
        <v>12345.425575698595</v>
      </c>
      <c r="BS32">
        <v>12775.542978275038</v>
      </c>
      <c r="BT32">
        <v>13402.426577763596</v>
      </c>
      <c r="BU32">
        <v>13575.94728142528</v>
      </c>
      <c r="BV32">
        <v>13414.837921520071</v>
      </c>
      <c r="BW32">
        <v>12991.520475456642</v>
      </c>
      <c r="BX32">
        <v>12108.28906966186</v>
      </c>
      <c r="BY32">
        <v>12102.026129292713</v>
      </c>
      <c r="BZ32">
        <v>11893.282404052543</v>
      </c>
      <c r="CA32">
        <v>11983.736439770653</v>
      </c>
      <c r="CB32">
        <v>12140.154198189663</v>
      </c>
      <c r="CC32">
        <v>12066.776818280903</v>
      </c>
      <c r="CD32">
        <v>12300.324756712584</v>
      </c>
      <c r="CE32">
        <v>11922.131196357645</v>
      </c>
      <c r="CF32">
        <v>10425.716363257105</v>
      </c>
      <c r="CG32">
        <v>9888.2625096505526</v>
      </c>
      <c r="CH32">
        <v>10039.342415625111</v>
      </c>
      <c r="CI32">
        <v>9564.8075321565975</v>
      </c>
      <c r="CJ32">
        <v>8586.7927439193736</v>
      </c>
      <c r="CK32">
        <v>6934.6054947308112</v>
      </c>
      <c r="CL32">
        <v>7256.2469378590031</v>
      </c>
      <c r="CM32">
        <v>6672.2669615862105</v>
      </c>
      <c r="CN32">
        <v>5559.7524616390237</v>
      </c>
      <c r="CO32">
        <v>4885.3340193719996</v>
      </c>
      <c r="CP32">
        <v>5066.3003211966889</v>
      </c>
      <c r="CQ32">
        <v>5651.3163148045787</v>
      </c>
      <c r="CR32">
        <v>5674.4019080572925</v>
      </c>
      <c r="CS32">
        <v>5626.4762570071071</v>
      </c>
      <c r="CT32">
        <v>5629.5765782957187</v>
      </c>
      <c r="CU32">
        <v>10496.607433055549</v>
      </c>
      <c r="CV32">
        <v>10408.884481773044</v>
      </c>
      <c r="CW32">
        <v>13433.970351185502</v>
      </c>
      <c r="CX32">
        <v>14497.068525449095</v>
      </c>
      <c r="CY32">
        <v>16271.947429098867</v>
      </c>
      <c r="CZ32">
        <v>16974.23959344636</v>
      </c>
      <c r="DA32">
        <v>21875.862854075916</v>
      </c>
      <c r="DB32">
        <v>23994.53445836555</v>
      </c>
      <c r="DC32">
        <v>24396.094310242814</v>
      </c>
      <c r="DD32">
        <v>25364.908852728484</v>
      </c>
      <c r="DE32">
        <v>25224.666493785091</v>
      </c>
      <c r="DF32">
        <v>26274.15597860549</v>
      </c>
      <c r="DG32">
        <v>27155.5648708761</v>
      </c>
      <c r="DH32">
        <v>27040.83419181512</v>
      </c>
      <c r="DI32">
        <v>27076.901638558062</v>
      </c>
      <c r="DJ32">
        <v>26939.080164221185</v>
      </c>
      <c r="DK32">
        <v>31972.396921679283</v>
      </c>
      <c r="DL32">
        <v>32175.270917437465</v>
      </c>
      <c r="DM32">
        <v>31751.720685378194</v>
      </c>
      <c r="DN32">
        <v>30773.608752859996</v>
      </c>
      <c r="DO32">
        <v>38067.745417807011</v>
      </c>
      <c r="DP32">
        <v>39656.790690373426</v>
      </c>
      <c r="DQ32">
        <v>43368.25911543351</v>
      </c>
      <c r="DR32">
        <v>46081.759919657277</v>
      </c>
      <c r="DS32">
        <v>45243.314292592193</v>
      </c>
      <c r="DT32">
        <v>45775.165610646698</v>
      </c>
      <c r="DU32">
        <v>43049.304857861353</v>
      </c>
      <c r="DV32">
        <v>41983.780352021466</v>
      </c>
      <c r="DW32">
        <v>41472.158067232682</v>
      </c>
      <c r="DX32">
        <v>40629.533069480167</v>
      </c>
      <c r="DY32">
        <v>40135.720514422457</v>
      </c>
      <c r="DZ32">
        <v>38493.642672877024</v>
      </c>
      <c r="EA32">
        <v>36944.56264432022</v>
      </c>
      <c r="EB32">
        <v>38642.765628193622</v>
      </c>
      <c r="EC32">
        <v>42542.036960719735</v>
      </c>
      <c r="ED32">
        <v>51085.79527217993</v>
      </c>
      <c r="EE32">
        <v>53781.074154106551</v>
      </c>
      <c r="EF32">
        <v>56206.081986660429</v>
      </c>
    </row>
    <row r="33" spans="1:136" ht="45">
      <c r="A33" t="s">
        <v>32</v>
      </c>
      <c r="B33">
        <v>593.29999999999995</v>
      </c>
      <c r="C33">
        <f t="shared" si="0"/>
        <v>1157.9000000000001</v>
      </c>
      <c r="D33">
        <f t="shared" si="1"/>
        <v>435.1</v>
      </c>
      <c r="E33">
        <f t="shared" si="2"/>
        <v>377.44470000000007</v>
      </c>
      <c r="F33">
        <f t="shared" si="7"/>
        <v>595.27175163193965</v>
      </c>
      <c r="G33">
        <f t="shared" si="8"/>
        <v>1190.5435032638793</v>
      </c>
      <c r="H33">
        <f t="shared" si="3"/>
        <v>972.71645163193966</v>
      </c>
      <c r="I33">
        <f t="shared" si="4"/>
        <v>1567.9882032638793</v>
      </c>
      <c r="J33">
        <f t="shared" si="5"/>
        <v>-217.82705163193958</v>
      </c>
      <c r="K33">
        <f t="shared" si="6"/>
        <v>-813.09880326387929</v>
      </c>
      <c r="M33" s="2" t="s">
        <v>153</v>
      </c>
      <c r="N33">
        <v>-380.23704352577965</v>
      </c>
      <c r="O33">
        <v>-343.41894750529104</v>
      </c>
      <c r="P33">
        <v>-364.89458870231414</v>
      </c>
      <c r="Q33">
        <v>-372.75077289904732</v>
      </c>
      <c r="R33">
        <v>-315.38121052588883</v>
      </c>
      <c r="S33">
        <v>-217.82705163193958</v>
      </c>
      <c r="T33">
        <v>-59.731859649092371</v>
      </c>
      <c r="U33">
        <v>-47.287777382128866</v>
      </c>
      <c r="V33">
        <v>-126.36198169946221</v>
      </c>
      <c r="W33">
        <v>-426.98358570383812</v>
      </c>
      <c r="X33">
        <v>-666.28886840906193</v>
      </c>
      <c r="Y33">
        <v>-662.41878552159733</v>
      </c>
      <c r="Z33">
        <v>-668.05829253264892</v>
      </c>
      <c r="AA33">
        <v>-802.46509779404209</v>
      </c>
      <c r="AB33">
        <v>-840.22825462517267</v>
      </c>
      <c r="AC33">
        <v>-936.79245655847842</v>
      </c>
      <c r="AD33">
        <v>-1131.2555286866423</v>
      </c>
      <c r="AE33">
        <v>-1717.2265138078126</v>
      </c>
      <c r="AF33">
        <v>-2356.7148187708835</v>
      </c>
      <c r="AG33">
        <v>-2561.0508077736431</v>
      </c>
      <c r="AH33">
        <v>-2730.6655636414675</v>
      </c>
      <c r="AI33">
        <v>-2834.3968468034118</v>
      </c>
      <c r="AJ33">
        <v>-2926.6628978210747</v>
      </c>
      <c r="AK33">
        <v>-3007.5614270136966</v>
      </c>
      <c r="AL33">
        <v>-3267.5568400120173</v>
      </c>
      <c r="AM33">
        <v>-3342.7333993152229</v>
      </c>
      <c r="AN33">
        <v>-3381.7459657273484</v>
      </c>
      <c r="AO33">
        <v>-3370.6142077078703</v>
      </c>
      <c r="AP33">
        <v>-3505.1122676650502</v>
      </c>
      <c r="AQ33">
        <v>-3370.9741056613047</v>
      </c>
      <c r="AR33">
        <v>-3268.4369961503899</v>
      </c>
      <c r="AS33">
        <v>-3282.2826952042419</v>
      </c>
      <c r="AT33">
        <v>-3470.4415817092517</v>
      </c>
      <c r="AU33">
        <v>-3769.4323393289333</v>
      </c>
      <c r="AV33">
        <v>-3940.2503445692778</v>
      </c>
      <c r="AW33">
        <v>-4367.9928170174016</v>
      </c>
      <c r="AX33">
        <v>-4777.450752376335</v>
      </c>
      <c r="AY33">
        <v>-4797.0743327024029</v>
      </c>
      <c r="AZ33">
        <v>-4602.8572203648282</v>
      </c>
      <c r="BA33">
        <v>-4462.2501991275058</v>
      </c>
      <c r="BB33">
        <v>-4307.8767085101526</v>
      </c>
      <c r="BC33">
        <v>-4201.7763303936081</v>
      </c>
      <c r="BD33">
        <v>-4134.144197510871</v>
      </c>
      <c r="BE33">
        <v>-4001.2287126487145</v>
      </c>
      <c r="BF33">
        <v>-3636.8474278704725</v>
      </c>
      <c r="BG33">
        <v>-3493.3387429375744</v>
      </c>
      <c r="BH33">
        <v>-4301.9899147728556</v>
      </c>
      <c r="BI33">
        <v>-4361.1251744200345</v>
      </c>
      <c r="BJ33">
        <v>-4438.0810926360555</v>
      </c>
      <c r="BK33">
        <v>-4436.0737986347085</v>
      </c>
      <c r="BL33">
        <v>-4567.1520310713386</v>
      </c>
      <c r="BM33">
        <v>-4465.9183990429965</v>
      </c>
      <c r="BN33">
        <v>-4658.5807103548896</v>
      </c>
      <c r="BO33">
        <v>-5453.5103572478974</v>
      </c>
      <c r="BP33">
        <v>-6531.9840692108464</v>
      </c>
      <c r="BQ33">
        <v>-7367.6058702158371</v>
      </c>
      <c r="BR33">
        <v>-6818.4627878492975</v>
      </c>
      <c r="BS33">
        <v>-6374.8714891375184</v>
      </c>
      <c r="BT33">
        <v>-5962.5894248469776</v>
      </c>
      <c r="BU33">
        <v>-5921.3271979799638</v>
      </c>
      <c r="BV33">
        <v>-6497.8993206711893</v>
      </c>
      <c r="BW33">
        <v>-6717.2015511938116</v>
      </c>
      <c r="BX33">
        <v>-7002.5559868700411</v>
      </c>
      <c r="BY33">
        <v>-7005.6891406081768</v>
      </c>
      <c r="BZ33">
        <v>-7073.0771407341344</v>
      </c>
      <c r="CA33">
        <v>-7040.3973632065017</v>
      </c>
      <c r="CB33">
        <v>-6409.5514507404623</v>
      </c>
      <c r="CC33">
        <v>-6496.7173072342803</v>
      </c>
      <c r="CD33">
        <v>-6352.7503923685354</v>
      </c>
      <c r="CE33">
        <v>-6502.3652665012823</v>
      </c>
      <c r="CF33">
        <v>-6604.0164808975896</v>
      </c>
      <c r="CG33">
        <v>-6636.5933180991851</v>
      </c>
      <c r="CH33">
        <v>-6354.4093292978941</v>
      </c>
      <c r="CI33">
        <v>-5657.9833132571548</v>
      </c>
      <c r="CJ33">
        <v>-4480.5432165297116</v>
      </c>
      <c r="CK33">
        <v>-2857.0472433817363</v>
      </c>
      <c r="CL33">
        <v>-4252.2134155945405</v>
      </c>
      <c r="CM33">
        <v>-4496.9977804440696</v>
      </c>
      <c r="CN33">
        <v>-4620.4440614888026</v>
      </c>
      <c r="CO33">
        <v>-5158.7900037303652</v>
      </c>
      <c r="CP33">
        <v>-4711.3833368455662</v>
      </c>
      <c r="CQ33">
        <v>-4647.102246760961</v>
      </c>
      <c r="CR33">
        <v>-4765.7186091097774</v>
      </c>
      <c r="CS33">
        <v>-4775.0731989549431</v>
      </c>
      <c r="CT33">
        <v>-4774.5016941888243</v>
      </c>
      <c r="CU33">
        <v>-9383.1143068516139</v>
      </c>
      <c r="CV33">
        <v>-10590.828452121976</v>
      </c>
      <c r="CW33">
        <v>-14308.899502569599</v>
      </c>
      <c r="CX33">
        <v>-17270.814223623143</v>
      </c>
      <c r="CY33">
        <v>-17327.827044451988</v>
      </c>
      <c r="CZ33">
        <v>-17231.18918306382</v>
      </c>
      <c r="DA33">
        <v>-17910.965873699279</v>
      </c>
      <c r="DB33">
        <v>-17862.792693209969</v>
      </c>
      <c r="DC33">
        <v>-17630.452545148466</v>
      </c>
      <c r="DD33">
        <v>-17334.655982868899</v>
      </c>
      <c r="DE33">
        <v>-17483.357384880965</v>
      </c>
      <c r="DF33">
        <v>-16665.643687850454</v>
      </c>
      <c r="DG33">
        <v>-16302.233885772988</v>
      </c>
      <c r="DH33">
        <v>-16586.107905638277</v>
      </c>
      <c r="DI33">
        <v>-16466.381413427658</v>
      </c>
      <c r="DJ33">
        <v>-17836.98870262759</v>
      </c>
      <c r="DK33">
        <v>-24778.972569794605</v>
      </c>
      <c r="DL33">
        <v>-26826.036184761113</v>
      </c>
      <c r="DM33">
        <v>-28883.082134732387</v>
      </c>
      <c r="DN33">
        <v>-29778.241101192922</v>
      </c>
      <c r="DO33">
        <v>-28636.837902024115</v>
      </c>
      <c r="DP33">
        <v>-27627.775624462382</v>
      </c>
      <c r="DQ33">
        <v>-25018.415105706077</v>
      </c>
      <c r="DR33">
        <v>-22093.220541544804</v>
      </c>
      <c r="DS33">
        <v>-22580.161255723957</v>
      </c>
      <c r="DT33">
        <v>-22369.575957493671</v>
      </c>
      <c r="DU33">
        <v>-24744.376003412071</v>
      </c>
      <c r="DV33">
        <v>-27930.00134758995</v>
      </c>
      <c r="DW33">
        <v>-29804.592116620428</v>
      </c>
      <c r="DX33">
        <v>-32649.686599438279</v>
      </c>
      <c r="DY33">
        <v>-33398.92294793648</v>
      </c>
      <c r="DZ33">
        <v>-34215.457649840391</v>
      </c>
      <c r="EA33">
        <v>-34697.571697969201</v>
      </c>
      <c r="EB33">
        <v>-34265.478733198994</v>
      </c>
      <c r="EC33">
        <v>-33966.218477984301</v>
      </c>
      <c r="ED33">
        <v>-33405.391924670213</v>
      </c>
      <c r="EE33">
        <v>-27683.606516685399</v>
      </c>
      <c r="EF33">
        <v>-24557.918837407338</v>
      </c>
    </row>
    <row r="34" spans="1:136" ht="45">
      <c r="A34" t="s">
        <v>33</v>
      </c>
      <c r="B34">
        <v>299.79999999999995</v>
      </c>
      <c r="C34">
        <f t="shared" si="0"/>
        <v>1526.3</v>
      </c>
      <c r="D34">
        <f t="shared" si="1"/>
        <v>1291.1999999999998</v>
      </c>
      <c r="E34">
        <f t="shared" si="2"/>
        <v>487.21609999999998</v>
      </c>
      <c r="F34">
        <f t="shared" si="7"/>
        <v>546.94795964909235</v>
      </c>
      <c r="G34">
        <f t="shared" si="8"/>
        <v>1093.8959192981847</v>
      </c>
      <c r="H34">
        <f t="shared" si="3"/>
        <v>1034.1640596490925</v>
      </c>
      <c r="I34">
        <f t="shared" si="4"/>
        <v>1581.1120192981848</v>
      </c>
      <c r="J34">
        <f t="shared" si="5"/>
        <v>-59.731859649092371</v>
      </c>
      <c r="K34">
        <f t="shared" si="6"/>
        <v>-606.67981929818473</v>
      </c>
      <c r="M34" s="2" t="s">
        <v>154</v>
      </c>
      <c r="N34">
        <v>-1057.0990870515593</v>
      </c>
      <c r="O34">
        <v>-1022.3078950105822</v>
      </c>
      <c r="P34">
        <v>-1024.6641774046284</v>
      </c>
      <c r="Q34">
        <v>-1034.7506957980945</v>
      </c>
      <c r="R34">
        <v>-953.61072105177766</v>
      </c>
      <c r="S34">
        <v>-813.09880326387929</v>
      </c>
      <c r="T34">
        <v>-606.67981929818473</v>
      </c>
      <c r="U34">
        <v>-590.01975476425775</v>
      </c>
      <c r="V34">
        <v>-707.15416339892431</v>
      </c>
      <c r="W34">
        <v>-1183.1738714076764</v>
      </c>
      <c r="X34">
        <v>-1548.7459368181237</v>
      </c>
      <c r="Y34">
        <v>-1545.9614210431946</v>
      </c>
      <c r="Z34">
        <v>-1584.0802850652976</v>
      </c>
      <c r="AA34">
        <v>-2010.1059955880842</v>
      </c>
      <c r="AB34">
        <v>-2139.8194092503454</v>
      </c>
      <c r="AC34">
        <v>-2272.4699131169568</v>
      </c>
      <c r="AD34">
        <v>-2560.1410573732846</v>
      </c>
      <c r="AE34">
        <v>-3500.0830276156253</v>
      </c>
      <c r="AF34">
        <v>-4539.6396375417671</v>
      </c>
      <c r="AG34">
        <v>-4786.6816155472861</v>
      </c>
      <c r="AH34">
        <v>-4985.5911272829344</v>
      </c>
      <c r="AI34">
        <v>-5081.3486936068239</v>
      </c>
      <c r="AJ34">
        <v>-5176.0307956421493</v>
      </c>
      <c r="AK34">
        <v>-5259.7578540273935</v>
      </c>
      <c r="AL34">
        <v>-5591.4786800240354</v>
      </c>
      <c r="AM34">
        <v>-5646.1967986304462</v>
      </c>
      <c r="AN34">
        <v>-5816.2419314546969</v>
      </c>
      <c r="AO34">
        <v>-5874.6654654157401</v>
      </c>
      <c r="AP34">
        <v>-6480.9957353301006</v>
      </c>
      <c r="AQ34">
        <v>-6508.0285613226097</v>
      </c>
      <c r="AR34">
        <v>-6385.7984923007798</v>
      </c>
      <c r="AS34">
        <v>-6397.174940408484</v>
      </c>
      <c r="AT34">
        <v>-6588.578563418504</v>
      </c>
      <c r="AU34">
        <v>-6813.6959286578658</v>
      </c>
      <c r="AV34">
        <v>-6878.367789138556</v>
      </c>
      <c r="AW34">
        <v>-7492.1556340348034</v>
      </c>
      <c r="AX34">
        <v>-8093.4515047526693</v>
      </c>
      <c r="AY34">
        <v>-8122.7986654048054</v>
      </c>
      <c r="AZ34">
        <v>-7829.8644407296561</v>
      </c>
      <c r="BA34">
        <v>-7812.8603982550103</v>
      </c>
      <c r="BB34">
        <v>-7755.118417020306</v>
      </c>
      <c r="BC34">
        <v>-7835.4176607872168</v>
      </c>
      <c r="BD34">
        <v>-8128.7683950217415</v>
      </c>
      <c r="BE34">
        <v>-7987.6124252974287</v>
      </c>
      <c r="BF34">
        <v>-7583.4648557409455</v>
      </c>
      <c r="BG34">
        <v>-7419.6274858751485</v>
      </c>
      <c r="BH34">
        <v>-8521.3498295457102</v>
      </c>
      <c r="BI34">
        <v>-8555.0632988400685</v>
      </c>
      <c r="BJ34">
        <v>-8345.7630852721104</v>
      </c>
      <c r="BK34">
        <v>-8333.4864472694171</v>
      </c>
      <c r="BL34">
        <v>-9080.5558621426771</v>
      </c>
      <c r="BM34">
        <v>-9143.4056480859927</v>
      </c>
      <c r="BN34">
        <v>-9419.3273207097791</v>
      </c>
      <c r="BO34">
        <v>-10684.508664495794</v>
      </c>
      <c r="BP34">
        <v>-12370.868138421692</v>
      </c>
      <c r="BQ34">
        <v>-13699.486740431674</v>
      </c>
      <c r="BR34">
        <v>-13206.425575698595</v>
      </c>
      <c r="BS34">
        <v>-12758.342978275037</v>
      </c>
      <c r="BT34">
        <v>-12417.594759050502</v>
      </c>
      <c r="BU34">
        <v>-12420.418691115046</v>
      </c>
      <c r="BV34">
        <v>-13135.47840140161</v>
      </c>
      <c r="BW34">
        <v>-13286.775560077296</v>
      </c>
      <c r="BX34">
        <v>-13372.837672380676</v>
      </c>
      <c r="BY34">
        <v>-13374.927563908474</v>
      </c>
      <c r="BZ34">
        <v>-13395.19698899636</v>
      </c>
      <c r="CA34">
        <v>-13381.77529753222</v>
      </c>
      <c r="CB34">
        <v>-12592.786667050503</v>
      </c>
      <c r="CC34">
        <v>-12684.548682406008</v>
      </c>
      <c r="CD34">
        <v>-12570.442108728908</v>
      </c>
      <c r="CE34">
        <v>-12643.864087454258</v>
      </c>
      <c r="CF34">
        <v>-12280.594095615821</v>
      </c>
      <c r="CG34">
        <v>-12144.878594015763</v>
      </c>
      <c r="CH34">
        <v>-11818.993244272229</v>
      </c>
      <c r="CI34">
        <v>-10732.246928395072</v>
      </c>
      <c r="CJ34">
        <v>-8836.32187001274</v>
      </c>
      <c r="CK34">
        <v>-6120.9314894192521</v>
      </c>
      <c r="CL34">
        <v>-8088.3668667457223</v>
      </c>
      <c r="CM34">
        <v>-8220.0860277874963</v>
      </c>
      <c r="CN34">
        <v>-8013.8429025314108</v>
      </c>
      <c r="CO34">
        <v>-8506.8313447644869</v>
      </c>
      <c r="CP34">
        <v>-7970.6112228596512</v>
      </c>
      <c r="CQ34">
        <v>-8079.9084339494748</v>
      </c>
      <c r="CR34">
        <v>-8245.7587814988001</v>
      </c>
      <c r="CS34">
        <v>-8242.2563509422926</v>
      </c>
      <c r="CT34">
        <v>-8242.5277850170041</v>
      </c>
      <c r="CU34">
        <v>-16009.688220154003</v>
      </c>
      <c r="CV34">
        <v>-17590.732763420314</v>
      </c>
      <c r="CW34">
        <v>-23556.52278715463</v>
      </c>
      <c r="CX34">
        <v>-27860.108473313885</v>
      </c>
      <c r="CY34">
        <v>-28527.751868968939</v>
      </c>
      <c r="CZ34">
        <v>-28632.998775233882</v>
      </c>
      <c r="DA34">
        <v>-31173.24211629101</v>
      </c>
      <c r="DB34">
        <v>-31815.235077068475</v>
      </c>
      <c r="DC34">
        <v>-31639.301496945562</v>
      </c>
      <c r="DD34">
        <v>-31567.844261401362</v>
      </c>
      <c r="DE34">
        <v>-31719.365344436319</v>
      </c>
      <c r="DF34">
        <v>-30978.910243335766</v>
      </c>
      <c r="DG34">
        <v>-30788.166804656015</v>
      </c>
      <c r="DH34">
        <v>-31128.421938122745</v>
      </c>
      <c r="DI34">
        <v>-30980.809097422898</v>
      </c>
      <c r="DJ34">
        <v>-32762.344991577182</v>
      </c>
      <c r="DK34">
        <v>-43696.09573361923</v>
      </c>
      <c r="DL34">
        <v>-46493.138552160643</v>
      </c>
      <c r="DM34">
        <v>-49094.683074769244</v>
      </c>
      <c r="DN34">
        <v>-49962.191052543894</v>
      </c>
      <c r="DO34">
        <v>-50871.699008634496</v>
      </c>
      <c r="DP34">
        <v>-50055.964396074312</v>
      </c>
      <c r="DQ34">
        <v>-47813.973179419278</v>
      </c>
      <c r="DR34">
        <v>-44818.214028612165</v>
      </c>
      <c r="DS34">
        <v>-45187.986438496002</v>
      </c>
      <c r="DT34">
        <v>-45084.489813540466</v>
      </c>
      <c r="DU34">
        <v>-47342.269623836546</v>
      </c>
      <c r="DV34">
        <v>-51234.595247460427</v>
      </c>
      <c r="DW34">
        <v>-53563.508844571465</v>
      </c>
      <c r="DX34">
        <v>-57076.093155744427</v>
      </c>
      <c r="DY34">
        <v>-57910.470768722793</v>
      </c>
      <c r="DZ34">
        <v>-58451.824424079525</v>
      </c>
      <c r="EA34">
        <v>-58578.283145399007</v>
      </c>
      <c r="EB34">
        <v>-58568.226853663204</v>
      </c>
      <c r="EC34">
        <v>-59468.970290885642</v>
      </c>
      <c r="ED34">
        <v>-61569.120990286923</v>
      </c>
      <c r="EE34">
        <v>-54838.500073616044</v>
      </c>
      <c r="EF34">
        <v>-51479.252445429927</v>
      </c>
    </row>
    <row r="35" spans="1:136" ht="30">
      <c r="A35" t="s">
        <v>34</v>
      </c>
      <c r="B35">
        <v>-253.4</v>
      </c>
      <c r="C35">
        <f t="shared" si="0"/>
        <v>832.99999999999989</v>
      </c>
      <c r="D35">
        <f t="shared" si="1"/>
        <v>308.39999999999986</v>
      </c>
      <c r="E35">
        <f t="shared" si="2"/>
        <v>495.44420000000002</v>
      </c>
      <c r="F35">
        <f t="shared" si="7"/>
        <v>542.73197738212889</v>
      </c>
      <c r="G35">
        <f t="shared" si="8"/>
        <v>1085.4639547642578</v>
      </c>
      <c r="H35">
        <f t="shared" si="3"/>
        <v>1038.176177382129</v>
      </c>
      <c r="I35">
        <f t="shared" si="4"/>
        <v>1580.9081547642577</v>
      </c>
      <c r="J35">
        <f t="shared" si="5"/>
        <v>-47.287777382128866</v>
      </c>
      <c r="K35">
        <f t="shared" si="6"/>
        <v>-590.01975476425775</v>
      </c>
      <c r="M35" s="2" t="s">
        <v>276</v>
      </c>
      <c r="N35" t="str">
        <f>IF(N30&gt;N32, "Upper Limit", IF(N30&gt;N31, "Lower Limit", "No"))</f>
        <v>No</v>
      </c>
      <c r="O35" t="str">
        <f t="shared" ref="O35:BZ35" si="9">IF(O30&gt;O32, "Upper Limit", IF(O30&gt;O31, "Lower Limit", "No"))</f>
        <v>No</v>
      </c>
      <c r="P35" t="str">
        <f t="shared" si="9"/>
        <v>No</v>
      </c>
      <c r="Q35" t="str">
        <f t="shared" si="9"/>
        <v>No</v>
      </c>
      <c r="R35" t="str">
        <f t="shared" si="9"/>
        <v>No</v>
      </c>
      <c r="S35" t="str">
        <f t="shared" si="9"/>
        <v>No</v>
      </c>
      <c r="T35" t="str">
        <f t="shared" si="9"/>
        <v>Lower Limit</v>
      </c>
      <c r="U35" t="str">
        <f t="shared" si="9"/>
        <v>No</v>
      </c>
      <c r="V35" t="str">
        <f t="shared" si="9"/>
        <v>No</v>
      </c>
      <c r="W35" t="str">
        <f t="shared" si="9"/>
        <v>No</v>
      </c>
      <c r="X35" t="str">
        <f t="shared" si="9"/>
        <v>No</v>
      </c>
      <c r="Y35" t="str">
        <f t="shared" si="9"/>
        <v>No</v>
      </c>
      <c r="Z35" t="str">
        <f t="shared" si="9"/>
        <v>Lower Limit</v>
      </c>
      <c r="AA35" t="str">
        <f t="shared" si="9"/>
        <v>Upper Limit</v>
      </c>
      <c r="AB35" t="str">
        <f t="shared" si="9"/>
        <v>Lower Limit</v>
      </c>
      <c r="AC35" t="str">
        <f t="shared" si="9"/>
        <v>No</v>
      </c>
      <c r="AD35" t="str">
        <f t="shared" si="9"/>
        <v>No</v>
      </c>
      <c r="AE35" t="str">
        <f t="shared" si="9"/>
        <v>No</v>
      </c>
      <c r="AF35" t="str">
        <f t="shared" si="9"/>
        <v>No</v>
      </c>
      <c r="AG35" t="str">
        <f t="shared" si="9"/>
        <v>No</v>
      </c>
      <c r="AH35" t="str">
        <f t="shared" si="9"/>
        <v>No</v>
      </c>
      <c r="AI35" t="str">
        <f t="shared" si="9"/>
        <v>No</v>
      </c>
      <c r="AJ35" t="str">
        <f t="shared" si="9"/>
        <v>No</v>
      </c>
      <c r="AK35" t="str">
        <f t="shared" si="9"/>
        <v>No</v>
      </c>
      <c r="AL35" t="str">
        <f t="shared" si="9"/>
        <v>No</v>
      </c>
      <c r="AM35" t="str">
        <f t="shared" si="9"/>
        <v>No</v>
      </c>
      <c r="AN35" t="str">
        <f t="shared" si="9"/>
        <v>Lower Limit</v>
      </c>
      <c r="AO35" t="str">
        <f t="shared" si="9"/>
        <v>Lower Limit</v>
      </c>
      <c r="AP35" t="str">
        <f t="shared" si="9"/>
        <v>Upper Limit</v>
      </c>
      <c r="AQ35" t="str">
        <f t="shared" si="9"/>
        <v>Lower Limit</v>
      </c>
      <c r="AR35" t="str">
        <f t="shared" si="9"/>
        <v>No</v>
      </c>
      <c r="AS35" t="str">
        <f t="shared" si="9"/>
        <v>No</v>
      </c>
      <c r="AT35" t="str">
        <f t="shared" si="9"/>
        <v>No</v>
      </c>
      <c r="AU35" t="str">
        <f t="shared" si="9"/>
        <v>No</v>
      </c>
      <c r="AV35" t="str">
        <f t="shared" si="9"/>
        <v>No</v>
      </c>
      <c r="AW35" t="str">
        <f t="shared" si="9"/>
        <v>No</v>
      </c>
      <c r="AX35" t="str">
        <f t="shared" si="9"/>
        <v>No</v>
      </c>
      <c r="AY35" t="str">
        <f t="shared" si="9"/>
        <v>No</v>
      </c>
      <c r="AZ35" t="str">
        <f t="shared" si="9"/>
        <v>No</v>
      </c>
      <c r="BA35" t="str">
        <f t="shared" si="9"/>
        <v>Lower Limit</v>
      </c>
      <c r="BB35" t="str">
        <f t="shared" si="9"/>
        <v>Lower Limit</v>
      </c>
      <c r="BC35" t="str">
        <f t="shared" si="9"/>
        <v>Lower Limit</v>
      </c>
      <c r="BD35" t="str">
        <f t="shared" si="9"/>
        <v>Lower Limit</v>
      </c>
      <c r="BE35" t="str">
        <f t="shared" si="9"/>
        <v>No</v>
      </c>
      <c r="BF35" t="str">
        <f t="shared" si="9"/>
        <v>No</v>
      </c>
      <c r="BG35" t="str">
        <f t="shared" si="9"/>
        <v>No</v>
      </c>
      <c r="BH35" t="str">
        <f t="shared" si="9"/>
        <v>No</v>
      </c>
      <c r="BI35" t="str">
        <f t="shared" si="9"/>
        <v>No</v>
      </c>
      <c r="BJ35" t="str">
        <f t="shared" si="9"/>
        <v>No</v>
      </c>
      <c r="BK35" t="str">
        <f t="shared" si="9"/>
        <v>Lower Limit</v>
      </c>
      <c r="BL35" t="str">
        <f t="shared" si="9"/>
        <v>Upper Limit</v>
      </c>
      <c r="BM35" t="str">
        <f t="shared" si="9"/>
        <v>Lower Limit</v>
      </c>
      <c r="BN35" t="str">
        <f t="shared" si="9"/>
        <v>No</v>
      </c>
      <c r="BO35" t="str">
        <f t="shared" si="9"/>
        <v>No</v>
      </c>
      <c r="BP35" t="str">
        <f t="shared" si="9"/>
        <v>No</v>
      </c>
      <c r="BQ35" t="str">
        <f t="shared" si="9"/>
        <v>No</v>
      </c>
      <c r="BR35" t="str">
        <f t="shared" si="9"/>
        <v>No</v>
      </c>
      <c r="BS35" t="str">
        <f t="shared" si="9"/>
        <v>No</v>
      </c>
      <c r="BT35" t="str">
        <f t="shared" si="9"/>
        <v>No</v>
      </c>
      <c r="BU35" t="str">
        <f t="shared" si="9"/>
        <v>No</v>
      </c>
      <c r="BV35" t="str">
        <f t="shared" si="9"/>
        <v>No</v>
      </c>
      <c r="BW35" t="str">
        <f t="shared" si="9"/>
        <v>No</v>
      </c>
      <c r="BX35" t="str">
        <f t="shared" si="9"/>
        <v>No</v>
      </c>
      <c r="BY35" t="str">
        <f t="shared" si="9"/>
        <v>No</v>
      </c>
      <c r="BZ35" t="str">
        <f t="shared" si="9"/>
        <v>No</v>
      </c>
      <c r="CA35" t="str">
        <f t="shared" ref="CA35:EE35" si="10">IF(CA30&gt;CA32, "Upper Limit", IF(CA30&gt;CA31, "Lower Limit", "No"))</f>
        <v>No</v>
      </c>
      <c r="CB35" t="str">
        <f t="shared" si="10"/>
        <v>No</v>
      </c>
      <c r="CC35" t="str">
        <f t="shared" si="10"/>
        <v>No</v>
      </c>
      <c r="CD35" t="str">
        <f t="shared" si="10"/>
        <v>No</v>
      </c>
      <c r="CE35" t="str">
        <f t="shared" si="10"/>
        <v>No</v>
      </c>
      <c r="CF35" t="str">
        <f t="shared" si="10"/>
        <v>No</v>
      </c>
      <c r="CG35" t="str">
        <f t="shared" si="10"/>
        <v>No</v>
      </c>
      <c r="CH35" t="str">
        <f t="shared" si="10"/>
        <v>No</v>
      </c>
      <c r="CI35" t="str">
        <f t="shared" si="10"/>
        <v>No</v>
      </c>
      <c r="CJ35" t="str">
        <f t="shared" si="10"/>
        <v>No</v>
      </c>
      <c r="CK35" t="str">
        <f t="shared" si="10"/>
        <v>No</v>
      </c>
      <c r="CL35" t="str">
        <f t="shared" si="10"/>
        <v>No</v>
      </c>
      <c r="CM35" t="str">
        <f t="shared" si="10"/>
        <v>No</v>
      </c>
      <c r="CN35" t="str">
        <f t="shared" si="10"/>
        <v>No</v>
      </c>
      <c r="CO35" t="str">
        <f t="shared" si="10"/>
        <v>No</v>
      </c>
      <c r="CP35" t="str">
        <f t="shared" si="10"/>
        <v>No</v>
      </c>
      <c r="CQ35" t="str">
        <f t="shared" si="10"/>
        <v>Lower Limit</v>
      </c>
      <c r="CR35" t="str">
        <f t="shared" si="10"/>
        <v>No</v>
      </c>
      <c r="CS35" t="str">
        <f t="shared" si="10"/>
        <v>No</v>
      </c>
      <c r="CT35" t="str">
        <f t="shared" si="10"/>
        <v>No</v>
      </c>
      <c r="CU35" t="str">
        <f t="shared" si="10"/>
        <v>No</v>
      </c>
      <c r="CV35" t="str">
        <f t="shared" si="10"/>
        <v>No</v>
      </c>
      <c r="CW35" t="str">
        <f t="shared" si="10"/>
        <v>No</v>
      </c>
      <c r="CX35" t="str">
        <f t="shared" si="10"/>
        <v>No</v>
      </c>
      <c r="CY35" t="str">
        <f t="shared" si="10"/>
        <v>Lower Limit</v>
      </c>
      <c r="CZ35" t="str">
        <f t="shared" si="10"/>
        <v>No</v>
      </c>
      <c r="DA35" t="str">
        <f t="shared" si="10"/>
        <v>Upper Limit</v>
      </c>
      <c r="DB35" t="str">
        <f t="shared" si="10"/>
        <v>Lower Limit</v>
      </c>
      <c r="DC35" t="str">
        <f t="shared" si="10"/>
        <v>No</v>
      </c>
      <c r="DD35" t="str">
        <f t="shared" si="10"/>
        <v>No</v>
      </c>
      <c r="DE35" t="str">
        <f t="shared" si="10"/>
        <v>No</v>
      </c>
      <c r="DF35" t="str">
        <f t="shared" si="10"/>
        <v>No</v>
      </c>
      <c r="DG35" t="str">
        <f t="shared" si="10"/>
        <v>No</v>
      </c>
      <c r="DH35" t="str">
        <f t="shared" si="10"/>
        <v>No</v>
      </c>
      <c r="DI35" t="str">
        <f t="shared" si="10"/>
        <v>No</v>
      </c>
      <c r="DJ35" t="str">
        <f t="shared" si="10"/>
        <v>No</v>
      </c>
      <c r="DK35" t="str">
        <f t="shared" si="10"/>
        <v>No</v>
      </c>
      <c r="DL35" t="str">
        <f t="shared" si="10"/>
        <v>No</v>
      </c>
      <c r="DM35" t="str">
        <f t="shared" si="10"/>
        <v>No</v>
      </c>
      <c r="DN35" t="str">
        <f t="shared" si="10"/>
        <v>No</v>
      </c>
      <c r="DO35" t="str">
        <f t="shared" si="10"/>
        <v>Lower Limit</v>
      </c>
      <c r="DP35" t="str">
        <f t="shared" si="10"/>
        <v>No</v>
      </c>
      <c r="DQ35" t="str">
        <f t="shared" si="10"/>
        <v>Lower Limit</v>
      </c>
      <c r="DR35" t="str">
        <f t="shared" si="10"/>
        <v>Lower Limit</v>
      </c>
      <c r="DS35" t="str">
        <f t="shared" si="10"/>
        <v>No</v>
      </c>
      <c r="DT35" t="str">
        <f t="shared" si="10"/>
        <v>No</v>
      </c>
      <c r="DU35" t="str">
        <f t="shared" si="10"/>
        <v>No</v>
      </c>
      <c r="DV35" t="str">
        <f t="shared" si="10"/>
        <v>No</v>
      </c>
      <c r="DW35" t="str">
        <f t="shared" si="10"/>
        <v>No</v>
      </c>
      <c r="DX35" t="str">
        <f t="shared" si="10"/>
        <v>No</v>
      </c>
      <c r="DY35" t="str">
        <f t="shared" si="10"/>
        <v>No</v>
      </c>
      <c r="DZ35" t="str">
        <f t="shared" si="10"/>
        <v>No</v>
      </c>
      <c r="EA35" t="str">
        <f t="shared" si="10"/>
        <v>No</v>
      </c>
      <c r="EB35" t="str">
        <f t="shared" si="10"/>
        <v>No</v>
      </c>
      <c r="EC35" t="str">
        <f t="shared" si="10"/>
        <v>Lower Limit</v>
      </c>
      <c r="ED35" t="str">
        <f t="shared" si="10"/>
        <v>Lower Limit</v>
      </c>
      <c r="EE35" t="str">
        <f t="shared" si="10"/>
        <v>Lower Limit</v>
      </c>
      <c r="EF35" t="str">
        <f t="shared" ref="EF35" si="11">IF(EF30&gt;EF32, "Upper Limit", IF(EF30&gt;EF31, "Lower Limit", "No"))</f>
        <v>No</v>
      </c>
    </row>
    <row r="36" spans="1:136">
      <c r="A36" t="s">
        <v>35</v>
      </c>
      <c r="B36">
        <v>-319.34199999999998</v>
      </c>
      <c r="C36">
        <f t="shared" si="0"/>
        <v>320.35799999999995</v>
      </c>
      <c r="D36">
        <f t="shared" si="1"/>
        <v>-430.44200000000001</v>
      </c>
      <c r="E36">
        <f t="shared" si="2"/>
        <v>454.43019999999996</v>
      </c>
      <c r="F36">
        <f t="shared" si="7"/>
        <v>580.79218169946216</v>
      </c>
      <c r="G36">
        <f t="shared" si="8"/>
        <v>1161.5843633989243</v>
      </c>
      <c r="H36">
        <f t="shared" si="3"/>
        <v>1035.2223816994622</v>
      </c>
      <c r="I36">
        <f t="shared" si="4"/>
        <v>1616.0145633989243</v>
      </c>
      <c r="J36">
        <f t="shared" si="5"/>
        <v>-126.36198169946221</v>
      </c>
      <c r="K36">
        <f t="shared" si="6"/>
        <v>-707.15416339892431</v>
      </c>
      <c r="M36" s="2" t="s">
        <v>171</v>
      </c>
      <c r="N36" t="str">
        <f>IF(N30&lt;N34, "Upper Limit", IF(N30&lt;N33, "Lower Limit", "No"))</f>
        <v>No</v>
      </c>
      <c r="O36" t="str">
        <f t="shared" ref="O36:BZ36" si="12">IF(O30&lt;O34, "Upper Limit", IF(O30&lt;O33, "Lower Limit", "No"))</f>
        <v>No</v>
      </c>
      <c r="P36" t="str">
        <f t="shared" si="12"/>
        <v>No</v>
      </c>
      <c r="Q36" t="str">
        <f t="shared" si="12"/>
        <v>No</v>
      </c>
      <c r="R36" t="str">
        <f t="shared" si="12"/>
        <v>No</v>
      </c>
      <c r="S36" t="str">
        <f t="shared" si="12"/>
        <v>No</v>
      </c>
      <c r="T36" t="str">
        <f t="shared" si="12"/>
        <v>No</v>
      </c>
      <c r="U36" t="str">
        <f t="shared" si="12"/>
        <v>No</v>
      </c>
      <c r="V36" t="str">
        <f t="shared" si="12"/>
        <v>Lower Limit</v>
      </c>
      <c r="W36" t="str">
        <f t="shared" si="12"/>
        <v>Upper Limit</v>
      </c>
      <c r="X36" t="str">
        <f t="shared" si="12"/>
        <v>Upper Limit</v>
      </c>
      <c r="Y36" t="str">
        <f t="shared" si="12"/>
        <v>No</v>
      </c>
      <c r="Z36" t="str">
        <f t="shared" si="12"/>
        <v>No</v>
      </c>
      <c r="AA36" t="str">
        <f t="shared" si="12"/>
        <v>No</v>
      </c>
      <c r="AB36" t="str">
        <f t="shared" si="12"/>
        <v>No</v>
      </c>
      <c r="AC36" t="str">
        <f t="shared" si="12"/>
        <v>No</v>
      </c>
      <c r="AD36" t="str">
        <f t="shared" si="12"/>
        <v>Lower Limit</v>
      </c>
      <c r="AE36" t="str">
        <f t="shared" si="12"/>
        <v>Upper Limit</v>
      </c>
      <c r="AF36" t="str">
        <f t="shared" si="12"/>
        <v>Upper Limit</v>
      </c>
      <c r="AG36" t="str">
        <f t="shared" si="12"/>
        <v>No</v>
      </c>
      <c r="AH36" t="str">
        <f t="shared" si="12"/>
        <v>No</v>
      </c>
      <c r="AI36" t="str">
        <f t="shared" si="12"/>
        <v>No</v>
      </c>
      <c r="AJ36" t="str">
        <f t="shared" si="12"/>
        <v>No</v>
      </c>
      <c r="AK36" t="str">
        <f t="shared" si="12"/>
        <v>No</v>
      </c>
      <c r="AL36" t="str">
        <f t="shared" si="12"/>
        <v>Lower Limit</v>
      </c>
      <c r="AM36" t="str">
        <f t="shared" si="12"/>
        <v>No</v>
      </c>
      <c r="AN36" t="str">
        <f t="shared" si="12"/>
        <v>No</v>
      </c>
      <c r="AO36" t="str">
        <f t="shared" si="12"/>
        <v>No</v>
      </c>
      <c r="AP36" t="str">
        <f t="shared" si="12"/>
        <v>No</v>
      </c>
      <c r="AQ36" t="str">
        <f t="shared" si="12"/>
        <v>No</v>
      </c>
      <c r="AR36" t="str">
        <f t="shared" si="12"/>
        <v>No</v>
      </c>
      <c r="AS36" t="str">
        <f t="shared" si="12"/>
        <v>No</v>
      </c>
      <c r="AT36" t="str">
        <f t="shared" si="12"/>
        <v>No</v>
      </c>
      <c r="AU36" t="str">
        <f t="shared" si="12"/>
        <v>No</v>
      </c>
      <c r="AV36" t="str">
        <f t="shared" si="12"/>
        <v>No</v>
      </c>
      <c r="AW36" t="str">
        <f t="shared" si="12"/>
        <v>Lower Limit</v>
      </c>
      <c r="AX36" t="str">
        <f t="shared" si="12"/>
        <v>Lower Limit</v>
      </c>
      <c r="AY36" t="str">
        <f t="shared" si="12"/>
        <v>No</v>
      </c>
      <c r="AZ36" t="str">
        <f t="shared" si="12"/>
        <v>No</v>
      </c>
      <c r="BA36" t="str">
        <f t="shared" si="12"/>
        <v>No</v>
      </c>
      <c r="BB36" t="str">
        <f t="shared" si="12"/>
        <v>No</v>
      </c>
      <c r="BC36" t="str">
        <f t="shared" si="12"/>
        <v>No</v>
      </c>
      <c r="BD36" t="str">
        <f t="shared" si="12"/>
        <v>No</v>
      </c>
      <c r="BE36" t="str">
        <f t="shared" si="12"/>
        <v>No</v>
      </c>
      <c r="BF36" t="str">
        <f t="shared" si="12"/>
        <v>No</v>
      </c>
      <c r="BG36" t="str">
        <f t="shared" si="12"/>
        <v>No</v>
      </c>
      <c r="BH36" t="str">
        <f t="shared" si="12"/>
        <v>Lower Limit</v>
      </c>
      <c r="BI36" t="str">
        <f t="shared" si="12"/>
        <v>No</v>
      </c>
      <c r="BJ36" t="str">
        <f t="shared" si="12"/>
        <v>No</v>
      </c>
      <c r="BK36" t="str">
        <f t="shared" si="12"/>
        <v>No</v>
      </c>
      <c r="BL36" t="str">
        <f t="shared" si="12"/>
        <v>No</v>
      </c>
      <c r="BM36" t="str">
        <f t="shared" si="12"/>
        <v>No</v>
      </c>
      <c r="BN36" t="str">
        <f t="shared" si="12"/>
        <v>No</v>
      </c>
      <c r="BO36" t="str">
        <f t="shared" si="12"/>
        <v>Lower Limit</v>
      </c>
      <c r="BP36" t="str">
        <f t="shared" si="12"/>
        <v>Lower Limit</v>
      </c>
      <c r="BQ36" t="str">
        <f t="shared" si="12"/>
        <v>Lower Limit</v>
      </c>
      <c r="BR36" t="str">
        <f t="shared" si="12"/>
        <v>No</v>
      </c>
      <c r="BS36" t="str">
        <f t="shared" si="12"/>
        <v>No</v>
      </c>
      <c r="BT36" t="str">
        <f t="shared" si="12"/>
        <v>No</v>
      </c>
      <c r="BU36" t="str">
        <f t="shared" si="12"/>
        <v>No</v>
      </c>
      <c r="BV36" t="str">
        <f t="shared" si="12"/>
        <v>No</v>
      </c>
      <c r="BW36" t="str">
        <f t="shared" si="12"/>
        <v>No</v>
      </c>
      <c r="BX36" t="str">
        <f t="shared" si="12"/>
        <v>No</v>
      </c>
      <c r="BY36" t="str">
        <f t="shared" si="12"/>
        <v>No</v>
      </c>
      <c r="BZ36" t="str">
        <f t="shared" si="12"/>
        <v>No</v>
      </c>
      <c r="CA36" t="str">
        <f t="shared" ref="CA36:EE36" si="13">IF(CA30&lt;CA34, "Upper Limit", IF(CA30&lt;CA33, "Lower Limit", "No"))</f>
        <v>No</v>
      </c>
      <c r="CB36" t="str">
        <f t="shared" si="13"/>
        <v>No</v>
      </c>
      <c r="CC36" t="str">
        <f t="shared" si="13"/>
        <v>No</v>
      </c>
      <c r="CD36" t="str">
        <f t="shared" si="13"/>
        <v>No</v>
      </c>
      <c r="CE36" t="str">
        <f t="shared" si="13"/>
        <v>No</v>
      </c>
      <c r="CF36" t="str">
        <f t="shared" si="13"/>
        <v>No</v>
      </c>
      <c r="CG36" t="str">
        <f t="shared" si="13"/>
        <v>No</v>
      </c>
      <c r="CH36" t="str">
        <f t="shared" si="13"/>
        <v>No</v>
      </c>
      <c r="CI36" t="str">
        <f t="shared" si="13"/>
        <v>No</v>
      </c>
      <c r="CJ36" t="str">
        <f t="shared" si="13"/>
        <v>No</v>
      </c>
      <c r="CK36" t="str">
        <f t="shared" si="13"/>
        <v>No</v>
      </c>
      <c r="CL36" t="str">
        <f t="shared" si="13"/>
        <v>Upper Limit</v>
      </c>
      <c r="CM36" t="str">
        <f t="shared" si="13"/>
        <v>No</v>
      </c>
      <c r="CN36" t="str">
        <f t="shared" si="13"/>
        <v>No</v>
      </c>
      <c r="CO36" t="str">
        <f t="shared" si="13"/>
        <v>Lower Limit</v>
      </c>
      <c r="CP36" t="str">
        <f t="shared" si="13"/>
        <v>No</v>
      </c>
      <c r="CQ36" t="str">
        <f t="shared" si="13"/>
        <v>No</v>
      </c>
      <c r="CR36" t="str">
        <f t="shared" si="13"/>
        <v>No</v>
      </c>
      <c r="CS36" t="str">
        <f t="shared" si="13"/>
        <v>No</v>
      </c>
      <c r="CT36" t="str">
        <f t="shared" si="13"/>
        <v>No</v>
      </c>
      <c r="CU36" t="str">
        <f t="shared" si="13"/>
        <v>Upper Limit</v>
      </c>
      <c r="CV36" t="str">
        <f t="shared" si="13"/>
        <v>Lower Limit</v>
      </c>
      <c r="CW36" t="str">
        <f t="shared" si="13"/>
        <v>Upper Limit</v>
      </c>
      <c r="CX36" t="str">
        <f t="shared" si="13"/>
        <v>Upper Limit</v>
      </c>
      <c r="CY36" t="str">
        <f t="shared" si="13"/>
        <v>No</v>
      </c>
      <c r="CZ36" t="str">
        <f t="shared" si="13"/>
        <v>No</v>
      </c>
      <c r="DA36" t="str">
        <f t="shared" si="13"/>
        <v>No</v>
      </c>
      <c r="DB36" t="str">
        <f t="shared" si="13"/>
        <v>No</v>
      </c>
      <c r="DC36" t="str">
        <f t="shared" si="13"/>
        <v>No</v>
      </c>
      <c r="DD36" t="str">
        <f t="shared" si="13"/>
        <v>No</v>
      </c>
      <c r="DE36" t="str">
        <f t="shared" si="13"/>
        <v>No</v>
      </c>
      <c r="DF36" t="str">
        <f t="shared" si="13"/>
        <v>No</v>
      </c>
      <c r="DG36" t="str">
        <f t="shared" si="13"/>
        <v>No</v>
      </c>
      <c r="DH36" t="str">
        <f t="shared" si="13"/>
        <v>No</v>
      </c>
      <c r="DI36" t="str">
        <f t="shared" si="13"/>
        <v>No</v>
      </c>
      <c r="DJ36" t="str">
        <f t="shared" si="13"/>
        <v>Lower Limit</v>
      </c>
      <c r="DK36" t="str">
        <f t="shared" si="13"/>
        <v>Upper Limit</v>
      </c>
      <c r="DL36" t="str">
        <f t="shared" si="13"/>
        <v>Lower Limit</v>
      </c>
      <c r="DM36" t="str">
        <f t="shared" si="13"/>
        <v>Lower Limit</v>
      </c>
      <c r="DN36" t="str">
        <f t="shared" si="13"/>
        <v>No</v>
      </c>
      <c r="DO36" t="str">
        <f t="shared" si="13"/>
        <v>No</v>
      </c>
      <c r="DP36" t="str">
        <f t="shared" si="13"/>
        <v>No</v>
      </c>
      <c r="DQ36" t="str">
        <f t="shared" si="13"/>
        <v>No</v>
      </c>
      <c r="DR36" t="str">
        <f t="shared" si="13"/>
        <v>No</v>
      </c>
      <c r="DS36" t="str">
        <f t="shared" si="13"/>
        <v>No</v>
      </c>
      <c r="DT36" t="str">
        <f t="shared" si="13"/>
        <v>No</v>
      </c>
      <c r="DU36" t="str">
        <f t="shared" si="13"/>
        <v>Lower Limit</v>
      </c>
      <c r="DV36" t="str">
        <f t="shared" si="13"/>
        <v>Lower Limit</v>
      </c>
      <c r="DW36" t="str">
        <f t="shared" si="13"/>
        <v>No</v>
      </c>
      <c r="DX36" t="str">
        <f t="shared" si="13"/>
        <v>Lower Limit</v>
      </c>
      <c r="DY36" t="str">
        <f t="shared" si="13"/>
        <v>No</v>
      </c>
      <c r="DZ36" t="str">
        <f t="shared" si="13"/>
        <v>No</v>
      </c>
      <c r="EA36" t="str">
        <f t="shared" si="13"/>
        <v>No</v>
      </c>
      <c r="EB36" t="str">
        <f t="shared" si="13"/>
        <v>No</v>
      </c>
      <c r="EC36" t="str">
        <f t="shared" si="13"/>
        <v>No</v>
      </c>
      <c r="ED36" t="str">
        <f t="shared" si="13"/>
        <v>No</v>
      </c>
      <c r="EE36" t="str">
        <f t="shared" si="13"/>
        <v>No</v>
      </c>
      <c r="EF36" t="str">
        <f t="shared" ref="EF36" si="14">IF(EF30&lt;EF34, "Upper Limit", IF(EF30&lt;EF33, "Lower Limit", "No"))</f>
        <v>No</v>
      </c>
    </row>
    <row r="37" spans="1:136">
      <c r="A37" t="s">
        <v>36</v>
      </c>
      <c r="B37">
        <v>-319.09999999999997</v>
      </c>
      <c r="C37">
        <f t="shared" si="0"/>
        <v>-592.04199999999992</v>
      </c>
      <c r="D37">
        <f t="shared" si="1"/>
        <v>-1749.942</v>
      </c>
      <c r="E37">
        <f t="shared" si="2"/>
        <v>329.20670000000007</v>
      </c>
      <c r="F37">
        <f t="shared" si="7"/>
        <v>756.19028570383819</v>
      </c>
      <c r="G37">
        <f t="shared" si="8"/>
        <v>1512.3805714076764</v>
      </c>
      <c r="H37">
        <f t="shared" si="3"/>
        <v>1085.3969857038383</v>
      </c>
      <c r="I37">
        <f t="shared" si="4"/>
        <v>1841.5872714076763</v>
      </c>
      <c r="J37">
        <f t="shared" si="5"/>
        <v>-426.98358570383812</v>
      </c>
      <c r="K37">
        <f t="shared" si="6"/>
        <v>-1183.1738714076764</v>
      </c>
    </row>
    <row r="38" spans="1:136">
      <c r="A38" t="s">
        <v>37</v>
      </c>
      <c r="B38">
        <v>691</v>
      </c>
      <c r="C38">
        <f t="shared" si="0"/>
        <v>-200.84199999999987</v>
      </c>
      <c r="D38">
        <f t="shared" si="1"/>
        <v>-1727.1419999999998</v>
      </c>
      <c r="E38">
        <f t="shared" si="2"/>
        <v>216.16819999999998</v>
      </c>
      <c r="F38">
        <f t="shared" si="7"/>
        <v>882.45706840906189</v>
      </c>
      <c r="G38">
        <f t="shared" si="8"/>
        <v>1764.9141368181238</v>
      </c>
      <c r="H38">
        <f t="shared" si="3"/>
        <v>1098.6252684090618</v>
      </c>
      <c r="I38">
        <f t="shared" si="4"/>
        <v>1981.0823368181238</v>
      </c>
      <c r="J38">
        <f t="shared" si="5"/>
        <v>-666.28886840906193</v>
      </c>
      <c r="K38">
        <f t="shared" si="6"/>
        <v>-1548.7459368181237</v>
      </c>
    </row>
    <row r="39" spans="1:136">
      <c r="A39" t="s">
        <v>38</v>
      </c>
      <c r="B39">
        <v>1232.4000000000001</v>
      </c>
      <c r="C39">
        <f t="shared" si="0"/>
        <v>1284.9580000000001</v>
      </c>
      <c r="D39">
        <f t="shared" si="1"/>
        <v>451.9580000000002</v>
      </c>
      <c r="E39">
        <f t="shared" si="2"/>
        <v>221.12385</v>
      </c>
      <c r="F39">
        <f t="shared" si="7"/>
        <v>883.54263552159728</v>
      </c>
      <c r="G39">
        <f t="shared" si="8"/>
        <v>1767.0852710431946</v>
      </c>
      <c r="H39">
        <f t="shared" si="3"/>
        <v>1104.6664855215972</v>
      </c>
      <c r="I39">
        <f t="shared" si="4"/>
        <v>1988.2091210431945</v>
      </c>
      <c r="J39">
        <f t="shared" si="5"/>
        <v>-662.41878552159733</v>
      </c>
      <c r="K39">
        <f t="shared" si="6"/>
        <v>-1545.9614210431946</v>
      </c>
    </row>
    <row r="40" spans="1:136">
      <c r="A40" t="s">
        <v>39</v>
      </c>
      <c r="B40">
        <v>253.40000000000003</v>
      </c>
      <c r="C40">
        <f t="shared" si="0"/>
        <v>1857.7000000000003</v>
      </c>
      <c r="D40">
        <f t="shared" si="1"/>
        <v>1537.3420000000003</v>
      </c>
      <c r="E40">
        <f t="shared" si="2"/>
        <v>247.96369999999996</v>
      </c>
      <c r="F40">
        <f t="shared" si="7"/>
        <v>916.02199253264882</v>
      </c>
      <c r="G40">
        <f t="shared" si="8"/>
        <v>1832.0439850652976</v>
      </c>
      <c r="H40">
        <f t="shared" si="3"/>
        <v>1163.9856925326487</v>
      </c>
      <c r="I40">
        <f t="shared" si="4"/>
        <v>2080.0076850652977</v>
      </c>
      <c r="J40">
        <f t="shared" si="5"/>
        <v>-668.05829253264892</v>
      </c>
      <c r="K40">
        <f t="shared" si="6"/>
        <v>-1584.0802850652976</v>
      </c>
    </row>
    <row r="41" spans="1:136">
      <c r="A41" t="s">
        <v>40</v>
      </c>
      <c r="B41">
        <v>1001</v>
      </c>
      <c r="C41">
        <f t="shared" si="0"/>
        <v>3177.8</v>
      </c>
      <c r="D41">
        <f t="shared" si="1"/>
        <v>3769.8420000000001</v>
      </c>
      <c r="E41">
        <f t="shared" si="2"/>
        <v>405.17579999999998</v>
      </c>
      <c r="F41">
        <f t="shared" si="7"/>
        <v>1207.6408977940421</v>
      </c>
      <c r="G41">
        <f t="shared" si="8"/>
        <v>2415.2817955880842</v>
      </c>
      <c r="H41">
        <f t="shared" si="3"/>
        <v>1612.8166977940421</v>
      </c>
      <c r="I41">
        <f t="shared" si="4"/>
        <v>2820.4575955880841</v>
      </c>
      <c r="J41">
        <f t="shared" si="5"/>
        <v>-802.46509779404209</v>
      </c>
      <c r="K41">
        <f t="shared" si="6"/>
        <v>-2010.1059955880842</v>
      </c>
    </row>
    <row r="42" spans="1:136">
      <c r="A42" t="s">
        <v>41</v>
      </c>
      <c r="B42">
        <v>307.39999999999998</v>
      </c>
      <c r="C42">
        <f t="shared" si="0"/>
        <v>2794.2000000000003</v>
      </c>
      <c r="D42">
        <f t="shared" si="1"/>
        <v>2995.0420000000004</v>
      </c>
      <c r="E42">
        <f t="shared" si="2"/>
        <v>459.36290000000008</v>
      </c>
      <c r="F42">
        <f t="shared" si="7"/>
        <v>1299.5911546251727</v>
      </c>
      <c r="G42">
        <f t="shared" si="8"/>
        <v>2599.1823092503455</v>
      </c>
      <c r="H42">
        <f t="shared" si="3"/>
        <v>1758.9540546251728</v>
      </c>
      <c r="I42">
        <f t="shared" si="4"/>
        <v>3058.5452092503456</v>
      </c>
      <c r="J42">
        <f t="shared" si="5"/>
        <v>-840.22825462517267</v>
      </c>
      <c r="K42">
        <f t="shared" si="6"/>
        <v>-2139.8194092503454</v>
      </c>
    </row>
    <row r="43" spans="1:136">
      <c r="A43" t="s">
        <v>42</v>
      </c>
      <c r="B43">
        <v>-1199.4000000000001</v>
      </c>
      <c r="C43">
        <f t="shared" si="0"/>
        <v>362.40000000000009</v>
      </c>
      <c r="D43">
        <f t="shared" si="1"/>
        <v>-922.55799999999999</v>
      </c>
      <c r="E43">
        <f t="shared" si="2"/>
        <v>398.8850000000001</v>
      </c>
      <c r="F43">
        <f t="shared" si="7"/>
        <v>1335.6774565584785</v>
      </c>
      <c r="G43">
        <f t="shared" si="8"/>
        <v>2671.3549131169571</v>
      </c>
      <c r="H43">
        <f t="shared" si="3"/>
        <v>1734.5624565584785</v>
      </c>
      <c r="I43">
        <f t="shared" si="4"/>
        <v>3070.2399131169573</v>
      </c>
      <c r="J43">
        <f t="shared" si="5"/>
        <v>-936.79245655847842</v>
      </c>
      <c r="K43">
        <f t="shared" si="6"/>
        <v>-2272.4699131169568</v>
      </c>
    </row>
    <row r="44" spans="1:136">
      <c r="A44" t="s">
        <v>43</v>
      </c>
      <c r="B44">
        <v>-124.40000000000011</v>
      </c>
      <c r="C44">
        <f t="shared" si="0"/>
        <v>-15.400000000000105</v>
      </c>
      <c r="D44">
        <f t="shared" si="1"/>
        <v>-1873.1000000000004</v>
      </c>
      <c r="E44">
        <f t="shared" si="2"/>
        <v>297.63000000000005</v>
      </c>
      <c r="F44">
        <f t="shared" si="7"/>
        <v>1428.8855286866424</v>
      </c>
      <c r="G44">
        <f t="shared" si="8"/>
        <v>2857.7710573732847</v>
      </c>
      <c r="H44">
        <f t="shared" si="3"/>
        <v>1726.5155286866425</v>
      </c>
      <c r="I44">
        <f t="shared" si="4"/>
        <v>3155.4010573732849</v>
      </c>
      <c r="J44">
        <f t="shared" si="5"/>
        <v>-1131.2555286866423</v>
      </c>
      <c r="K44">
        <f t="shared" si="6"/>
        <v>-2560.1410573732846</v>
      </c>
    </row>
    <row r="45" spans="1:136">
      <c r="A45" t="s">
        <v>44</v>
      </c>
      <c r="B45">
        <v>-271.8</v>
      </c>
      <c r="C45">
        <f t="shared" si="0"/>
        <v>-1288.2000000000003</v>
      </c>
      <c r="D45">
        <f t="shared" si="1"/>
        <v>-4466</v>
      </c>
      <c r="E45">
        <f t="shared" si="2"/>
        <v>65.630000000000067</v>
      </c>
      <c r="F45">
        <f t="shared" si="7"/>
        <v>1782.8565138078127</v>
      </c>
      <c r="G45">
        <f t="shared" si="8"/>
        <v>3565.7130276156254</v>
      </c>
      <c r="H45">
        <f t="shared" si="3"/>
        <v>1848.4865138078128</v>
      </c>
      <c r="I45">
        <f t="shared" si="4"/>
        <v>3631.3430276156255</v>
      </c>
      <c r="J45">
        <f t="shared" si="5"/>
        <v>-1717.2265138078126</v>
      </c>
      <c r="K45">
        <f t="shared" si="6"/>
        <v>-3500.0830276156253</v>
      </c>
    </row>
    <row r="46" spans="1:136">
      <c r="A46" t="s">
        <v>45</v>
      </c>
      <c r="B46">
        <v>-1206.2</v>
      </c>
      <c r="C46">
        <f t="shared" si="0"/>
        <v>-2801.8</v>
      </c>
      <c r="D46">
        <f t="shared" si="1"/>
        <v>-5596</v>
      </c>
      <c r="E46">
        <f t="shared" si="2"/>
        <v>-173.79000000000005</v>
      </c>
      <c r="F46">
        <f t="shared" si="7"/>
        <v>2182.9248187708836</v>
      </c>
      <c r="G46">
        <f t="shared" si="8"/>
        <v>4365.8496375417672</v>
      </c>
      <c r="H46">
        <f t="shared" si="3"/>
        <v>2009.1348187708836</v>
      </c>
      <c r="I46">
        <f t="shared" si="4"/>
        <v>4192.0596375417672</v>
      </c>
      <c r="J46">
        <f t="shared" si="5"/>
        <v>-2356.7148187708835</v>
      </c>
      <c r="K46">
        <f t="shared" si="6"/>
        <v>-4539.6396375417671</v>
      </c>
    </row>
    <row r="47" spans="1:136">
      <c r="A47" t="s">
        <v>46</v>
      </c>
      <c r="B47">
        <v>-459.40000000000003</v>
      </c>
      <c r="C47">
        <f t="shared" si="0"/>
        <v>-2061.8000000000002</v>
      </c>
      <c r="D47">
        <f t="shared" si="1"/>
        <v>-2424.2000000000003</v>
      </c>
      <c r="E47">
        <f t="shared" si="2"/>
        <v>-335.41999999999996</v>
      </c>
      <c r="F47">
        <f t="shared" si="7"/>
        <v>2225.630807773643</v>
      </c>
      <c r="G47">
        <f t="shared" si="8"/>
        <v>4451.2616155472861</v>
      </c>
      <c r="H47">
        <f t="shared" si="3"/>
        <v>1890.210807773643</v>
      </c>
      <c r="I47">
        <f t="shared" si="4"/>
        <v>4115.841615547286</v>
      </c>
      <c r="J47">
        <f t="shared" si="5"/>
        <v>-2561.0508077736431</v>
      </c>
      <c r="K47">
        <f t="shared" si="6"/>
        <v>-4786.6816155472861</v>
      </c>
    </row>
    <row r="48" spans="1:136">
      <c r="A48" t="s">
        <v>47</v>
      </c>
      <c r="B48">
        <v>-331.1</v>
      </c>
      <c r="C48">
        <f t="shared" si="0"/>
        <v>-2268.5</v>
      </c>
      <c r="D48">
        <f t="shared" si="1"/>
        <v>-2253.1</v>
      </c>
      <c r="E48">
        <f t="shared" si="2"/>
        <v>-475.74000000000007</v>
      </c>
      <c r="F48">
        <f t="shared" si="7"/>
        <v>2254.9255636414673</v>
      </c>
      <c r="G48">
        <f t="shared" si="8"/>
        <v>4509.8511272829346</v>
      </c>
      <c r="H48">
        <f t="shared" si="3"/>
        <v>1779.1855636414673</v>
      </c>
      <c r="I48">
        <f t="shared" si="4"/>
        <v>4034.1111272829344</v>
      </c>
      <c r="J48">
        <f t="shared" si="5"/>
        <v>-2730.6655636414675</v>
      </c>
      <c r="K48">
        <f t="shared" si="6"/>
        <v>-4985.5911272829344</v>
      </c>
    </row>
    <row r="49" spans="1:11">
      <c r="A49" t="s">
        <v>48</v>
      </c>
      <c r="B49">
        <v>-787.5</v>
      </c>
      <c r="C49">
        <f t="shared" si="0"/>
        <v>-2784.2000000000003</v>
      </c>
      <c r="D49">
        <f t="shared" si="1"/>
        <v>-1496</v>
      </c>
      <c r="E49">
        <f t="shared" si="2"/>
        <v>-587.44499999999994</v>
      </c>
      <c r="F49">
        <f t="shared" si="7"/>
        <v>2246.9518468034121</v>
      </c>
      <c r="G49">
        <f t="shared" si="8"/>
        <v>4493.9036936068242</v>
      </c>
      <c r="H49">
        <f t="shared" si="3"/>
        <v>1659.5068468034121</v>
      </c>
      <c r="I49">
        <f t="shared" si="4"/>
        <v>3906.4586936068245</v>
      </c>
      <c r="J49">
        <f t="shared" si="5"/>
        <v>-2834.3968468034118</v>
      </c>
      <c r="K49">
        <f t="shared" si="6"/>
        <v>-5081.3486936068239</v>
      </c>
    </row>
    <row r="50" spans="1:11">
      <c r="A50" t="s">
        <v>49</v>
      </c>
      <c r="B50">
        <v>-2812.1</v>
      </c>
      <c r="C50">
        <f t="shared" si="0"/>
        <v>-4390.1000000000004</v>
      </c>
      <c r="D50">
        <f t="shared" si="1"/>
        <v>-1588.3000000000002</v>
      </c>
      <c r="E50">
        <f t="shared" si="2"/>
        <v>-677.29500000000007</v>
      </c>
      <c r="F50">
        <f t="shared" si="7"/>
        <v>2249.3678978210746</v>
      </c>
      <c r="G50">
        <f t="shared" si="8"/>
        <v>4498.7357956421492</v>
      </c>
      <c r="H50">
        <f t="shared" si="3"/>
        <v>1572.0728978210745</v>
      </c>
      <c r="I50">
        <f t="shared" si="4"/>
        <v>3821.4407956421492</v>
      </c>
      <c r="J50">
        <f t="shared" si="5"/>
        <v>-2926.6628978210747</v>
      </c>
      <c r="K50">
        <f t="shared" si="6"/>
        <v>-5176.0307956421493</v>
      </c>
    </row>
    <row r="51" spans="1:11">
      <c r="A51" t="s">
        <v>50</v>
      </c>
      <c r="B51">
        <v>294.39999999999998</v>
      </c>
      <c r="C51">
        <f t="shared" si="0"/>
        <v>-3636.2999999999997</v>
      </c>
      <c r="D51">
        <f t="shared" si="1"/>
        <v>-1574.4999999999995</v>
      </c>
      <c r="E51">
        <f t="shared" si="2"/>
        <v>-755.36500000000001</v>
      </c>
      <c r="F51">
        <f t="shared" si="7"/>
        <v>2252.1964270136968</v>
      </c>
      <c r="G51">
        <f t="shared" si="8"/>
        <v>4504.3928540273937</v>
      </c>
      <c r="H51">
        <f t="shared" si="3"/>
        <v>1496.8314270136968</v>
      </c>
      <c r="I51">
        <f t="shared" si="4"/>
        <v>3749.0278540273939</v>
      </c>
      <c r="J51">
        <f t="shared" si="5"/>
        <v>-3007.5614270136966</v>
      </c>
      <c r="K51">
        <f t="shared" si="6"/>
        <v>-5259.7578540273935</v>
      </c>
    </row>
    <row r="52" spans="1:11">
      <c r="A52" t="s">
        <v>51</v>
      </c>
      <c r="B52">
        <v>-2523.6</v>
      </c>
      <c r="C52">
        <f t="shared" si="0"/>
        <v>-5828.7999999999993</v>
      </c>
      <c r="D52">
        <f t="shared" si="1"/>
        <v>-3560.2999999999993</v>
      </c>
      <c r="E52">
        <f t="shared" si="2"/>
        <v>-943.63499999999999</v>
      </c>
      <c r="F52">
        <f t="shared" si="7"/>
        <v>2323.9218400120176</v>
      </c>
      <c r="G52">
        <f t="shared" si="8"/>
        <v>4647.8436800240352</v>
      </c>
      <c r="H52">
        <f t="shared" si="3"/>
        <v>1380.2868400120176</v>
      </c>
      <c r="I52">
        <f t="shared" si="4"/>
        <v>3704.2086800240349</v>
      </c>
      <c r="J52">
        <f t="shared" si="5"/>
        <v>-3267.5568400120173</v>
      </c>
      <c r="K52">
        <f t="shared" si="6"/>
        <v>-5591.4786800240354</v>
      </c>
    </row>
    <row r="53" spans="1:11">
      <c r="A53" t="s">
        <v>52</v>
      </c>
      <c r="B53">
        <v>779.5</v>
      </c>
      <c r="C53">
        <f t="shared" si="0"/>
        <v>-4261.7999999999993</v>
      </c>
      <c r="D53">
        <f t="shared" si="1"/>
        <v>-1477.599999999999</v>
      </c>
      <c r="E53">
        <f t="shared" si="2"/>
        <v>-1039.27</v>
      </c>
      <c r="F53">
        <f t="shared" si="7"/>
        <v>2303.4633993152229</v>
      </c>
      <c r="G53">
        <f t="shared" si="8"/>
        <v>4606.9267986304458</v>
      </c>
      <c r="H53">
        <f t="shared" si="3"/>
        <v>1264.1933993152229</v>
      </c>
      <c r="I53">
        <f t="shared" si="4"/>
        <v>3567.6567986304458</v>
      </c>
      <c r="J53">
        <f t="shared" si="5"/>
        <v>-3342.7333993152229</v>
      </c>
      <c r="K53">
        <f t="shared" si="6"/>
        <v>-5646.1967986304462</v>
      </c>
    </row>
    <row r="54" spans="1:11">
      <c r="A54" t="s">
        <v>53</v>
      </c>
      <c r="B54">
        <v>191.2</v>
      </c>
      <c r="C54">
        <f t="shared" si="0"/>
        <v>-1258.4999999999998</v>
      </c>
      <c r="D54">
        <f t="shared" si="1"/>
        <v>3131.6000000000004</v>
      </c>
      <c r="E54">
        <f t="shared" si="2"/>
        <v>-947.25</v>
      </c>
      <c r="F54">
        <f t="shared" si="7"/>
        <v>2434.4959657273484</v>
      </c>
      <c r="G54">
        <f t="shared" si="8"/>
        <v>4868.9919314546969</v>
      </c>
      <c r="H54">
        <f t="shared" si="3"/>
        <v>1487.2459657273484</v>
      </c>
      <c r="I54">
        <f t="shared" si="4"/>
        <v>3921.7419314546969</v>
      </c>
      <c r="J54">
        <f t="shared" si="5"/>
        <v>-3381.7459657273484</v>
      </c>
      <c r="K54">
        <f t="shared" si="6"/>
        <v>-5816.2419314546969</v>
      </c>
    </row>
    <row r="55" spans="1:11">
      <c r="A55" t="s">
        <v>54</v>
      </c>
      <c r="B55">
        <v>-161.25899999999999</v>
      </c>
      <c r="C55">
        <f t="shared" si="0"/>
        <v>-1714.1589999999999</v>
      </c>
      <c r="D55">
        <f t="shared" si="1"/>
        <v>1922.1409999999998</v>
      </c>
      <c r="E55">
        <f t="shared" si="2"/>
        <v>-866.56294999999977</v>
      </c>
      <c r="F55">
        <f t="shared" si="7"/>
        <v>2504.0512577078703</v>
      </c>
      <c r="G55">
        <f t="shared" si="8"/>
        <v>5008.1025154157405</v>
      </c>
      <c r="H55">
        <f t="shared" si="3"/>
        <v>1637.4883077078705</v>
      </c>
      <c r="I55">
        <f t="shared" si="4"/>
        <v>4141.539565415741</v>
      </c>
      <c r="J55">
        <f t="shared" si="5"/>
        <v>-3370.6142077078703</v>
      </c>
      <c r="K55">
        <f t="shared" si="6"/>
        <v>-5874.6654654157401</v>
      </c>
    </row>
    <row r="56" spans="1:11">
      <c r="A56" t="s">
        <v>55</v>
      </c>
      <c r="B56">
        <v>-322</v>
      </c>
      <c r="C56">
        <f t="shared" si="0"/>
        <v>487.44100000000003</v>
      </c>
      <c r="D56">
        <f t="shared" si="1"/>
        <v>6316.2409999999991</v>
      </c>
      <c r="E56">
        <f t="shared" si="2"/>
        <v>-529.22880000000009</v>
      </c>
      <c r="F56">
        <f t="shared" si="7"/>
        <v>2975.8834676650504</v>
      </c>
      <c r="G56">
        <f t="shared" si="8"/>
        <v>5951.7669353301008</v>
      </c>
      <c r="H56">
        <f t="shared" si="3"/>
        <v>2446.6546676650505</v>
      </c>
      <c r="I56">
        <f t="shared" si="4"/>
        <v>5422.5381353301009</v>
      </c>
      <c r="J56">
        <f t="shared" si="5"/>
        <v>-3505.1122676650502</v>
      </c>
      <c r="K56">
        <f t="shared" si="6"/>
        <v>-6480.9957353301006</v>
      </c>
    </row>
    <row r="57" spans="1:11">
      <c r="A57" t="s">
        <v>56</v>
      </c>
      <c r="B57">
        <v>186.50000000000003</v>
      </c>
      <c r="C57">
        <f t="shared" si="0"/>
        <v>-105.55899999999994</v>
      </c>
      <c r="D57">
        <f t="shared" si="1"/>
        <v>4156.2409999999991</v>
      </c>
      <c r="E57">
        <f t="shared" si="2"/>
        <v>-233.91964999999996</v>
      </c>
      <c r="F57">
        <f t="shared" si="7"/>
        <v>3137.0544556613049</v>
      </c>
      <c r="G57">
        <f t="shared" si="8"/>
        <v>6274.1089113226099</v>
      </c>
      <c r="H57">
        <f t="shared" si="3"/>
        <v>2903.1348056613051</v>
      </c>
      <c r="I57">
        <f t="shared" si="4"/>
        <v>6040.18926132261</v>
      </c>
      <c r="J57">
        <f t="shared" si="5"/>
        <v>-3370.9741056613047</v>
      </c>
      <c r="K57">
        <f t="shared" si="6"/>
        <v>-6508.0285613226097</v>
      </c>
    </row>
    <row r="58" spans="1:11">
      <c r="A58" t="s">
        <v>57</v>
      </c>
      <c r="B58">
        <v>-1032</v>
      </c>
      <c r="C58">
        <f t="shared" si="0"/>
        <v>-1328.759</v>
      </c>
      <c r="D58">
        <f t="shared" si="1"/>
        <v>-70.259000000000242</v>
      </c>
      <c r="E58">
        <f t="shared" si="2"/>
        <v>-151.07550000000001</v>
      </c>
      <c r="F58">
        <f t="shared" si="7"/>
        <v>3117.3614961503899</v>
      </c>
      <c r="G58">
        <f t="shared" si="8"/>
        <v>6234.7229923007799</v>
      </c>
      <c r="H58">
        <f t="shared" si="3"/>
        <v>2966.28599615039</v>
      </c>
      <c r="I58">
        <f t="shared" si="4"/>
        <v>6083.64749230078</v>
      </c>
      <c r="J58">
        <f t="shared" si="5"/>
        <v>-3268.4369961503899</v>
      </c>
      <c r="K58">
        <f t="shared" si="6"/>
        <v>-6385.7984923007798</v>
      </c>
    </row>
    <row r="59" spans="1:11">
      <c r="A59" t="s">
        <v>58</v>
      </c>
      <c r="B59">
        <v>-421</v>
      </c>
      <c r="C59">
        <f t="shared" si="0"/>
        <v>-1588.5</v>
      </c>
      <c r="D59">
        <f t="shared" si="1"/>
        <v>125.65899999999988</v>
      </c>
      <c r="E59">
        <f t="shared" si="2"/>
        <v>-167.39044999999996</v>
      </c>
      <c r="F59">
        <f t="shared" si="7"/>
        <v>3114.892245204242</v>
      </c>
      <c r="G59">
        <f t="shared" si="8"/>
        <v>6229.7844904084841</v>
      </c>
      <c r="H59">
        <f t="shared" si="3"/>
        <v>2947.5017952042422</v>
      </c>
      <c r="I59">
        <f t="shared" si="4"/>
        <v>6062.3940404084842</v>
      </c>
      <c r="J59">
        <f t="shared" si="5"/>
        <v>-3282.2826952042419</v>
      </c>
      <c r="K59">
        <f t="shared" si="6"/>
        <v>-6397.174940408484</v>
      </c>
    </row>
    <row r="60" spans="1:11">
      <c r="A60" t="s">
        <v>59</v>
      </c>
      <c r="B60">
        <v>-407</v>
      </c>
      <c r="C60">
        <f t="shared" si="0"/>
        <v>-1673.5</v>
      </c>
      <c r="D60">
        <f t="shared" si="1"/>
        <v>-2160.9409999999998</v>
      </c>
      <c r="E60">
        <f t="shared" ref="E60:E91" si="15">AVERAGE(D41:D60)</f>
        <v>-352.30460000000011</v>
      </c>
      <c r="F60">
        <f t="shared" si="7"/>
        <v>3118.1369817092518</v>
      </c>
      <c r="G60">
        <f t="shared" si="8"/>
        <v>6236.2739634185036</v>
      </c>
      <c r="H60">
        <f t="shared" ref="H60:H91" si="16">E60+F60</f>
        <v>2765.8323817092519</v>
      </c>
      <c r="I60">
        <f t="shared" ref="I60:I91" si="17">E60+G60</f>
        <v>5883.9693634185032</v>
      </c>
      <c r="J60">
        <f t="shared" ref="J60:J91" si="18">E60-F60</f>
        <v>-3470.4415817092517</v>
      </c>
      <c r="K60">
        <f t="shared" ref="K60:K91" si="19">E60-G60</f>
        <v>-6588.578563418504</v>
      </c>
    </row>
    <row r="61" spans="1:11">
      <c r="A61" t="s">
        <v>60</v>
      </c>
      <c r="B61">
        <v>-1933</v>
      </c>
      <c r="C61">
        <f t="shared" si="0"/>
        <v>-3793</v>
      </c>
      <c r="D61">
        <f t="shared" si="1"/>
        <v>-3687.4410000000003</v>
      </c>
      <c r="E61">
        <f t="shared" si="15"/>
        <v>-725.16875000000005</v>
      </c>
      <c r="F61">
        <f t="shared" si="7"/>
        <v>3044.263589328933</v>
      </c>
      <c r="G61">
        <f t="shared" si="8"/>
        <v>6088.527178657866</v>
      </c>
      <c r="H61">
        <f t="shared" si="16"/>
        <v>2319.0948393289327</v>
      </c>
      <c r="I61">
        <f t="shared" si="17"/>
        <v>5363.3584286578662</v>
      </c>
      <c r="J61">
        <f t="shared" si="18"/>
        <v>-3769.4323393289333</v>
      </c>
      <c r="K61">
        <f t="shared" si="19"/>
        <v>-6813.6959286578658</v>
      </c>
    </row>
    <row r="62" spans="1:11">
      <c r="A62" t="s">
        <v>61</v>
      </c>
      <c r="B62">
        <v>-1112</v>
      </c>
      <c r="C62">
        <f t="shared" si="0"/>
        <v>-3873</v>
      </c>
      <c r="D62">
        <f t="shared" si="1"/>
        <v>-2544.241</v>
      </c>
      <c r="E62">
        <f t="shared" si="15"/>
        <v>-1002.1329000000002</v>
      </c>
      <c r="F62">
        <f t="shared" si="7"/>
        <v>2938.1174445692777</v>
      </c>
      <c r="G62">
        <f t="shared" si="8"/>
        <v>5876.2348891385554</v>
      </c>
      <c r="H62">
        <f t="shared" si="16"/>
        <v>1935.9845445692777</v>
      </c>
      <c r="I62">
        <f t="shared" si="17"/>
        <v>4874.1019891385549</v>
      </c>
      <c r="J62">
        <f t="shared" si="18"/>
        <v>-3940.2503445692778</v>
      </c>
      <c r="K62">
        <f t="shared" si="19"/>
        <v>-6878.367789138556</v>
      </c>
    </row>
    <row r="63" spans="1:11">
      <c r="A63" t="s">
        <v>62</v>
      </c>
      <c r="B63">
        <v>-3893</v>
      </c>
      <c r="C63">
        <f t="shared" si="0"/>
        <v>-7345</v>
      </c>
      <c r="D63">
        <f t="shared" si="1"/>
        <v>-5756.5</v>
      </c>
      <c r="E63">
        <f t="shared" si="15"/>
        <v>-1243.8300000000004</v>
      </c>
      <c r="F63">
        <f t="shared" si="7"/>
        <v>3124.1628170174013</v>
      </c>
      <c r="G63">
        <f t="shared" si="8"/>
        <v>6248.3256340348025</v>
      </c>
      <c r="H63">
        <f t="shared" si="16"/>
        <v>1880.3328170174009</v>
      </c>
      <c r="I63">
        <f t="shared" si="17"/>
        <v>5004.4956340348017</v>
      </c>
      <c r="J63">
        <f t="shared" si="18"/>
        <v>-4367.9928170174016</v>
      </c>
      <c r="K63">
        <f t="shared" si="19"/>
        <v>-7492.1556340348034</v>
      </c>
    </row>
    <row r="64" spans="1:11">
      <c r="A64" t="s">
        <v>63</v>
      </c>
      <c r="B64">
        <v>-961</v>
      </c>
      <c r="C64">
        <f t="shared" si="0"/>
        <v>-7899</v>
      </c>
      <c r="D64">
        <f t="shared" si="1"/>
        <v>-6225.5</v>
      </c>
      <c r="E64">
        <f t="shared" si="15"/>
        <v>-1461.4500000000003</v>
      </c>
      <c r="F64">
        <f t="shared" si="7"/>
        <v>3316.0007523763347</v>
      </c>
      <c r="G64">
        <f t="shared" si="8"/>
        <v>6632.0015047526695</v>
      </c>
      <c r="H64">
        <f t="shared" si="16"/>
        <v>1854.5507523763345</v>
      </c>
      <c r="I64">
        <f t="shared" si="17"/>
        <v>5170.5515047526696</v>
      </c>
      <c r="J64">
        <f t="shared" si="18"/>
        <v>-4777.450752376335</v>
      </c>
      <c r="K64">
        <f t="shared" si="19"/>
        <v>-8093.4515047526693</v>
      </c>
    </row>
    <row r="65" spans="1:11">
      <c r="A65" t="s">
        <v>64</v>
      </c>
      <c r="B65">
        <v>-2491</v>
      </c>
      <c r="C65">
        <f t="shared" si="0"/>
        <v>-8457</v>
      </c>
      <c r="D65">
        <f t="shared" si="1"/>
        <v>-4664</v>
      </c>
      <c r="E65">
        <f t="shared" si="15"/>
        <v>-1471.3500000000004</v>
      </c>
      <c r="F65">
        <f t="shared" si="7"/>
        <v>3325.7243327024025</v>
      </c>
      <c r="G65">
        <f t="shared" si="8"/>
        <v>6651.4486654048051</v>
      </c>
      <c r="H65">
        <f t="shared" si="16"/>
        <v>1854.3743327024022</v>
      </c>
      <c r="I65">
        <f t="shared" si="17"/>
        <v>5180.0986654048047</v>
      </c>
      <c r="J65">
        <f t="shared" si="18"/>
        <v>-4797.0743327024029</v>
      </c>
      <c r="K65">
        <f t="shared" si="19"/>
        <v>-8122.7986654048054</v>
      </c>
    </row>
    <row r="66" spans="1:11">
      <c r="A66" t="s">
        <v>65</v>
      </c>
      <c r="B66">
        <v>-214</v>
      </c>
      <c r="C66">
        <f t="shared" si="0"/>
        <v>-7559</v>
      </c>
      <c r="D66">
        <f t="shared" si="1"/>
        <v>-3686</v>
      </c>
      <c r="E66">
        <f t="shared" si="15"/>
        <v>-1375.85</v>
      </c>
      <c r="F66">
        <f t="shared" si="7"/>
        <v>3227.0072203648283</v>
      </c>
      <c r="G66">
        <f t="shared" si="8"/>
        <v>6454.0144407296566</v>
      </c>
      <c r="H66">
        <f t="shared" si="16"/>
        <v>1851.1572203648284</v>
      </c>
      <c r="I66">
        <f t="shared" si="17"/>
        <v>5078.1644407296571</v>
      </c>
      <c r="J66">
        <f t="shared" si="18"/>
        <v>-4602.8572203648282</v>
      </c>
      <c r="K66">
        <f t="shared" si="19"/>
        <v>-7829.8644407296561</v>
      </c>
    </row>
    <row r="67" spans="1:11">
      <c r="A67" t="s">
        <v>66</v>
      </c>
      <c r="B67">
        <v>-819</v>
      </c>
      <c r="C67">
        <f t="shared" si="0"/>
        <v>-4485</v>
      </c>
      <c r="D67">
        <f t="shared" si="1"/>
        <v>2860</v>
      </c>
      <c r="E67">
        <f t="shared" si="15"/>
        <v>-1111.6399999999999</v>
      </c>
      <c r="F67">
        <f t="shared" si="7"/>
        <v>3350.6101991275054</v>
      </c>
      <c r="G67">
        <f t="shared" si="8"/>
        <v>6701.2203982550109</v>
      </c>
      <c r="H67">
        <f t="shared" si="16"/>
        <v>2238.9701991275056</v>
      </c>
      <c r="I67">
        <f t="shared" si="17"/>
        <v>5589.5803982550115</v>
      </c>
      <c r="J67">
        <f t="shared" si="18"/>
        <v>-4462.2501991275058</v>
      </c>
      <c r="K67">
        <f t="shared" si="19"/>
        <v>-7812.8603982550103</v>
      </c>
    </row>
    <row r="68" spans="1:11">
      <c r="A68" t="s">
        <v>67</v>
      </c>
      <c r="B68">
        <v>-1608</v>
      </c>
      <c r="C68">
        <f t="shared" si="0"/>
        <v>-5132</v>
      </c>
      <c r="D68">
        <f t="shared" si="1"/>
        <v>2767</v>
      </c>
      <c r="E68">
        <f t="shared" si="15"/>
        <v>-860.63499999999988</v>
      </c>
      <c r="F68">
        <f t="shared" si="7"/>
        <v>3447.2417085101529</v>
      </c>
      <c r="G68">
        <f t="shared" si="8"/>
        <v>6894.4834170203058</v>
      </c>
      <c r="H68">
        <f t="shared" si="16"/>
        <v>2586.6067085101531</v>
      </c>
      <c r="I68">
        <f t="shared" si="17"/>
        <v>6033.8484170203055</v>
      </c>
      <c r="J68">
        <f t="shared" si="18"/>
        <v>-4307.8767085101526</v>
      </c>
      <c r="K68">
        <f t="shared" si="19"/>
        <v>-7755.118417020306</v>
      </c>
    </row>
    <row r="69" spans="1:11">
      <c r="A69" t="s">
        <v>68</v>
      </c>
      <c r="B69">
        <v>-1462</v>
      </c>
      <c r="C69">
        <f t="shared" si="0"/>
        <v>-4103</v>
      </c>
      <c r="D69">
        <f t="shared" si="1"/>
        <v>4354</v>
      </c>
      <c r="E69">
        <f t="shared" si="15"/>
        <v>-568.13499999999988</v>
      </c>
      <c r="F69">
        <f t="shared" si="7"/>
        <v>3633.6413303936083</v>
      </c>
      <c r="G69">
        <f t="shared" si="8"/>
        <v>7267.2826607872166</v>
      </c>
      <c r="H69">
        <f t="shared" si="16"/>
        <v>3065.5063303936086</v>
      </c>
      <c r="I69">
        <f t="shared" si="17"/>
        <v>6699.1476607872164</v>
      </c>
      <c r="J69">
        <f t="shared" si="18"/>
        <v>-4201.7763303936081</v>
      </c>
      <c r="K69">
        <f t="shared" si="19"/>
        <v>-7835.4176607872168</v>
      </c>
    </row>
    <row r="70" spans="1:11">
      <c r="A70" t="s">
        <v>69</v>
      </c>
      <c r="B70">
        <v>3314</v>
      </c>
      <c r="C70">
        <f t="shared" ref="C70:C133" si="20">SUM(B67,B68,B69,B70)</f>
        <v>-575</v>
      </c>
      <c r="D70">
        <f t="shared" si="1"/>
        <v>6984</v>
      </c>
      <c r="E70">
        <f t="shared" si="15"/>
        <v>-139.52000000000007</v>
      </c>
      <c r="F70">
        <f t="shared" si="7"/>
        <v>3994.6241975108705</v>
      </c>
      <c r="G70">
        <f t="shared" si="8"/>
        <v>7989.2483950217411</v>
      </c>
      <c r="H70">
        <f t="shared" si="16"/>
        <v>3855.1041975108706</v>
      </c>
      <c r="I70">
        <f t="shared" si="17"/>
        <v>7849.7283950217407</v>
      </c>
      <c r="J70">
        <f t="shared" si="18"/>
        <v>-4134.144197510871</v>
      </c>
      <c r="K70">
        <f t="shared" si="19"/>
        <v>-8128.7683950217415</v>
      </c>
    </row>
    <row r="71" spans="1:11">
      <c r="A71" t="s">
        <v>70</v>
      </c>
      <c r="B71">
        <v>-3810</v>
      </c>
      <c r="C71">
        <f t="shared" si="20"/>
        <v>-3566</v>
      </c>
      <c r="D71">
        <f t="shared" si="1"/>
        <v>919</v>
      </c>
      <c r="E71">
        <f t="shared" si="15"/>
        <v>-14.845000000000073</v>
      </c>
      <c r="F71">
        <f t="shared" si="7"/>
        <v>3986.3837126487142</v>
      </c>
      <c r="G71">
        <f t="shared" si="8"/>
        <v>7972.7674252974284</v>
      </c>
      <c r="H71">
        <f t="shared" si="16"/>
        <v>3971.538712648714</v>
      </c>
      <c r="I71">
        <f t="shared" si="17"/>
        <v>7957.9224252974282</v>
      </c>
      <c r="J71">
        <f t="shared" si="18"/>
        <v>-4001.2287126487145</v>
      </c>
      <c r="K71">
        <f t="shared" si="19"/>
        <v>-7987.6124252974287</v>
      </c>
    </row>
    <row r="72" spans="1:11">
      <c r="A72" t="s">
        <v>71</v>
      </c>
      <c r="B72">
        <v>-242</v>
      </c>
      <c r="C72">
        <f t="shared" si="20"/>
        <v>-2200</v>
      </c>
      <c r="D72">
        <f t="shared" si="1"/>
        <v>2932</v>
      </c>
      <c r="E72">
        <f t="shared" si="15"/>
        <v>309.76999999999987</v>
      </c>
      <c r="F72">
        <f t="shared" si="7"/>
        <v>3946.6174278704725</v>
      </c>
      <c r="G72">
        <f t="shared" si="8"/>
        <v>7893.234855740945</v>
      </c>
      <c r="H72">
        <f t="shared" si="16"/>
        <v>4256.3874278704725</v>
      </c>
      <c r="I72">
        <f t="shared" si="17"/>
        <v>8203.0048557409445</v>
      </c>
      <c r="J72">
        <f t="shared" si="18"/>
        <v>-3636.8474278704725</v>
      </c>
      <c r="K72">
        <f t="shared" si="19"/>
        <v>-7583.4648557409455</v>
      </c>
    </row>
    <row r="73" spans="1:11">
      <c r="A73" t="s">
        <v>72</v>
      </c>
      <c r="B73">
        <v>-2379</v>
      </c>
      <c r="C73">
        <f t="shared" si="20"/>
        <v>-3117</v>
      </c>
      <c r="D73">
        <f t="shared" si="1"/>
        <v>986</v>
      </c>
      <c r="E73">
        <f t="shared" si="15"/>
        <v>432.94999999999982</v>
      </c>
      <c r="F73">
        <f t="shared" si="7"/>
        <v>3926.2887429375742</v>
      </c>
      <c r="G73">
        <f t="shared" si="8"/>
        <v>7852.5774858751483</v>
      </c>
      <c r="H73">
        <f t="shared" si="16"/>
        <v>4359.238742937574</v>
      </c>
      <c r="I73">
        <f t="shared" si="17"/>
        <v>8285.5274858751472</v>
      </c>
      <c r="J73">
        <f t="shared" si="18"/>
        <v>-3493.3387429375744</v>
      </c>
      <c r="K73">
        <f t="shared" si="19"/>
        <v>-7419.6274858751485</v>
      </c>
    </row>
    <row r="74" spans="1:11">
      <c r="A74" t="s">
        <v>73</v>
      </c>
      <c r="B74">
        <v>-1324</v>
      </c>
      <c r="C74">
        <f t="shared" si="20"/>
        <v>-7755</v>
      </c>
      <c r="D74">
        <f t="shared" ref="D74:D137" si="21">C74-C70</f>
        <v>-7180</v>
      </c>
      <c r="E74">
        <f t="shared" si="15"/>
        <v>-82.630000000000109</v>
      </c>
      <c r="F74">
        <f t="shared" si="7"/>
        <v>4219.3599147728555</v>
      </c>
      <c r="G74">
        <f t="shared" si="8"/>
        <v>8438.719829545711</v>
      </c>
      <c r="H74">
        <f t="shared" si="16"/>
        <v>4136.7299147728554</v>
      </c>
      <c r="I74">
        <f t="shared" si="17"/>
        <v>8356.0898295457118</v>
      </c>
      <c r="J74">
        <f t="shared" si="18"/>
        <v>-4301.9899147728556</v>
      </c>
      <c r="K74">
        <f t="shared" si="19"/>
        <v>-8521.3498295457102</v>
      </c>
    </row>
    <row r="75" spans="1:11">
      <c r="A75" t="s">
        <v>74</v>
      </c>
      <c r="B75">
        <v>610</v>
      </c>
      <c r="C75">
        <f t="shared" si="20"/>
        <v>-3335</v>
      </c>
      <c r="D75">
        <f t="shared" si="21"/>
        <v>231</v>
      </c>
      <c r="E75">
        <f t="shared" si="15"/>
        <v>-167.18705000000008</v>
      </c>
      <c r="F75">
        <f t="shared" si="7"/>
        <v>4193.938124420034</v>
      </c>
      <c r="G75">
        <f t="shared" si="8"/>
        <v>8387.876248840068</v>
      </c>
      <c r="H75">
        <f t="shared" si="16"/>
        <v>4026.751074420034</v>
      </c>
      <c r="I75">
        <f t="shared" si="17"/>
        <v>8220.6891988400675</v>
      </c>
      <c r="J75">
        <f t="shared" si="18"/>
        <v>-4361.1251744200345</v>
      </c>
      <c r="K75">
        <f t="shared" si="19"/>
        <v>-8555.0632988400685</v>
      </c>
    </row>
    <row r="76" spans="1:11">
      <c r="A76" t="s">
        <v>75</v>
      </c>
      <c r="B76">
        <v>-55</v>
      </c>
      <c r="C76">
        <f t="shared" si="20"/>
        <v>-3148</v>
      </c>
      <c r="D76">
        <f t="shared" si="21"/>
        <v>-948</v>
      </c>
      <c r="E76">
        <f t="shared" si="15"/>
        <v>-530.3991000000002</v>
      </c>
      <c r="F76">
        <f t="shared" si="7"/>
        <v>3907.6819926360554</v>
      </c>
      <c r="G76">
        <f t="shared" si="8"/>
        <v>7815.3639852721108</v>
      </c>
      <c r="H76">
        <f t="shared" si="16"/>
        <v>3377.2828926360553</v>
      </c>
      <c r="I76">
        <f t="shared" si="17"/>
        <v>7284.9648852721102</v>
      </c>
      <c r="J76">
        <f t="shared" si="18"/>
        <v>-4438.0810926360555</v>
      </c>
      <c r="K76">
        <f t="shared" si="19"/>
        <v>-8345.7630852721104</v>
      </c>
    </row>
    <row r="77" spans="1:11">
      <c r="A77" t="s">
        <v>76</v>
      </c>
      <c r="B77">
        <v>1643</v>
      </c>
      <c r="C77">
        <f t="shared" si="20"/>
        <v>874</v>
      </c>
      <c r="D77">
        <f t="shared" si="21"/>
        <v>3991</v>
      </c>
      <c r="E77">
        <f t="shared" si="15"/>
        <v>-538.66114999999991</v>
      </c>
      <c r="F77">
        <f t="shared" si="7"/>
        <v>3897.4126486347086</v>
      </c>
      <c r="G77">
        <f t="shared" si="8"/>
        <v>7794.8252972694172</v>
      </c>
      <c r="H77">
        <f t="shared" si="16"/>
        <v>3358.7514986347087</v>
      </c>
      <c r="I77">
        <f t="shared" si="17"/>
        <v>7256.1641472694173</v>
      </c>
      <c r="J77">
        <f t="shared" si="18"/>
        <v>-4436.0737986347085</v>
      </c>
      <c r="K77">
        <f t="shared" si="19"/>
        <v>-8333.4864472694171</v>
      </c>
    </row>
    <row r="78" spans="1:11">
      <c r="A78" t="s">
        <v>77</v>
      </c>
      <c r="B78">
        <v>-325</v>
      </c>
      <c r="C78">
        <f t="shared" si="20"/>
        <v>1873</v>
      </c>
      <c r="D78">
        <f t="shared" si="21"/>
        <v>9628</v>
      </c>
      <c r="E78">
        <f t="shared" si="15"/>
        <v>-53.748199999999997</v>
      </c>
      <c r="F78">
        <f t="shared" si="7"/>
        <v>4513.4038310713386</v>
      </c>
      <c r="G78">
        <f t="shared" si="8"/>
        <v>9026.8076621426771</v>
      </c>
      <c r="H78">
        <f t="shared" si="16"/>
        <v>4459.6556310713386</v>
      </c>
      <c r="I78">
        <f t="shared" si="17"/>
        <v>8973.0594621426771</v>
      </c>
      <c r="J78">
        <f t="shared" si="18"/>
        <v>-4567.1520310713386</v>
      </c>
      <c r="K78">
        <f t="shared" si="19"/>
        <v>-9080.5558621426771</v>
      </c>
    </row>
    <row r="79" spans="1:11">
      <c r="A79" t="s">
        <v>78</v>
      </c>
      <c r="B79">
        <v>834</v>
      </c>
      <c r="C79">
        <f t="shared" si="20"/>
        <v>2097</v>
      </c>
      <c r="D79">
        <f t="shared" si="21"/>
        <v>5432</v>
      </c>
      <c r="E79">
        <f t="shared" si="15"/>
        <v>211.56885000000003</v>
      </c>
      <c r="F79">
        <f t="shared" si="7"/>
        <v>4677.4872490429962</v>
      </c>
      <c r="G79">
        <f t="shared" si="8"/>
        <v>9354.9744980859923</v>
      </c>
      <c r="H79">
        <f t="shared" si="16"/>
        <v>4889.0560990429958</v>
      </c>
      <c r="I79">
        <f t="shared" si="17"/>
        <v>9566.543348085992</v>
      </c>
      <c r="J79">
        <f t="shared" si="18"/>
        <v>-4465.9183990429965</v>
      </c>
      <c r="K79">
        <f t="shared" si="19"/>
        <v>-9143.4056480859927</v>
      </c>
    </row>
    <row r="80" spans="1:11">
      <c r="A80" t="s">
        <v>79</v>
      </c>
      <c r="B80">
        <v>-9649</v>
      </c>
      <c r="C80">
        <f t="shared" si="20"/>
        <v>-7497</v>
      </c>
      <c r="D80">
        <f t="shared" si="21"/>
        <v>-4349</v>
      </c>
      <c r="E80">
        <f t="shared" si="15"/>
        <v>102.16589999999997</v>
      </c>
      <c r="F80">
        <f t="shared" si="7"/>
        <v>4760.7466103548895</v>
      </c>
      <c r="G80">
        <f t="shared" si="8"/>
        <v>9521.4932207097791</v>
      </c>
      <c r="H80">
        <f t="shared" si="16"/>
        <v>4862.9125103548895</v>
      </c>
      <c r="I80">
        <f t="shared" si="17"/>
        <v>9623.659120709779</v>
      </c>
      <c r="J80">
        <f t="shared" si="18"/>
        <v>-4658.5807103548896</v>
      </c>
      <c r="K80">
        <f t="shared" si="19"/>
        <v>-9419.3273207097791</v>
      </c>
    </row>
    <row r="81" spans="1:11">
      <c r="A81" t="s">
        <v>80</v>
      </c>
      <c r="B81">
        <v>-167</v>
      </c>
      <c r="C81">
        <f t="shared" si="20"/>
        <v>-9307</v>
      </c>
      <c r="D81">
        <f t="shared" si="21"/>
        <v>-10181</v>
      </c>
      <c r="E81">
        <f t="shared" si="15"/>
        <v>-222.5120500000001</v>
      </c>
      <c r="F81">
        <f t="shared" si="7"/>
        <v>5230.9983072478972</v>
      </c>
      <c r="G81">
        <f t="shared" si="8"/>
        <v>10461.996614495794</v>
      </c>
      <c r="H81">
        <f t="shared" si="16"/>
        <v>5008.4862572478969</v>
      </c>
      <c r="I81">
        <f t="shared" si="17"/>
        <v>10239.484564495795</v>
      </c>
      <c r="J81">
        <f t="shared" si="18"/>
        <v>-5453.5103572478974</v>
      </c>
      <c r="K81">
        <f t="shared" si="19"/>
        <v>-10684.508664495794</v>
      </c>
    </row>
    <row r="82" spans="1:11">
      <c r="A82" t="s">
        <v>81</v>
      </c>
      <c r="B82">
        <v>-1101</v>
      </c>
      <c r="C82">
        <f t="shared" si="20"/>
        <v>-10083</v>
      </c>
      <c r="D82">
        <f t="shared" si="21"/>
        <v>-11956</v>
      </c>
      <c r="E82">
        <f t="shared" si="15"/>
        <v>-693.1</v>
      </c>
      <c r="F82">
        <f t="shared" si="7"/>
        <v>5838.8840692108461</v>
      </c>
      <c r="G82">
        <f t="shared" si="8"/>
        <v>11677.768138421692</v>
      </c>
      <c r="H82">
        <f t="shared" si="16"/>
        <v>5145.7840692108457</v>
      </c>
      <c r="I82">
        <f t="shared" si="17"/>
        <v>10984.668138421692</v>
      </c>
      <c r="J82">
        <f t="shared" si="18"/>
        <v>-6531.9840692108464</v>
      </c>
      <c r="K82">
        <f t="shared" si="19"/>
        <v>-12370.868138421692</v>
      </c>
    </row>
    <row r="83" spans="1:11">
      <c r="A83" t="s">
        <v>82</v>
      </c>
      <c r="B83">
        <v>405</v>
      </c>
      <c r="C83">
        <f t="shared" si="20"/>
        <v>-10512</v>
      </c>
      <c r="D83">
        <f t="shared" si="21"/>
        <v>-12609</v>
      </c>
      <c r="E83">
        <f t="shared" si="15"/>
        <v>-1035.7249999999999</v>
      </c>
      <c r="F83">
        <f t="shared" si="7"/>
        <v>6331.8808702158367</v>
      </c>
      <c r="G83">
        <f t="shared" si="8"/>
        <v>12663.761740431673</v>
      </c>
      <c r="H83">
        <f t="shared" si="16"/>
        <v>5296.1558702158363</v>
      </c>
      <c r="I83">
        <f t="shared" si="17"/>
        <v>11628.036740431673</v>
      </c>
      <c r="J83">
        <f t="shared" si="18"/>
        <v>-7367.6058702158371</v>
      </c>
      <c r="K83">
        <f t="shared" si="19"/>
        <v>-13699.486740431674</v>
      </c>
    </row>
    <row r="84" spans="1:11">
      <c r="A84" t="s">
        <v>83</v>
      </c>
      <c r="B84">
        <v>-755</v>
      </c>
      <c r="C84">
        <f t="shared" si="20"/>
        <v>-1618</v>
      </c>
      <c r="D84">
        <f t="shared" si="21"/>
        <v>5879</v>
      </c>
      <c r="E84">
        <f t="shared" si="15"/>
        <v>-430.5</v>
      </c>
      <c r="F84">
        <f t="shared" si="7"/>
        <v>6387.9627878492975</v>
      </c>
      <c r="G84">
        <f t="shared" si="8"/>
        <v>12775.925575698595</v>
      </c>
      <c r="H84">
        <f t="shared" si="16"/>
        <v>5957.4627878492975</v>
      </c>
      <c r="I84">
        <f t="shared" si="17"/>
        <v>12345.425575698595</v>
      </c>
      <c r="J84">
        <f t="shared" si="18"/>
        <v>-6818.4627878492975</v>
      </c>
      <c r="K84">
        <f t="shared" si="19"/>
        <v>-13206.425575698595</v>
      </c>
    </row>
    <row r="85" spans="1:11">
      <c r="A85" t="s">
        <v>84</v>
      </c>
      <c r="B85">
        <v>-3738</v>
      </c>
      <c r="C85">
        <f t="shared" si="20"/>
        <v>-5189</v>
      </c>
      <c r="D85">
        <f t="shared" si="21"/>
        <v>4118</v>
      </c>
      <c r="E85">
        <f t="shared" si="15"/>
        <v>8.6</v>
      </c>
      <c r="F85">
        <f t="shared" si="7"/>
        <v>6383.4714891375188</v>
      </c>
      <c r="G85">
        <f t="shared" si="8"/>
        <v>12766.942978275038</v>
      </c>
      <c r="H85">
        <f t="shared" si="16"/>
        <v>6392.0714891375192</v>
      </c>
      <c r="I85">
        <f t="shared" si="17"/>
        <v>12775.542978275038</v>
      </c>
      <c r="J85">
        <f t="shared" si="18"/>
        <v>-6374.8714891375184</v>
      </c>
      <c r="K85">
        <f t="shared" si="19"/>
        <v>-12758.342978275037</v>
      </c>
    </row>
    <row r="86" spans="1:11">
      <c r="A86" t="s">
        <v>85</v>
      </c>
      <c r="B86">
        <v>-4.6818128690640037</v>
      </c>
      <c r="C86">
        <f t="shared" si="20"/>
        <v>-4092.6818128690638</v>
      </c>
      <c r="D86">
        <f t="shared" si="21"/>
        <v>5990.3181871309362</v>
      </c>
      <c r="E86">
        <f t="shared" si="15"/>
        <v>492.41590935654676</v>
      </c>
      <c r="F86">
        <f t="shared" si="7"/>
        <v>6455.0053342035244</v>
      </c>
      <c r="G86">
        <f t="shared" si="8"/>
        <v>12910.010668407049</v>
      </c>
      <c r="H86">
        <f t="shared" si="16"/>
        <v>6947.4212435600712</v>
      </c>
      <c r="I86">
        <f t="shared" si="17"/>
        <v>13402.426577763596</v>
      </c>
      <c r="J86">
        <f t="shared" si="18"/>
        <v>-5962.5894248469776</v>
      </c>
      <c r="K86">
        <f t="shared" si="19"/>
        <v>-12417.594759050502</v>
      </c>
    </row>
    <row r="87" spans="1:11">
      <c r="A87" t="s">
        <v>86</v>
      </c>
      <c r="B87">
        <v>-1447.350471159519</v>
      </c>
      <c r="C87">
        <f t="shared" si="20"/>
        <v>-5945.0322840285826</v>
      </c>
      <c r="D87">
        <f t="shared" si="21"/>
        <v>4566.9677159714174</v>
      </c>
      <c r="E87">
        <f t="shared" si="15"/>
        <v>577.76429515511768</v>
      </c>
      <c r="F87">
        <f t="shared" si="7"/>
        <v>6499.0914931350817</v>
      </c>
      <c r="G87">
        <f t="shared" si="8"/>
        <v>12998.182986270163</v>
      </c>
      <c r="H87">
        <f t="shared" si="16"/>
        <v>7076.8557882901996</v>
      </c>
      <c r="I87">
        <f t="shared" si="17"/>
        <v>13575.94728142528</v>
      </c>
      <c r="J87">
        <f t="shared" si="18"/>
        <v>-5921.3271979799638</v>
      </c>
      <c r="K87">
        <f t="shared" si="19"/>
        <v>-12420.418691115046</v>
      </c>
    </row>
    <row r="88" spans="1:11">
      <c r="A88" t="s">
        <v>87</v>
      </c>
      <c r="B88">
        <v>-2422.658417889148</v>
      </c>
      <c r="C88">
        <f t="shared" si="20"/>
        <v>-7612.6907019177306</v>
      </c>
      <c r="D88">
        <f t="shared" si="21"/>
        <v>-5994.6907019177306</v>
      </c>
      <c r="E88">
        <f t="shared" si="15"/>
        <v>139.6797600592312</v>
      </c>
      <c r="F88">
        <f t="shared" si="7"/>
        <v>6637.5790807304202</v>
      </c>
      <c r="G88">
        <f t="shared" si="8"/>
        <v>13275.15816146084</v>
      </c>
      <c r="H88">
        <f t="shared" si="16"/>
        <v>6777.258840789651</v>
      </c>
      <c r="I88">
        <f t="shared" si="17"/>
        <v>13414.837921520071</v>
      </c>
      <c r="J88">
        <f t="shared" si="18"/>
        <v>-6497.8993206711893</v>
      </c>
      <c r="K88">
        <f t="shared" si="19"/>
        <v>-13135.47840140161</v>
      </c>
    </row>
    <row r="89" spans="1:11">
      <c r="A89" t="s">
        <v>88</v>
      </c>
      <c r="B89">
        <v>-2706.4553454734387</v>
      </c>
      <c r="C89">
        <f t="shared" si="20"/>
        <v>-6581.1460473911702</v>
      </c>
      <c r="D89">
        <f t="shared" si="21"/>
        <v>-1392.1460473911702</v>
      </c>
      <c r="E89">
        <f t="shared" si="15"/>
        <v>-147.62754231032736</v>
      </c>
      <c r="F89">
        <f t="shared" si="7"/>
        <v>6569.5740088834846</v>
      </c>
      <c r="G89">
        <f t="shared" si="8"/>
        <v>13139.148017766969</v>
      </c>
      <c r="H89">
        <f t="shared" si="16"/>
        <v>6421.9464665731575</v>
      </c>
      <c r="I89">
        <f t="shared" si="17"/>
        <v>12991.520475456642</v>
      </c>
      <c r="J89">
        <f t="shared" si="18"/>
        <v>-6717.2015511938116</v>
      </c>
      <c r="K89">
        <f t="shared" si="19"/>
        <v>-13286.775560077296</v>
      </c>
    </row>
    <row r="90" spans="1:11">
      <c r="A90" t="s">
        <v>89</v>
      </c>
      <c r="B90">
        <v>-225.152759328564</v>
      </c>
      <c r="C90">
        <f t="shared" si="20"/>
        <v>-6801.6169938506691</v>
      </c>
      <c r="D90">
        <f t="shared" si="21"/>
        <v>-2708.9351809816053</v>
      </c>
      <c r="E90">
        <f t="shared" si="15"/>
        <v>-632.27430135940756</v>
      </c>
      <c r="F90">
        <f t="shared" si="7"/>
        <v>6370.2816855106339</v>
      </c>
      <c r="G90">
        <f t="shared" si="8"/>
        <v>12740.563371021268</v>
      </c>
      <c r="H90">
        <f t="shared" si="16"/>
        <v>5738.0073841512267</v>
      </c>
      <c r="I90">
        <f t="shared" si="17"/>
        <v>12108.28906966186</v>
      </c>
      <c r="J90">
        <f t="shared" si="18"/>
        <v>-7002.5559868700411</v>
      </c>
      <c r="K90">
        <f t="shared" si="19"/>
        <v>-13372.837672380676</v>
      </c>
    </row>
    <row r="91" spans="1:11">
      <c r="A91" t="s">
        <v>90</v>
      </c>
      <c r="B91">
        <v>244.70591969311999</v>
      </c>
      <c r="C91">
        <f t="shared" si="20"/>
        <v>-5109.5606029980299</v>
      </c>
      <c r="D91">
        <f t="shared" si="21"/>
        <v>835.47168103055265</v>
      </c>
      <c r="E91">
        <f t="shared" si="15"/>
        <v>-636.45071730787993</v>
      </c>
      <c r="F91">
        <f t="shared" si="7"/>
        <v>6369.2384233002967</v>
      </c>
      <c r="G91">
        <f t="shared" si="8"/>
        <v>12738.476846600593</v>
      </c>
      <c r="H91">
        <f t="shared" si="16"/>
        <v>5732.7877059924167</v>
      </c>
      <c r="I91">
        <f t="shared" si="17"/>
        <v>12102.026129292713</v>
      </c>
      <c r="J91">
        <f t="shared" si="18"/>
        <v>-7005.6891406081768</v>
      </c>
      <c r="K91">
        <f t="shared" si="19"/>
        <v>-13374.927563908474</v>
      </c>
    </row>
    <row r="92" spans="1:11">
      <c r="A92" t="s">
        <v>91</v>
      </c>
      <c r="B92">
        <v>-4283.9200200894193</v>
      </c>
      <c r="C92">
        <f t="shared" si="20"/>
        <v>-6970.8222051983021</v>
      </c>
      <c r="D92">
        <f t="shared" si="21"/>
        <v>641.86849671942855</v>
      </c>
      <c r="E92">
        <f t="shared" ref="E92:E123" si="22">AVERAGE(D73:D92)</f>
        <v>-750.95729247190866</v>
      </c>
      <c r="F92">
        <f t="shared" si="7"/>
        <v>6322.1198482622258</v>
      </c>
      <c r="G92">
        <f t="shared" si="8"/>
        <v>12644.239696524452</v>
      </c>
      <c r="H92">
        <f t="shared" ref="H92:H123" si="23">E92+F92</f>
        <v>5571.1625557903171</v>
      </c>
      <c r="I92">
        <f t="shared" ref="I92:I123" si="24">E92+G92</f>
        <v>11893.282404052543</v>
      </c>
      <c r="J92">
        <f t="shared" ref="J92:J123" si="25">E92-F92</f>
        <v>-7073.0771407341344</v>
      </c>
      <c r="K92">
        <f t="shared" ref="K92:K123" si="26">E92-G92</f>
        <v>-13395.19698899636</v>
      </c>
    </row>
    <row r="93" spans="1:11">
      <c r="A93" t="s">
        <v>92</v>
      </c>
      <c r="B93">
        <v>-292.02191584380597</v>
      </c>
      <c r="C93">
        <f t="shared" si="20"/>
        <v>-4556.3887755686692</v>
      </c>
      <c r="D93">
        <f t="shared" si="21"/>
        <v>2024.757271822501</v>
      </c>
      <c r="E93">
        <f t="shared" si="22"/>
        <v>-699.01942888078361</v>
      </c>
      <c r="F93">
        <f t="shared" ref="F93:F147" si="27">STDEV(D74,D75,D76,D77,D78,D79,D80,D81,D82,D83,D84,D85,D86,D87,D88,D89,D90,D91,D92,D93)</f>
        <v>6341.3779343257183</v>
      </c>
      <c r="G93">
        <f t="shared" ref="G93:G147" si="28">F93*2</f>
        <v>12682.755868651437</v>
      </c>
      <c r="H93">
        <f t="shared" si="23"/>
        <v>5642.358505444935</v>
      </c>
      <c r="I93">
        <f t="shared" si="24"/>
        <v>11983.736439770653</v>
      </c>
      <c r="J93">
        <f t="shared" si="25"/>
        <v>-7040.3973632065017</v>
      </c>
      <c r="K93">
        <f t="shared" si="26"/>
        <v>-13381.77529753222</v>
      </c>
    </row>
    <row r="94" spans="1:11">
      <c r="A94" t="s">
        <v>93</v>
      </c>
      <c r="B94">
        <v>-196.31708860331105</v>
      </c>
      <c r="C94">
        <f t="shared" si="20"/>
        <v>-4527.5531048434168</v>
      </c>
      <c r="D94">
        <f t="shared" si="21"/>
        <v>2274.0638890072523</v>
      </c>
      <c r="E94">
        <f t="shared" si="22"/>
        <v>-226.31623443042082</v>
      </c>
      <c r="F94">
        <f t="shared" si="27"/>
        <v>6183.2352163100413</v>
      </c>
      <c r="G94">
        <f t="shared" si="28"/>
        <v>12366.470432620083</v>
      </c>
      <c r="H94">
        <f t="shared" si="23"/>
        <v>5956.9189818796203</v>
      </c>
      <c r="I94">
        <f t="shared" si="24"/>
        <v>12140.154198189663</v>
      </c>
      <c r="J94">
        <f t="shared" si="25"/>
        <v>-6409.5514507404623</v>
      </c>
      <c r="K94">
        <f t="shared" si="26"/>
        <v>-12592.786667050503</v>
      </c>
    </row>
    <row r="95" spans="1:11">
      <c r="A95" t="s">
        <v>94</v>
      </c>
      <c r="B95">
        <v>-1757.6955311041302</v>
      </c>
      <c r="C95">
        <f t="shared" si="20"/>
        <v>-6529.9545556406665</v>
      </c>
      <c r="D95">
        <f t="shared" si="21"/>
        <v>-1420.3939526426366</v>
      </c>
      <c r="E95">
        <f t="shared" si="22"/>
        <v>-308.88593206255263</v>
      </c>
      <c r="F95">
        <f t="shared" si="27"/>
        <v>6187.8313751717278</v>
      </c>
      <c r="G95">
        <f t="shared" si="28"/>
        <v>12375.662750343456</v>
      </c>
      <c r="H95">
        <f t="shared" si="23"/>
        <v>5878.9454431091754</v>
      </c>
      <c r="I95">
        <f t="shared" si="24"/>
        <v>12066.776818280903</v>
      </c>
      <c r="J95">
        <f t="shared" si="25"/>
        <v>-6496.7173072342803</v>
      </c>
      <c r="K95">
        <f t="shared" si="26"/>
        <v>-12684.548682406008</v>
      </c>
    </row>
    <row r="96" spans="1:11">
      <c r="A96" t="s">
        <v>95</v>
      </c>
      <c r="B96">
        <v>-2196.2425485592439</v>
      </c>
      <c r="C96">
        <f t="shared" si="20"/>
        <v>-4442.2770841104912</v>
      </c>
      <c r="D96">
        <f t="shared" si="21"/>
        <v>2528.5451210878109</v>
      </c>
      <c r="E96">
        <f t="shared" si="22"/>
        <v>-135.05867600816214</v>
      </c>
      <c r="F96">
        <f t="shared" si="27"/>
        <v>6217.691716360373</v>
      </c>
      <c r="G96">
        <f t="shared" si="28"/>
        <v>12435.383432720746</v>
      </c>
      <c r="H96">
        <f t="shared" si="23"/>
        <v>6082.6330403522106</v>
      </c>
      <c r="I96">
        <f t="shared" si="24"/>
        <v>12300.324756712584</v>
      </c>
      <c r="J96">
        <f t="shared" si="25"/>
        <v>-6352.7503923685354</v>
      </c>
      <c r="K96">
        <f t="shared" si="26"/>
        <v>-12570.442108728908</v>
      </c>
    </row>
    <row r="97" spans="1:11">
      <c r="A97" t="s">
        <v>96</v>
      </c>
      <c r="B97">
        <v>-931.2889981048811</v>
      </c>
      <c r="C97">
        <f t="shared" si="20"/>
        <v>-5081.5441663715665</v>
      </c>
      <c r="D97">
        <f t="shared" si="21"/>
        <v>-525.15539080289727</v>
      </c>
      <c r="E97">
        <f t="shared" si="22"/>
        <v>-360.86644554830696</v>
      </c>
      <c r="F97">
        <f t="shared" si="27"/>
        <v>6141.4988209529756</v>
      </c>
      <c r="G97">
        <f t="shared" si="28"/>
        <v>12282.997641905951</v>
      </c>
      <c r="H97">
        <f t="shared" si="23"/>
        <v>5780.6323754046689</v>
      </c>
      <c r="I97">
        <f t="shared" si="24"/>
        <v>11922.131196357645</v>
      </c>
      <c r="J97">
        <f t="shared" si="25"/>
        <v>-6502.3652665012823</v>
      </c>
      <c r="K97">
        <f t="shared" si="26"/>
        <v>-12643.864087454258</v>
      </c>
    </row>
    <row r="98" spans="1:11">
      <c r="A98" t="s">
        <v>97</v>
      </c>
      <c r="B98">
        <v>-1345.7744396961839</v>
      </c>
      <c r="C98">
        <f t="shared" si="20"/>
        <v>-6231.0015174644395</v>
      </c>
      <c r="D98">
        <f t="shared" si="21"/>
        <v>-1703.4484126210227</v>
      </c>
      <c r="E98">
        <f t="shared" si="22"/>
        <v>-927.43886617935823</v>
      </c>
      <c r="F98">
        <f t="shared" si="27"/>
        <v>5676.5776147182314</v>
      </c>
      <c r="G98">
        <f t="shared" si="28"/>
        <v>11353.155229436463</v>
      </c>
      <c r="H98">
        <f t="shared" si="23"/>
        <v>4749.1387485388732</v>
      </c>
      <c r="I98">
        <f t="shared" si="24"/>
        <v>10425.716363257105</v>
      </c>
      <c r="J98">
        <f t="shared" si="25"/>
        <v>-6604.0164808975896</v>
      </c>
      <c r="K98">
        <f t="shared" si="26"/>
        <v>-12280.594095615821</v>
      </c>
    </row>
    <row r="99" spans="1:11">
      <c r="A99" t="s">
        <v>98</v>
      </c>
      <c r="B99">
        <v>-642.03208934530699</v>
      </c>
      <c r="C99">
        <f t="shared" si="20"/>
        <v>-5115.3380757056157</v>
      </c>
      <c r="D99">
        <f t="shared" si="21"/>
        <v>1414.6164799350508</v>
      </c>
      <c r="E99">
        <f t="shared" si="22"/>
        <v>-1128.3080421826057</v>
      </c>
      <c r="F99">
        <f t="shared" si="27"/>
        <v>5508.2852759165789</v>
      </c>
      <c r="G99">
        <f t="shared" si="28"/>
        <v>11016.570551833158</v>
      </c>
      <c r="H99">
        <f t="shared" si="23"/>
        <v>4379.9772337339728</v>
      </c>
      <c r="I99">
        <f t="shared" si="24"/>
        <v>9888.2625096505526</v>
      </c>
      <c r="J99">
        <f t="shared" si="25"/>
        <v>-6636.5933180991851</v>
      </c>
      <c r="K99">
        <f t="shared" si="26"/>
        <v>-12144.878594015763</v>
      </c>
    </row>
    <row r="100" spans="1:11">
      <c r="A100" t="s">
        <v>99</v>
      </c>
      <c r="B100">
        <v>-1102.5289997831801</v>
      </c>
      <c r="C100">
        <f t="shared" si="20"/>
        <v>-4021.6245269295518</v>
      </c>
      <c r="D100">
        <f t="shared" si="21"/>
        <v>420.65255718093931</v>
      </c>
      <c r="E100">
        <f t="shared" si="22"/>
        <v>-889.82541432355879</v>
      </c>
      <c r="F100">
        <f t="shared" si="27"/>
        <v>5464.5839149743351</v>
      </c>
      <c r="G100">
        <f t="shared" si="28"/>
        <v>10929.16782994867</v>
      </c>
      <c r="H100">
        <f t="shared" si="23"/>
        <v>4574.7585006507761</v>
      </c>
      <c r="I100">
        <f t="shared" si="24"/>
        <v>10039.342415625111</v>
      </c>
      <c r="J100">
        <f t="shared" si="25"/>
        <v>-6354.4093292978941</v>
      </c>
      <c r="K100">
        <f t="shared" si="26"/>
        <v>-11818.993244272229</v>
      </c>
    </row>
    <row r="101" spans="1:11">
      <c r="A101" t="s">
        <v>100</v>
      </c>
      <c r="B101">
        <v>-6050.0943134604604</v>
      </c>
      <c r="C101">
        <f t="shared" si="20"/>
        <v>-9140.4298422851316</v>
      </c>
      <c r="D101">
        <f t="shared" si="21"/>
        <v>-4058.8856759135651</v>
      </c>
      <c r="E101">
        <f t="shared" si="22"/>
        <v>-583.71969811923702</v>
      </c>
      <c r="F101">
        <f t="shared" si="27"/>
        <v>5074.2636151379174</v>
      </c>
      <c r="G101">
        <f t="shared" si="28"/>
        <v>10148.527230275835</v>
      </c>
      <c r="H101">
        <f t="shared" si="23"/>
        <v>4490.5439170186801</v>
      </c>
      <c r="I101">
        <f t="shared" si="24"/>
        <v>9564.8075321565975</v>
      </c>
      <c r="J101">
        <f t="shared" si="25"/>
        <v>-5657.9833132571548</v>
      </c>
      <c r="K101">
        <f t="shared" si="26"/>
        <v>-10732.246928395072</v>
      </c>
    </row>
    <row r="102" spans="1:11">
      <c r="A102" t="s">
        <v>101</v>
      </c>
      <c r="B102">
        <v>-1213.2434134244099</v>
      </c>
      <c r="C102">
        <f t="shared" si="20"/>
        <v>-9007.8988160133576</v>
      </c>
      <c r="D102">
        <f t="shared" si="21"/>
        <v>-2776.8972985489181</v>
      </c>
      <c r="E102">
        <f t="shared" si="22"/>
        <v>-124.76456304668281</v>
      </c>
      <c r="F102">
        <f t="shared" si="27"/>
        <v>4355.7786534830284</v>
      </c>
      <c r="G102">
        <f t="shared" si="28"/>
        <v>8711.5573069660568</v>
      </c>
      <c r="H102">
        <f t="shared" si="23"/>
        <v>4231.0140904363452</v>
      </c>
      <c r="I102">
        <f t="shared" si="24"/>
        <v>8586.7927439193736</v>
      </c>
      <c r="J102">
        <f t="shared" si="25"/>
        <v>-4480.5432165297116</v>
      </c>
      <c r="K102">
        <f t="shared" si="26"/>
        <v>-8836.32187001274</v>
      </c>
    </row>
    <row r="103" spans="1:11">
      <c r="A103" t="s">
        <v>102</v>
      </c>
      <c r="B103">
        <v>1273.5599650116801</v>
      </c>
      <c r="C103">
        <f t="shared" si="20"/>
        <v>-7092.3067616563712</v>
      </c>
      <c r="D103">
        <f t="shared" si="21"/>
        <v>-1976.9686859507556</v>
      </c>
      <c r="E103">
        <f t="shared" si="22"/>
        <v>406.8370026557796</v>
      </c>
      <c r="F103">
        <f t="shared" si="27"/>
        <v>3263.8842460375158</v>
      </c>
      <c r="G103">
        <f t="shared" si="28"/>
        <v>6527.7684920750316</v>
      </c>
      <c r="H103">
        <f t="shared" si="23"/>
        <v>3670.7212486932954</v>
      </c>
      <c r="I103">
        <f t="shared" si="24"/>
        <v>6934.6054947308112</v>
      </c>
      <c r="J103">
        <f t="shared" si="25"/>
        <v>-2857.0472433817363</v>
      </c>
      <c r="K103">
        <f t="shared" si="26"/>
        <v>-6120.9314894192521</v>
      </c>
    </row>
    <row r="104" spans="1:11">
      <c r="A104" t="s">
        <v>103</v>
      </c>
      <c r="B104">
        <v>-8610.7861070391373</v>
      </c>
      <c r="C104">
        <f t="shared" si="20"/>
        <v>-14600.563868912328</v>
      </c>
      <c r="D104">
        <f t="shared" si="21"/>
        <v>-10578.939341982776</v>
      </c>
      <c r="E104">
        <f t="shared" si="22"/>
        <v>-416.05996444335943</v>
      </c>
      <c r="F104">
        <f t="shared" si="27"/>
        <v>3836.1534511511813</v>
      </c>
      <c r="G104">
        <f t="shared" si="28"/>
        <v>7672.3069023023627</v>
      </c>
      <c r="H104">
        <f t="shared" si="23"/>
        <v>3420.0934867078217</v>
      </c>
      <c r="I104">
        <f t="shared" si="24"/>
        <v>7256.2469378590031</v>
      </c>
      <c r="J104">
        <f t="shared" si="25"/>
        <v>-4252.2134155945405</v>
      </c>
      <c r="K104">
        <f t="shared" si="26"/>
        <v>-8088.3668667457223</v>
      </c>
    </row>
    <row r="105" spans="1:11">
      <c r="A105" t="s">
        <v>104</v>
      </c>
      <c r="B105">
        <v>-3628.9516599789404</v>
      </c>
      <c r="C105">
        <f t="shared" si="20"/>
        <v>-12179.421215430808</v>
      </c>
      <c r="D105">
        <f t="shared" si="21"/>
        <v>-3038.9913731456763</v>
      </c>
      <c r="E105">
        <f t="shared" si="22"/>
        <v>-773.90953310064322</v>
      </c>
      <c r="F105">
        <f t="shared" si="27"/>
        <v>3723.0882473434267</v>
      </c>
      <c r="G105">
        <f t="shared" si="28"/>
        <v>7446.1764946868534</v>
      </c>
      <c r="H105">
        <f t="shared" si="23"/>
        <v>2949.1787142427834</v>
      </c>
      <c r="I105">
        <f t="shared" si="24"/>
        <v>6672.2669615862105</v>
      </c>
      <c r="J105">
        <f t="shared" si="25"/>
        <v>-4496.9977804440696</v>
      </c>
      <c r="K105">
        <f t="shared" si="26"/>
        <v>-8220.0860277874963</v>
      </c>
    </row>
    <row r="106" spans="1:11">
      <c r="A106" t="s">
        <v>105</v>
      </c>
      <c r="B106">
        <v>-1114.116573787041</v>
      </c>
      <c r="C106">
        <f t="shared" si="20"/>
        <v>-12080.294375793439</v>
      </c>
      <c r="D106">
        <f t="shared" si="21"/>
        <v>-3072.3955597800814</v>
      </c>
      <c r="E106">
        <f t="shared" si="22"/>
        <v>-1227.045220446194</v>
      </c>
      <c r="F106">
        <f t="shared" si="27"/>
        <v>3393.3988410426086</v>
      </c>
      <c r="G106">
        <f t="shared" si="28"/>
        <v>6786.7976820852173</v>
      </c>
      <c r="H106">
        <f t="shared" si="23"/>
        <v>2166.3536205964147</v>
      </c>
      <c r="I106">
        <f t="shared" si="24"/>
        <v>5559.7524616390237</v>
      </c>
      <c r="J106">
        <f t="shared" si="25"/>
        <v>-4620.4440614888026</v>
      </c>
      <c r="K106">
        <f t="shared" si="26"/>
        <v>-8013.8429025314108</v>
      </c>
    </row>
    <row r="107" spans="1:11">
      <c r="A107" t="s">
        <v>106</v>
      </c>
      <c r="B107">
        <v>-845.55354988083013</v>
      </c>
      <c r="C107">
        <f t="shared" si="20"/>
        <v>-14199.407890685949</v>
      </c>
      <c r="D107">
        <f t="shared" si="21"/>
        <v>-7107.1011290295774</v>
      </c>
      <c r="E107">
        <f t="shared" si="22"/>
        <v>-1810.7486626962436</v>
      </c>
      <c r="F107">
        <f t="shared" si="27"/>
        <v>3348.0413410341216</v>
      </c>
      <c r="G107">
        <f t="shared" si="28"/>
        <v>6696.0826820682432</v>
      </c>
      <c r="H107">
        <f t="shared" si="23"/>
        <v>1537.292678337878</v>
      </c>
      <c r="I107">
        <f t="shared" si="24"/>
        <v>4885.3340193719996</v>
      </c>
      <c r="J107">
        <f t="shared" si="25"/>
        <v>-5158.7900037303652</v>
      </c>
      <c r="K107">
        <f t="shared" si="26"/>
        <v>-8506.8313447644869</v>
      </c>
    </row>
    <row r="108" spans="1:11">
      <c r="A108" t="s">
        <v>107</v>
      </c>
      <c r="B108">
        <v>-7834.768549887991</v>
      </c>
      <c r="C108">
        <f t="shared" si="20"/>
        <v>-13423.390333534804</v>
      </c>
      <c r="D108">
        <f t="shared" si="21"/>
        <v>1177.1735353775239</v>
      </c>
      <c r="E108">
        <f t="shared" si="22"/>
        <v>-1452.1554508314814</v>
      </c>
      <c r="F108">
        <f t="shared" si="27"/>
        <v>3259.227886014085</v>
      </c>
      <c r="G108">
        <f t="shared" si="28"/>
        <v>6518.45577202817</v>
      </c>
      <c r="H108">
        <f t="shared" si="23"/>
        <v>1807.0724351826036</v>
      </c>
      <c r="I108">
        <f t="shared" si="24"/>
        <v>5066.3003211966889</v>
      </c>
      <c r="J108">
        <f t="shared" si="25"/>
        <v>-4711.3833368455662</v>
      </c>
      <c r="K108">
        <f t="shared" si="26"/>
        <v>-7970.6112228596512</v>
      </c>
    </row>
    <row r="109" spans="1:11">
      <c r="A109" t="s">
        <v>108</v>
      </c>
      <c r="B109">
        <v>980.05923591455007</v>
      </c>
      <c r="C109">
        <f t="shared" si="20"/>
        <v>-8814.3794376413116</v>
      </c>
      <c r="D109">
        <f t="shared" si="21"/>
        <v>3365.0417777894963</v>
      </c>
      <c r="E109">
        <f t="shared" si="22"/>
        <v>-1214.2960595724478</v>
      </c>
      <c r="F109">
        <f t="shared" si="27"/>
        <v>3432.8061871885134</v>
      </c>
      <c r="G109">
        <f t="shared" si="28"/>
        <v>6865.6123743770268</v>
      </c>
      <c r="H109">
        <f t="shared" si="23"/>
        <v>2218.5101276160658</v>
      </c>
      <c r="I109">
        <f t="shared" si="24"/>
        <v>5651.3163148045787</v>
      </c>
      <c r="J109">
        <f t="shared" si="25"/>
        <v>-4647.102246760961</v>
      </c>
      <c r="K109">
        <f t="shared" si="26"/>
        <v>-8079.9084339494748</v>
      </c>
    </row>
    <row r="110" spans="1:11">
      <c r="A110" t="s">
        <v>109</v>
      </c>
      <c r="B110">
        <v>-8516.6142358869001</v>
      </c>
      <c r="C110">
        <f t="shared" si="20"/>
        <v>-16216.87709974117</v>
      </c>
      <c r="D110">
        <f t="shared" si="21"/>
        <v>-4136.5827239477312</v>
      </c>
      <c r="E110">
        <f t="shared" si="22"/>
        <v>-1285.678436720754</v>
      </c>
      <c r="F110">
        <f t="shared" si="27"/>
        <v>3480.0401723890232</v>
      </c>
      <c r="G110">
        <f t="shared" si="28"/>
        <v>6960.0803447780463</v>
      </c>
      <c r="H110">
        <f t="shared" si="23"/>
        <v>2194.3617356682689</v>
      </c>
      <c r="I110">
        <f t="shared" si="24"/>
        <v>5674.4019080572925</v>
      </c>
      <c r="J110">
        <f t="shared" si="25"/>
        <v>-4765.7186091097774</v>
      </c>
      <c r="K110">
        <f t="shared" si="26"/>
        <v>-8245.7587814988001</v>
      </c>
    </row>
    <row r="111" spans="1:11">
      <c r="A111" t="s">
        <v>110</v>
      </c>
      <c r="B111">
        <v>1563.1551352681599</v>
      </c>
      <c r="C111">
        <f t="shared" si="20"/>
        <v>-13808.168414592181</v>
      </c>
      <c r="D111">
        <f t="shared" si="21"/>
        <v>391.23947609376773</v>
      </c>
      <c r="E111">
        <f t="shared" si="22"/>
        <v>-1307.8900469675932</v>
      </c>
      <c r="F111">
        <f t="shared" si="27"/>
        <v>3467.1831519873499</v>
      </c>
      <c r="G111">
        <f t="shared" si="28"/>
        <v>6934.3663039746998</v>
      </c>
      <c r="H111">
        <f t="shared" si="23"/>
        <v>2159.2931050197567</v>
      </c>
      <c r="I111">
        <f t="shared" si="24"/>
        <v>5626.4762570071071</v>
      </c>
      <c r="J111">
        <f t="shared" si="25"/>
        <v>-4775.0731989549431</v>
      </c>
      <c r="K111">
        <f t="shared" si="26"/>
        <v>-8242.2563509422926</v>
      </c>
    </row>
    <row r="112" spans="1:11">
      <c r="A112" t="s">
        <v>111</v>
      </c>
      <c r="B112">
        <v>-6779.8330999721802</v>
      </c>
      <c r="C112">
        <f t="shared" si="20"/>
        <v>-12753.23296467637</v>
      </c>
      <c r="D112">
        <f t="shared" si="21"/>
        <v>670.15736885843398</v>
      </c>
      <c r="E112">
        <f t="shared" si="22"/>
        <v>-1306.4756033606432</v>
      </c>
      <c r="F112">
        <f t="shared" si="27"/>
        <v>3468.0260908281807</v>
      </c>
      <c r="G112">
        <f t="shared" si="28"/>
        <v>6936.0521816563614</v>
      </c>
      <c r="H112">
        <f t="shared" si="23"/>
        <v>2161.5504874675376</v>
      </c>
      <c r="I112">
        <f t="shared" si="24"/>
        <v>5629.5765782957187</v>
      </c>
      <c r="J112">
        <f t="shared" si="25"/>
        <v>-4774.5016941888243</v>
      </c>
      <c r="K112">
        <f t="shared" si="26"/>
        <v>-8242.5277850170041</v>
      </c>
    </row>
    <row r="113" spans="1:11">
      <c r="A113" t="s">
        <v>112</v>
      </c>
      <c r="B113">
        <v>-22057.625768999547</v>
      </c>
      <c r="C113">
        <f t="shared" si="20"/>
        <v>-35790.917969590468</v>
      </c>
      <c r="D113">
        <f t="shared" si="21"/>
        <v>-26976.538531949154</v>
      </c>
      <c r="E113">
        <f t="shared" si="22"/>
        <v>-2756.5403935492259</v>
      </c>
      <c r="F113">
        <f t="shared" si="27"/>
        <v>6626.5739133023881</v>
      </c>
      <c r="G113">
        <f t="shared" si="28"/>
        <v>13253.147826604776</v>
      </c>
      <c r="H113">
        <f t="shared" si="23"/>
        <v>3870.0335197531622</v>
      </c>
      <c r="I113">
        <f t="shared" si="24"/>
        <v>10496.607433055549</v>
      </c>
      <c r="J113">
        <f t="shared" si="25"/>
        <v>-9383.1143068516139</v>
      </c>
      <c r="K113">
        <f t="shared" si="26"/>
        <v>-16009.688220154003</v>
      </c>
    </row>
    <row r="114" spans="1:11">
      <c r="A114" t="s">
        <v>113</v>
      </c>
      <c r="B114">
        <v>-3356.1844225185396</v>
      </c>
      <c r="C114">
        <f t="shared" si="20"/>
        <v>-30630.488156222105</v>
      </c>
      <c r="D114">
        <f t="shared" si="21"/>
        <v>-14413.611056480935</v>
      </c>
      <c r="E114">
        <f t="shared" si="22"/>
        <v>-3590.9241408236353</v>
      </c>
      <c r="F114">
        <f t="shared" si="27"/>
        <v>6999.90431129834</v>
      </c>
      <c r="G114">
        <f t="shared" si="28"/>
        <v>13999.80862259668</v>
      </c>
      <c r="H114">
        <f t="shared" si="23"/>
        <v>3408.9801704747047</v>
      </c>
      <c r="I114">
        <f t="shared" si="24"/>
        <v>10408.884481773044</v>
      </c>
      <c r="J114">
        <f t="shared" si="25"/>
        <v>-10590.828452121976</v>
      </c>
      <c r="K114">
        <f t="shared" si="26"/>
        <v>-17590.732763420314</v>
      </c>
    </row>
    <row r="115" spans="1:11">
      <c r="A115" t="s">
        <v>114</v>
      </c>
      <c r="B115">
        <v>-12441.96061896315</v>
      </c>
      <c r="C115">
        <f t="shared" si="20"/>
        <v>-44635.603910453421</v>
      </c>
      <c r="D115">
        <f t="shared" si="21"/>
        <v>-30827.435495861238</v>
      </c>
      <c r="E115">
        <f t="shared" si="22"/>
        <v>-5061.2762179845649</v>
      </c>
      <c r="F115">
        <f t="shared" si="27"/>
        <v>9247.6232845850336</v>
      </c>
      <c r="G115">
        <f t="shared" si="28"/>
        <v>18495.246569170067</v>
      </c>
      <c r="H115">
        <f t="shared" si="23"/>
        <v>4186.3470666004687</v>
      </c>
      <c r="I115">
        <f t="shared" si="24"/>
        <v>13433.970351185502</v>
      </c>
      <c r="J115">
        <f t="shared" si="25"/>
        <v>-14308.899502569599</v>
      </c>
      <c r="K115">
        <f t="shared" si="26"/>
        <v>-23556.52278715463</v>
      </c>
    </row>
    <row r="116" spans="1:11">
      <c r="A116" t="s">
        <v>115</v>
      </c>
      <c r="B116">
        <v>-4773.7921520639229</v>
      </c>
      <c r="C116">
        <f t="shared" si="20"/>
        <v>-42629.562962545162</v>
      </c>
      <c r="D116">
        <f t="shared" si="21"/>
        <v>-29876.329997868794</v>
      </c>
      <c r="E116">
        <f t="shared" si="22"/>
        <v>-6681.5199739323962</v>
      </c>
      <c r="F116">
        <f t="shared" si="27"/>
        <v>10589.294249690745</v>
      </c>
      <c r="G116">
        <f t="shared" si="28"/>
        <v>21178.588499381491</v>
      </c>
      <c r="H116">
        <f t="shared" si="23"/>
        <v>3907.7742757583492</v>
      </c>
      <c r="I116">
        <f t="shared" si="24"/>
        <v>14497.068525449095</v>
      </c>
      <c r="J116">
        <f t="shared" si="25"/>
        <v>-17270.814223623143</v>
      </c>
      <c r="K116">
        <f t="shared" si="26"/>
        <v>-27860.108473313885</v>
      </c>
    </row>
    <row r="117" spans="1:11">
      <c r="A117" t="s">
        <v>116</v>
      </c>
      <c r="B117">
        <v>-4671.7810869005443</v>
      </c>
      <c r="C117">
        <f t="shared" si="20"/>
        <v>-25243.718280446159</v>
      </c>
      <c r="D117">
        <f t="shared" si="21"/>
        <v>10547.199689144309</v>
      </c>
      <c r="E117">
        <f t="shared" si="22"/>
        <v>-6127.9022199350347</v>
      </c>
      <c r="F117">
        <f t="shared" si="27"/>
        <v>11199.924824516951</v>
      </c>
      <c r="G117">
        <f t="shared" si="28"/>
        <v>22399.849649033902</v>
      </c>
      <c r="H117">
        <f t="shared" si="23"/>
        <v>5072.0226045819163</v>
      </c>
      <c r="I117">
        <f t="shared" si="24"/>
        <v>16271.947429098867</v>
      </c>
      <c r="J117">
        <f t="shared" si="25"/>
        <v>-17327.827044451988</v>
      </c>
      <c r="K117">
        <f t="shared" si="26"/>
        <v>-28527.751868968939</v>
      </c>
    </row>
    <row r="118" spans="1:11">
      <c r="A118" t="s">
        <v>117</v>
      </c>
      <c r="B118">
        <v>-4475.9501300900347</v>
      </c>
      <c r="C118">
        <f t="shared" si="20"/>
        <v>-26363.483988017651</v>
      </c>
      <c r="D118">
        <f t="shared" si="21"/>
        <v>4267.0041682044539</v>
      </c>
      <c r="E118">
        <f t="shared" si="22"/>
        <v>-5829.3795908937609</v>
      </c>
      <c r="F118">
        <f t="shared" si="27"/>
        <v>11401.809592170061</v>
      </c>
      <c r="G118">
        <f t="shared" si="28"/>
        <v>22803.619184340121</v>
      </c>
      <c r="H118">
        <f t="shared" si="23"/>
        <v>5572.4300012762997</v>
      </c>
      <c r="I118">
        <f t="shared" si="24"/>
        <v>16974.23959344636</v>
      </c>
      <c r="J118">
        <f t="shared" si="25"/>
        <v>-17231.18918306382</v>
      </c>
      <c r="K118">
        <f t="shared" si="26"/>
        <v>-28632.998775233882</v>
      </c>
    </row>
    <row r="119" spans="1:11">
      <c r="A119" t="s">
        <v>118</v>
      </c>
      <c r="B119">
        <v>-5685.6648657395599</v>
      </c>
      <c r="C119">
        <f t="shared" si="20"/>
        <v>-19607.188234794063</v>
      </c>
      <c r="D119">
        <f t="shared" si="21"/>
        <v>25028.415675659358</v>
      </c>
      <c r="E119">
        <f t="shared" si="22"/>
        <v>-4648.6896311075461</v>
      </c>
      <c r="F119">
        <f t="shared" si="27"/>
        <v>13262.276242591732</v>
      </c>
      <c r="G119">
        <f t="shared" si="28"/>
        <v>26524.552485183463</v>
      </c>
      <c r="H119">
        <f t="shared" si="23"/>
        <v>8613.5866114841847</v>
      </c>
      <c r="I119">
        <f t="shared" si="24"/>
        <v>21875.862854075916</v>
      </c>
      <c r="J119">
        <f t="shared" si="25"/>
        <v>-17910.965873699279</v>
      </c>
      <c r="K119">
        <f t="shared" si="26"/>
        <v>-31173.24211629101</v>
      </c>
    </row>
    <row r="120" spans="1:11">
      <c r="A120" t="s">
        <v>119</v>
      </c>
      <c r="B120">
        <v>-12608.72788751243</v>
      </c>
      <c r="C120">
        <f t="shared" si="20"/>
        <v>-27442.123970242566</v>
      </c>
      <c r="D120">
        <f t="shared" si="21"/>
        <v>15187.438992302596</v>
      </c>
      <c r="E120">
        <f t="shared" si="22"/>
        <v>-3910.3503093514637</v>
      </c>
      <c r="F120">
        <f t="shared" si="27"/>
        <v>13952.442383858506</v>
      </c>
      <c r="G120">
        <f t="shared" si="28"/>
        <v>27904.884767717012</v>
      </c>
      <c r="H120">
        <f t="shared" si="23"/>
        <v>10042.092074507043</v>
      </c>
      <c r="I120">
        <f t="shared" si="24"/>
        <v>23994.53445836555</v>
      </c>
      <c r="J120">
        <f t="shared" si="25"/>
        <v>-17862.792693209969</v>
      </c>
      <c r="K120">
        <f t="shared" si="26"/>
        <v>-31815.235077068475</v>
      </c>
    </row>
    <row r="121" spans="1:11">
      <c r="A121" t="s">
        <v>120</v>
      </c>
      <c r="B121">
        <v>-757.32675301588051</v>
      </c>
      <c r="C121">
        <f t="shared" si="20"/>
        <v>-23527.669636357907</v>
      </c>
      <c r="D121">
        <f t="shared" si="21"/>
        <v>1716.0486440882523</v>
      </c>
      <c r="E121">
        <f t="shared" si="22"/>
        <v>-3621.6035933513726</v>
      </c>
      <c r="F121">
        <f t="shared" si="27"/>
        <v>14008.848951797094</v>
      </c>
      <c r="G121">
        <f t="shared" si="28"/>
        <v>28017.697903594188</v>
      </c>
      <c r="H121">
        <f t="shared" si="23"/>
        <v>10387.245358445722</v>
      </c>
      <c r="I121">
        <f t="shared" si="24"/>
        <v>24396.094310242814</v>
      </c>
      <c r="J121">
        <f t="shared" si="25"/>
        <v>-17630.452545148466</v>
      </c>
      <c r="K121">
        <f t="shared" si="26"/>
        <v>-31639.301496945562</v>
      </c>
    </row>
    <row r="122" spans="1:11">
      <c r="A122" t="s">
        <v>121</v>
      </c>
      <c r="B122">
        <v>314.05600000000095</v>
      </c>
      <c r="C122">
        <f t="shared" si="20"/>
        <v>-18737.663506267869</v>
      </c>
      <c r="D122">
        <f t="shared" si="21"/>
        <v>7625.8204817497826</v>
      </c>
      <c r="E122">
        <f t="shared" si="22"/>
        <v>-3101.4677043364372</v>
      </c>
      <c r="F122">
        <f t="shared" si="27"/>
        <v>14233.188278532461</v>
      </c>
      <c r="G122">
        <f t="shared" si="28"/>
        <v>28466.376557064923</v>
      </c>
      <c r="H122">
        <f t="shared" si="23"/>
        <v>11131.720574196024</v>
      </c>
      <c r="I122">
        <f t="shared" si="24"/>
        <v>25364.908852728484</v>
      </c>
      <c r="J122">
        <f t="shared" si="25"/>
        <v>-17334.655982868899</v>
      </c>
      <c r="K122">
        <f t="shared" si="26"/>
        <v>-31567.844261401362</v>
      </c>
    </row>
    <row r="123" spans="1:11">
      <c r="A123" t="s">
        <v>122</v>
      </c>
      <c r="B123">
        <v>-11449.7927</v>
      </c>
      <c r="C123">
        <f t="shared" si="20"/>
        <v>-24501.791340528311</v>
      </c>
      <c r="D123">
        <f t="shared" si="21"/>
        <v>-4894.6031057342479</v>
      </c>
      <c r="E123">
        <f t="shared" si="22"/>
        <v>-3247.3494253256131</v>
      </c>
      <c r="F123">
        <f t="shared" si="27"/>
        <v>14236.007959555352</v>
      </c>
      <c r="G123">
        <f t="shared" si="28"/>
        <v>28472.015919110705</v>
      </c>
      <c r="H123">
        <f t="shared" si="23"/>
        <v>10988.65853422974</v>
      </c>
      <c r="I123">
        <f t="shared" si="24"/>
        <v>25224.666493785091</v>
      </c>
      <c r="J123">
        <f t="shared" si="25"/>
        <v>-17483.357384880965</v>
      </c>
      <c r="K123">
        <f t="shared" si="26"/>
        <v>-31719.365344436319</v>
      </c>
    </row>
    <row r="124" spans="1:11">
      <c r="A124" t="s">
        <v>123</v>
      </c>
      <c r="B124">
        <v>-8228.5540000000001</v>
      </c>
      <c r="C124">
        <f t="shared" si="20"/>
        <v>-20121.617453015879</v>
      </c>
      <c r="D124">
        <f t="shared" si="21"/>
        <v>7320.5065172266877</v>
      </c>
      <c r="E124">
        <f t="shared" ref="E124:E147" si="29">AVERAGE(D105:D124)</f>
        <v>-2352.3771323651381</v>
      </c>
      <c r="F124">
        <f t="shared" si="27"/>
        <v>14313.266555485314</v>
      </c>
      <c r="G124">
        <f t="shared" si="28"/>
        <v>28626.533110970628</v>
      </c>
      <c r="H124">
        <f t="shared" ref="H124:H147" si="30">E124+F124</f>
        <v>11960.889423120176</v>
      </c>
      <c r="I124">
        <f t="shared" ref="I124:I147" si="31">E124+G124</f>
        <v>26274.15597860549</v>
      </c>
      <c r="J124">
        <f t="shared" ref="J124:J147" si="32">E124-F124</f>
        <v>-16665.643687850454</v>
      </c>
      <c r="K124">
        <f t="shared" ref="K124:K147" si="33">E124-G124</f>
        <v>-30978.910243335766</v>
      </c>
    </row>
    <row r="125" spans="1:11">
      <c r="A125" t="s">
        <v>124</v>
      </c>
      <c r="B125">
        <v>3519.1530000000012</v>
      </c>
      <c r="C125">
        <f t="shared" si="20"/>
        <v>-15845.137699999996</v>
      </c>
      <c r="D125">
        <f t="shared" si="21"/>
        <v>7682.531936357911</v>
      </c>
      <c r="E125">
        <f t="shared" si="29"/>
        <v>-1816.3009668899595</v>
      </c>
      <c r="F125">
        <f t="shared" si="27"/>
        <v>14485.932918883029</v>
      </c>
      <c r="G125">
        <f t="shared" si="28"/>
        <v>28971.865837766058</v>
      </c>
      <c r="H125">
        <f t="shared" si="30"/>
        <v>12669.631951993069</v>
      </c>
      <c r="I125">
        <f t="shared" si="31"/>
        <v>27155.5648708761</v>
      </c>
      <c r="J125">
        <f t="shared" si="32"/>
        <v>-16302.233885772988</v>
      </c>
      <c r="K125">
        <f t="shared" si="33"/>
        <v>-30788.166804656015</v>
      </c>
    </row>
    <row r="126" spans="1:11">
      <c r="A126" t="s">
        <v>125</v>
      </c>
      <c r="B126">
        <v>-10200.723491324999</v>
      </c>
      <c r="C126">
        <f t="shared" si="20"/>
        <v>-26359.917191324999</v>
      </c>
      <c r="D126">
        <f t="shared" si="21"/>
        <v>-7622.2536850571305</v>
      </c>
      <c r="E126">
        <f t="shared" si="29"/>
        <v>-2043.7938731538111</v>
      </c>
      <c r="F126">
        <f t="shared" si="27"/>
        <v>14542.314032484466</v>
      </c>
      <c r="G126">
        <f t="shared" si="28"/>
        <v>29084.628064968932</v>
      </c>
      <c r="H126">
        <f t="shared" si="30"/>
        <v>12498.520159330656</v>
      </c>
      <c r="I126">
        <f t="shared" si="31"/>
        <v>27040.83419181512</v>
      </c>
      <c r="J126">
        <f t="shared" si="32"/>
        <v>-16586.107905638277</v>
      </c>
      <c r="K126">
        <f t="shared" si="33"/>
        <v>-31128.421938122745</v>
      </c>
    </row>
    <row r="127" spans="1:11">
      <c r="A127" t="s">
        <v>126</v>
      </c>
      <c r="B127">
        <v>-14861.965103805</v>
      </c>
      <c r="C127">
        <f t="shared" si="20"/>
        <v>-29772.089595129997</v>
      </c>
      <c r="D127">
        <f t="shared" si="21"/>
        <v>-5270.2982546016865</v>
      </c>
      <c r="E127">
        <f t="shared" si="29"/>
        <v>-1951.9537294324175</v>
      </c>
      <c r="F127">
        <f t="shared" si="27"/>
        <v>14514.42768399524</v>
      </c>
      <c r="G127">
        <f t="shared" si="28"/>
        <v>29028.85536799048</v>
      </c>
      <c r="H127">
        <f t="shared" si="30"/>
        <v>12562.473954562822</v>
      </c>
      <c r="I127">
        <f t="shared" si="31"/>
        <v>27076.901638558062</v>
      </c>
      <c r="J127">
        <f t="shared" si="32"/>
        <v>-16466.381413427658</v>
      </c>
      <c r="K127">
        <f t="shared" si="33"/>
        <v>-30980.809097422898</v>
      </c>
    </row>
    <row r="128" spans="1:11">
      <c r="A128" t="s">
        <v>127</v>
      </c>
      <c r="B128">
        <v>-16594.48200742</v>
      </c>
      <c r="C128">
        <f t="shared" si="20"/>
        <v>-38138.017602549997</v>
      </c>
      <c r="D128">
        <f t="shared" si="21"/>
        <v>-18016.400149534118</v>
      </c>
      <c r="E128">
        <f t="shared" si="29"/>
        <v>-2911.6324136779995</v>
      </c>
      <c r="F128">
        <f t="shared" si="27"/>
        <v>14925.356288949592</v>
      </c>
      <c r="G128">
        <f t="shared" si="28"/>
        <v>29850.712577899183</v>
      </c>
      <c r="H128">
        <f t="shared" si="30"/>
        <v>12013.723875271593</v>
      </c>
      <c r="I128">
        <f t="shared" si="31"/>
        <v>26939.080164221185</v>
      </c>
      <c r="J128">
        <f t="shared" si="32"/>
        <v>-17836.98870262759</v>
      </c>
      <c r="K128">
        <f t="shared" si="33"/>
        <v>-32762.344991577182</v>
      </c>
    </row>
    <row r="129" spans="1:11">
      <c r="A129" t="s">
        <v>128</v>
      </c>
      <c r="B129">
        <v>-29827.265165500001</v>
      </c>
      <c r="C129">
        <f t="shared" si="20"/>
        <v>-71484.435768049996</v>
      </c>
      <c r="D129">
        <f t="shared" si="21"/>
        <v>-55639.298068050004</v>
      </c>
      <c r="E129">
        <f t="shared" si="29"/>
        <v>-5861.8494059699751</v>
      </c>
      <c r="F129">
        <f t="shared" si="27"/>
        <v>18917.123163824628</v>
      </c>
      <c r="G129">
        <f t="shared" si="28"/>
        <v>37834.246327649256</v>
      </c>
      <c r="H129">
        <f t="shared" si="30"/>
        <v>13055.273757854653</v>
      </c>
      <c r="I129">
        <f t="shared" si="31"/>
        <v>31972.396921679283</v>
      </c>
      <c r="J129">
        <f t="shared" si="32"/>
        <v>-24778.972569794605</v>
      </c>
      <c r="K129">
        <f t="shared" si="33"/>
        <v>-43696.09573361923</v>
      </c>
    </row>
    <row r="130" spans="1:11">
      <c r="A130" t="s">
        <v>129</v>
      </c>
      <c r="B130">
        <v>4845.5241336199997</v>
      </c>
      <c r="C130">
        <f t="shared" si="20"/>
        <v>-56438.188143104999</v>
      </c>
      <c r="D130">
        <f t="shared" si="21"/>
        <v>-30078.270951779999</v>
      </c>
      <c r="E130">
        <f t="shared" si="29"/>
        <v>-7158.9338173615879</v>
      </c>
      <c r="F130">
        <f t="shared" si="27"/>
        <v>19667.102367399526</v>
      </c>
      <c r="G130">
        <f t="shared" si="28"/>
        <v>39334.204734799052</v>
      </c>
      <c r="H130">
        <f t="shared" si="30"/>
        <v>12508.168550037939</v>
      </c>
      <c r="I130">
        <f t="shared" si="31"/>
        <v>32175.270917437465</v>
      </c>
      <c r="J130">
        <f t="shared" si="32"/>
        <v>-26826.036184761113</v>
      </c>
      <c r="K130">
        <f t="shared" si="33"/>
        <v>-46493.138552160643</v>
      </c>
    </row>
    <row r="131" spans="1:11">
      <c r="A131" t="s">
        <v>130</v>
      </c>
      <c r="B131">
        <v>-18055.574626415</v>
      </c>
      <c r="C131">
        <f t="shared" si="20"/>
        <v>-59631.797665715007</v>
      </c>
      <c r="D131">
        <f t="shared" si="21"/>
        <v>-29859.708070585009</v>
      </c>
      <c r="E131">
        <f t="shared" si="29"/>
        <v>-8671.4811946955269</v>
      </c>
      <c r="F131">
        <f t="shared" si="27"/>
        <v>20211.60094003686</v>
      </c>
      <c r="G131">
        <f t="shared" si="28"/>
        <v>40423.201880073721</v>
      </c>
      <c r="H131">
        <f t="shared" si="30"/>
        <v>11540.119745341333</v>
      </c>
      <c r="I131">
        <f t="shared" si="31"/>
        <v>31751.720685378194</v>
      </c>
      <c r="J131">
        <f t="shared" si="32"/>
        <v>-28883.082134732387</v>
      </c>
      <c r="K131">
        <f t="shared" si="33"/>
        <v>-49094.683074769244</v>
      </c>
    </row>
    <row r="132" spans="1:11">
      <c r="A132" t="s">
        <v>131</v>
      </c>
      <c r="B132">
        <v>-12886.743678325</v>
      </c>
      <c r="C132">
        <f t="shared" si="20"/>
        <v>-55924.059336620005</v>
      </c>
      <c r="D132">
        <f t="shared" si="21"/>
        <v>-17786.041734070008</v>
      </c>
      <c r="E132">
        <f t="shared" si="29"/>
        <v>-9594.2911498419471</v>
      </c>
      <c r="F132">
        <f t="shared" si="27"/>
        <v>20183.949951350973</v>
      </c>
      <c r="G132">
        <f t="shared" si="28"/>
        <v>40367.899902701945</v>
      </c>
      <c r="H132">
        <f t="shared" si="30"/>
        <v>10589.658801509026</v>
      </c>
      <c r="I132">
        <f t="shared" si="31"/>
        <v>30773.608752859996</v>
      </c>
      <c r="J132">
        <f t="shared" si="32"/>
        <v>-29778.241101192922</v>
      </c>
      <c r="K132">
        <f t="shared" si="33"/>
        <v>-49962.191052543894</v>
      </c>
    </row>
    <row r="133" spans="1:11">
      <c r="A133" t="s">
        <v>132</v>
      </c>
      <c r="B133">
        <v>-8517.8930403150007</v>
      </c>
      <c r="C133">
        <f t="shared" si="20"/>
        <v>-34614.687211434997</v>
      </c>
      <c r="D133">
        <f t="shared" si="21"/>
        <v>36869.748556614999</v>
      </c>
      <c r="E133">
        <f t="shared" si="29"/>
        <v>-6401.9767954137396</v>
      </c>
      <c r="F133">
        <f t="shared" si="27"/>
        <v>22234.861106610377</v>
      </c>
      <c r="G133">
        <f t="shared" si="28"/>
        <v>44469.722213220753</v>
      </c>
      <c r="H133">
        <f t="shared" si="30"/>
        <v>15832.884311196638</v>
      </c>
      <c r="I133">
        <f t="shared" si="31"/>
        <v>38067.745417807011</v>
      </c>
      <c r="J133">
        <f t="shared" si="32"/>
        <v>-28636.837902024115</v>
      </c>
      <c r="K133">
        <f t="shared" si="33"/>
        <v>-50871.699008634496</v>
      </c>
    </row>
    <row r="134" spans="1:11">
      <c r="A134" t="s">
        <v>133</v>
      </c>
      <c r="B134">
        <v>-7343.7890032650002</v>
      </c>
      <c r="C134">
        <f t="shared" ref="C134:C147" si="34">SUM(B131,B132,B133,B134)</f>
        <v>-46804.000348320005</v>
      </c>
      <c r="D134">
        <f t="shared" si="21"/>
        <v>9634.1877947849935</v>
      </c>
      <c r="E134">
        <f t="shared" si="29"/>
        <v>-5199.5868528504452</v>
      </c>
      <c r="F134">
        <f t="shared" si="27"/>
        <v>22428.188771611934</v>
      </c>
      <c r="G134">
        <f t="shared" si="28"/>
        <v>44856.377543223869</v>
      </c>
      <c r="H134">
        <f t="shared" si="30"/>
        <v>17228.601918761487</v>
      </c>
      <c r="I134">
        <f t="shared" si="31"/>
        <v>39656.790690373426</v>
      </c>
      <c r="J134">
        <f t="shared" si="32"/>
        <v>-27627.775624462382</v>
      </c>
      <c r="K134">
        <f t="shared" si="33"/>
        <v>-50055.964396074312</v>
      </c>
    </row>
    <row r="135" spans="1:11">
      <c r="A135" t="s">
        <v>134</v>
      </c>
      <c r="B135">
        <v>-2176.2110225200004</v>
      </c>
      <c r="C135">
        <f t="shared" si="34"/>
        <v>-30924.636744425003</v>
      </c>
      <c r="D135">
        <f t="shared" si="21"/>
        <v>28707.160921290004</v>
      </c>
      <c r="E135">
        <f t="shared" si="29"/>
        <v>-2222.8570319928817</v>
      </c>
      <c r="F135">
        <f t="shared" si="27"/>
        <v>22795.558073713197</v>
      </c>
      <c r="G135">
        <f t="shared" si="28"/>
        <v>45591.116147426394</v>
      </c>
      <c r="H135">
        <f t="shared" si="30"/>
        <v>20572.701041720316</v>
      </c>
      <c r="I135">
        <f t="shared" si="31"/>
        <v>43368.25911543351</v>
      </c>
      <c r="J135">
        <f t="shared" si="32"/>
        <v>-25018.415105706077</v>
      </c>
      <c r="K135">
        <f t="shared" si="33"/>
        <v>-47813.973179419278</v>
      </c>
    </row>
    <row r="136" spans="1:11">
      <c r="A136" t="s">
        <v>135</v>
      </c>
      <c r="B136">
        <v>-10669.896718079999</v>
      </c>
      <c r="C136">
        <f t="shared" si="34"/>
        <v>-28707.78978418</v>
      </c>
      <c r="D136">
        <f t="shared" si="21"/>
        <v>27216.269552440004</v>
      </c>
      <c r="E136">
        <f t="shared" si="29"/>
        <v>631.77294552255717</v>
      </c>
      <c r="F136">
        <f t="shared" si="27"/>
        <v>22724.993487067361</v>
      </c>
      <c r="G136">
        <f t="shared" si="28"/>
        <v>45449.986974134721</v>
      </c>
      <c r="H136">
        <f t="shared" si="30"/>
        <v>23356.766432589917</v>
      </c>
      <c r="I136">
        <f t="shared" si="31"/>
        <v>46081.759919657277</v>
      </c>
      <c r="J136">
        <f t="shared" si="32"/>
        <v>-22093.220541544804</v>
      </c>
      <c r="K136">
        <f t="shared" si="33"/>
        <v>-44818.214028612165</v>
      </c>
    </row>
    <row r="137" spans="1:11">
      <c r="A137" t="s">
        <v>136</v>
      </c>
      <c r="B137">
        <v>-15959.771147915</v>
      </c>
      <c r="C137">
        <f t="shared" si="34"/>
        <v>-36149.667891780002</v>
      </c>
      <c r="D137">
        <f t="shared" si="21"/>
        <v>-1534.9806803450047</v>
      </c>
      <c r="E137">
        <f t="shared" si="29"/>
        <v>27.663927048092045</v>
      </c>
      <c r="F137">
        <f t="shared" si="27"/>
        <v>22607.825182772049</v>
      </c>
      <c r="G137">
        <f t="shared" si="28"/>
        <v>45215.650365544097</v>
      </c>
      <c r="H137">
        <f t="shared" si="30"/>
        <v>22635.489109820141</v>
      </c>
      <c r="I137">
        <f t="shared" si="31"/>
        <v>45243.314292592193</v>
      </c>
      <c r="J137">
        <f t="shared" si="32"/>
        <v>-22580.161255723957</v>
      </c>
      <c r="K137">
        <f t="shared" si="33"/>
        <v>-45187.986438496002</v>
      </c>
    </row>
    <row r="138" spans="1:11">
      <c r="A138" t="s">
        <v>137</v>
      </c>
      <c r="B138">
        <v>-7377.6378614999994</v>
      </c>
      <c r="C138">
        <f t="shared" si="34"/>
        <v>-36183.516750014998</v>
      </c>
      <c r="D138">
        <f t="shared" ref="D138:D147" si="35">C138-C134</f>
        <v>10620.483598305007</v>
      </c>
      <c r="E138">
        <f t="shared" si="29"/>
        <v>345.33789855311971</v>
      </c>
      <c r="F138">
        <f t="shared" si="27"/>
        <v>22714.913856046791</v>
      </c>
      <c r="G138">
        <f t="shared" si="28"/>
        <v>45429.827712093582</v>
      </c>
      <c r="H138">
        <f t="shared" si="30"/>
        <v>23060.251754599911</v>
      </c>
      <c r="I138">
        <f t="shared" si="31"/>
        <v>45775.165610646698</v>
      </c>
      <c r="J138">
        <f t="shared" si="32"/>
        <v>-22369.575957493671</v>
      </c>
      <c r="K138">
        <f t="shared" si="33"/>
        <v>-45084.489813540466</v>
      </c>
    </row>
    <row r="139" spans="1:11">
      <c r="A139" t="s">
        <v>138</v>
      </c>
      <c r="B139">
        <v>-21725.320972084999</v>
      </c>
      <c r="C139">
        <f t="shared" si="34"/>
        <v>-55732.626699579996</v>
      </c>
      <c r="D139">
        <f t="shared" si="35"/>
        <v>-24807.989955154993</v>
      </c>
      <c r="E139">
        <f t="shared" si="29"/>
        <v>-2146.4823829875982</v>
      </c>
      <c r="F139">
        <f t="shared" si="27"/>
        <v>22597.893620424475</v>
      </c>
      <c r="G139">
        <f t="shared" si="28"/>
        <v>45195.787240848949</v>
      </c>
      <c r="H139">
        <f t="shared" si="30"/>
        <v>20451.411237436878</v>
      </c>
      <c r="I139">
        <f t="shared" si="31"/>
        <v>43049.304857861353</v>
      </c>
      <c r="J139">
        <f t="shared" si="32"/>
        <v>-24744.376003412071</v>
      </c>
      <c r="K139">
        <f t="shared" si="33"/>
        <v>-47342.269623836546</v>
      </c>
    </row>
    <row r="140" spans="1:11">
      <c r="A140" t="s">
        <v>139</v>
      </c>
      <c r="B140">
        <v>-18036.122105014998</v>
      </c>
      <c r="C140">
        <f t="shared" si="34"/>
        <v>-63098.852086514999</v>
      </c>
      <c r="D140">
        <f t="shared" si="35"/>
        <v>-34391.062302334998</v>
      </c>
      <c r="E140">
        <f t="shared" si="29"/>
        <v>-4625.4074477194781</v>
      </c>
      <c r="F140">
        <f t="shared" si="27"/>
        <v>23304.593899870473</v>
      </c>
      <c r="G140">
        <f t="shared" si="28"/>
        <v>46609.187799740947</v>
      </c>
      <c r="H140">
        <f t="shared" si="30"/>
        <v>18679.186452150996</v>
      </c>
      <c r="I140">
        <f t="shared" si="31"/>
        <v>41983.780352021466</v>
      </c>
      <c r="J140">
        <f t="shared" si="32"/>
        <v>-27930.00134758995</v>
      </c>
      <c r="K140">
        <f t="shared" si="33"/>
        <v>-51234.595247460427</v>
      </c>
    </row>
    <row r="141" spans="1:11">
      <c r="A141" t="s">
        <v>140</v>
      </c>
      <c r="B141">
        <v>-15699.89712809</v>
      </c>
      <c r="C141">
        <f t="shared" si="34"/>
        <v>-62838.978066689997</v>
      </c>
      <c r="D141">
        <f t="shared" si="35"/>
        <v>-26689.310174909995</v>
      </c>
      <c r="E141">
        <f t="shared" si="29"/>
        <v>-6045.6753886693914</v>
      </c>
      <c r="F141">
        <f t="shared" si="27"/>
        <v>23758.916727951037</v>
      </c>
      <c r="G141">
        <f t="shared" si="28"/>
        <v>47517.833455902073</v>
      </c>
      <c r="H141">
        <f t="shared" si="30"/>
        <v>17713.241339281645</v>
      </c>
      <c r="I141">
        <f t="shared" si="31"/>
        <v>41472.158067232682</v>
      </c>
      <c r="J141">
        <f t="shared" si="32"/>
        <v>-29804.592116620428</v>
      </c>
      <c r="K141">
        <f t="shared" si="33"/>
        <v>-53563.508844571465</v>
      </c>
    </row>
    <row r="142" spans="1:11">
      <c r="A142" t="s">
        <v>141</v>
      </c>
      <c r="B142">
        <v>-16648.449152329998</v>
      </c>
      <c r="C142">
        <f t="shared" si="34"/>
        <v>-72109.78935752</v>
      </c>
      <c r="D142">
        <f t="shared" si="35"/>
        <v>-35926.272607505001</v>
      </c>
      <c r="E142">
        <f t="shared" si="29"/>
        <v>-8223.2800431321302</v>
      </c>
      <c r="F142">
        <f t="shared" si="27"/>
        <v>24426.406556306149</v>
      </c>
      <c r="G142">
        <f t="shared" si="28"/>
        <v>48852.813112612297</v>
      </c>
      <c r="H142">
        <f t="shared" si="30"/>
        <v>16203.126513174018</v>
      </c>
      <c r="I142">
        <f t="shared" si="31"/>
        <v>40629.533069480167</v>
      </c>
      <c r="J142">
        <f t="shared" si="32"/>
        <v>-32649.686599438279</v>
      </c>
      <c r="K142">
        <f t="shared" si="33"/>
        <v>-57076.093155744427</v>
      </c>
    </row>
    <row r="143" spans="1:11">
      <c r="A143" t="s">
        <v>142</v>
      </c>
      <c r="B143">
        <v>-23524.663100239999</v>
      </c>
      <c r="C143">
        <f t="shared" si="34"/>
        <v>-73909.131485674996</v>
      </c>
      <c r="D143">
        <f t="shared" si="35"/>
        <v>-18176.504786095</v>
      </c>
      <c r="E143">
        <f t="shared" si="29"/>
        <v>-8887.375127150166</v>
      </c>
      <c r="F143">
        <f t="shared" si="27"/>
        <v>24511.547820786313</v>
      </c>
      <c r="G143">
        <f t="shared" si="28"/>
        <v>49023.095641572625</v>
      </c>
      <c r="H143">
        <f t="shared" si="30"/>
        <v>15624.172693636147</v>
      </c>
      <c r="I143">
        <f t="shared" si="31"/>
        <v>40135.720514422457</v>
      </c>
      <c r="J143">
        <f t="shared" si="32"/>
        <v>-33398.92294793648</v>
      </c>
      <c r="K143">
        <f t="shared" si="33"/>
        <v>-57910.470768722793</v>
      </c>
    </row>
    <row r="144" spans="1:11">
      <c r="A144" t="s">
        <v>143</v>
      </c>
      <c r="B144">
        <v>-21739.651157650002</v>
      </c>
      <c r="C144">
        <f t="shared" si="34"/>
        <v>-77612.660538309996</v>
      </c>
      <c r="D144">
        <f t="shared" si="35"/>
        <v>-14513.808451794997</v>
      </c>
      <c r="E144">
        <f t="shared" si="29"/>
        <v>-9979.0908756012504</v>
      </c>
      <c r="F144">
        <f t="shared" si="27"/>
        <v>24236.366774239137</v>
      </c>
      <c r="G144">
        <f t="shared" si="28"/>
        <v>48472.733548478274</v>
      </c>
      <c r="H144">
        <f t="shared" si="30"/>
        <v>14257.275898637887</v>
      </c>
      <c r="I144">
        <f t="shared" si="31"/>
        <v>38493.642672877024</v>
      </c>
      <c r="J144">
        <f t="shared" si="32"/>
        <v>-34215.457649840391</v>
      </c>
      <c r="K144">
        <f t="shared" si="33"/>
        <v>-58451.824424079525</v>
      </c>
    </row>
    <row r="145" spans="1:134">
      <c r="A145" t="s">
        <v>144</v>
      </c>
      <c r="B145">
        <v>-9999.0702188749983</v>
      </c>
      <c r="C145">
        <f t="shared" si="34"/>
        <v>-71911.833629094996</v>
      </c>
      <c r="D145">
        <f t="shared" si="35"/>
        <v>-9072.8555624049986</v>
      </c>
      <c r="E145">
        <f t="shared" si="29"/>
        <v>-10816.860250539396</v>
      </c>
      <c r="F145">
        <f t="shared" si="27"/>
        <v>23880.711447429807</v>
      </c>
      <c r="G145">
        <f t="shared" si="28"/>
        <v>47761.422894859614</v>
      </c>
      <c r="H145">
        <f t="shared" si="30"/>
        <v>13063.851196890411</v>
      </c>
      <c r="I145">
        <f t="shared" si="31"/>
        <v>36944.56264432022</v>
      </c>
      <c r="J145">
        <f t="shared" si="32"/>
        <v>-34697.571697969201</v>
      </c>
      <c r="K145">
        <f t="shared" si="33"/>
        <v>-58578.283145399007</v>
      </c>
    </row>
    <row r="146" spans="1:134">
      <c r="A146" t="s">
        <v>145</v>
      </c>
      <c r="B146">
        <v>-7386.0658097200003</v>
      </c>
      <c r="C146">
        <f t="shared" si="34"/>
        <v>-62649.450286485</v>
      </c>
      <c r="D146">
        <f t="shared" si="35"/>
        <v>9460.3390710349995</v>
      </c>
      <c r="E146">
        <f t="shared" si="29"/>
        <v>-9962.7306127347892</v>
      </c>
      <c r="F146">
        <f t="shared" si="27"/>
        <v>24302.748120464206</v>
      </c>
      <c r="G146">
        <f t="shared" si="28"/>
        <v>48605.496240928413</v>
      </c>
      <c r="H146">
        <f t="shared" si="30"/>
        <v>14340.017507729417</v>
      </c>
      <c r="I146">
        <f t="shared" si="31"/>
        <v>38642.765628193622</v>
      </c>
      <c r="J146">
        <f t="shared" si="32"/>
        <v>-34265.478733198994</v>
      </c>
      <c r="K146">
        <f t="shared" si="33"/>
        <v>-58568.226853663204</v>
      </c>
    </row>
    <row r="147" spans="1:134">
      <c r="A147" t="s">
        <v>146</v>
      </c>
      <c r="B147">
        <v>-10069.363600995001</v>
      </c>
      <c r="C147">
        <f t="shared" si="34"/>
        <v>-49194.150787239996</v>
      </c>
      <c r="D147">
        <f t="shared" si="35"/>
        <v>24714.980698435</v>
      </c>
      <c r="E147">
        <f t="shared" si="29"/>
        <v>-8463.4666650829549</v>
      </c>
      <c r="F147">
        <f t="shared" si="27"/>
        <v>25502.751812901344</v>
      </c>
      <c r="G147">
        <f t="shared" si="28"/>
        <v>51005.503625802688</v>
      </c>
      <c r="H147">
        <f t="shared" si="30"/>
        <v>17039.285147818387</v>
      </c>
      <c r="I147">
        <f t="shared" si="31"/>
        <v>42542.036960719735</v>
      </c>
      <c r="J147">
        <f t="shared" si="32"/>
        <v>-33966.218477984301</v>
      </c>
      <c r="K147">
        <f t="shared" si="33"/>
        <v>-59468.970290885642</v>
      </c>
    </row>
    <row r="148" spans="1:134">
      <c r="A148" t="s">
        <v>273</v>
      </c>
      <c r="B148">
        <v>-3738.484937665</v>
      </c>
      <c r="C148">
        <f t="shared" ref="C148:C149" si="36">SUM(B145,B146,B147,B148)</f>
        <v>-31192.984567255</v>
      </c>
      <c r="D148">
        <f t="shared" ref="D148:D149" si="37">C148-C144</f>
        <v>46419.675971054996</v>
      </c>
      <c r="E148">
        <f t="shared" ref="E148:E149" si="38">AVERAGE(D129:D148)</f>
        <v>-5241.6628590534992</v>
      </c>
      <c r="F148">
        <f t="shared" ref="F148:F149" si="39">STDEV(D129,D130,D131,D132,D133,D134,D135,D136,D137,D138,D139,D140,D141,D142,D143,D144,D145,D146,D147,D148)</f>
        <v>28163.729065616713</v>
      </c>
      <c r="G148">
        <f t="shared" ref="G148:G149" si="40">F148*2</f>
        <v>56327.458131233427</v>
      </c>
      <c r="H148">
        <f t="shared" ref="H148:H149" si="41">E148+F148</f>
        <v>22922.066206563213</v>
      </c>
      <c r="I148">
        <f t="shared" ref="I148:I149" si="42">E148+G148</f>
        <v>51085.79527217993</v>
      </c>
      <c r="J148">
        <f t="shared" ref="J148:J149" si="43">E148-F148</f>
        <v>-33405.391924670213</v>
      </c>
      <c r="K148">
        <f t="shared" ref="K148:K149" si="44">E148-G148</f>
        <v>-61569.120990286923</v>
      </c>
    </row>
    <row r="149" spans="1:134">
      <c r="A149" t="s">
        <v>274</v>
      </c>
      <c r="B149">
        <v>-12098.21936279</v>
      </c>
      <c r="C149">
        <f t="shared" si="36"/>
        <v>-33292.133711169998</v>
      </c>
      <c r="D149">
        <f t="shared" si="37"/>
        <v>38619.699917924998</v>
      </c>
      <c r="E149">
        <f t="shared" si="38"/>
        <v>-528.71295975474857</v>
      </c>
      <c r="F149">
        <f t="shared" si="39"/>
        <v>27154.893556930649</v>
      </c>
      <c r="G149">
        <f t="shared" si="40"/>
        <v>54309.787113861297</v>
      </c>
      <c r="H149">
        <f t="shared" si="41"/>
        <v>26626.180597175899</v>
      </c>
      <c r="I149">
        <f t="shared" si="42"/>
        <v>53781.074154106551</v>
      </c>
      <c r="J149">
        <f t="shared" si="43"/>
        <v>-27683.606516685399</v>
      </c>
      <c r="K149">
        <f t="shared" si="44"/>
        <v>-54838.500073616044</v>
      </c>
    </row>
    <row r="150" spans="1:134">
      <c r="A150" t="s">
        <v>277</v>
      </c>
      <c r="B150">
        <v>-8979.098729415</v>
      </c>
      <c r="C150">
        <f t="shared" ref="C150" si="45">SUM(B147,B148,B149,B150)</f>
        <v>-34885.166630865002</v>
      </c>
      <c r="D150">
        <f t="shared" ref="D150" si="46">C150-C146</f>
        <v>27764.283655619998</v>
      </c>
      <c r="E150">
        <f t="shared" ref="E150" si="47">AVERAGE(D131:D150)</f>
        <v>2363.4147706152498</v>
      </c>
      <c r="F150">
        <f t="shared" ref="F150" si="48">STDEV(D131,D132,D133,D134,D135,D136,D137,D138,D139,D140,D141,D142,D143,D144,D145,D146,D147,D148,D149,D150)</f>
        <v>26921.333608022589</v>
      </c>
      <c r="G150">
        <f t="shared" ref="G150" si="49">F150*2</f>
        <v>53842.667216045178</v>
      </c>
      <c r="H150">
        <f t="shared" ref="H150" si="50">E150+F150</f>
        <v>29284.74837863784</v>
      </c>
      <c r="I150">
        <f t="shared" ref="I150" si="51">E150+G150</f>
        <v>56206.081986660429</v>
      </c>
      <c r="J150">
        <f t="shared" ref="J150" si="52">E150-F150</f>
        <v>-24557.918837407338</v>
      </c>
      <c r="K150">
        <f t="shared" ref="K150" si="53">E150-G150</f>
        <v>-51479.252445429927</v>
      </c>
    </row>
    <row r="153" spans="1:134" ht="60">
      <c r="A153" s="2" t="s">
        <v>0</v>
      </c>
      <c r="B153" s="2" t="s">
        <v>161</v>
      </c>
      <c r="C153" s="2" t="s">
        <v>148</v>
      </c>
      <c r="D153" s="2" t="s">
        <v>149</v>
      </c>
      <c r="E153" s="2" t="s">
        <v>150</v>
      </c>
      <c r="F153" s="2" t="s">
        <v>166</v>
      </c>
      <c r="G153" s="2" t="s">
        <v>167</v>
      </c>
      <c r="H153" s="2" t="s">
        <v>151</v>
      </c>
      <c r="I153" s="2" t="s">
        <v>152</v>
      </c>
      <c r="J153" s="2" t="s">
        <v>153</v>
      </c>
      <c r="K153" s="2" t="s">
        <v>154</v>
      </c>
      <c r="M153" t="s">
        <v>27</v>
      </c>
      <c r="N153" t="s">
        <v>28</v>
      </c>
      <c r="O153" t="s">
        <v>29</v>
      </c>
      <c r="P153" t="s">
        <v>30</v>
      </c>
      <c r="Q153" t="s">
        <v>31</v>
      </c>
      <c r="R153" t="s">
        <v>32</v>
      </c>
      <c r="S153" t="s">
        <v>33</v>
      </c>
      <c r="T153" t="s">
        <v>34</v>
      </c>
      <c r="U153" t="s">
        <v>35</v>
      </c>
      <c r="V153" t="s">
        <v>36</v>
      </c>
      <c r="W153" t="s">
        <v>37</v>
      </c>
      <c r="X153" t="s">
        <v>38</v>
      </c>
      <c r="Y153" t="s">
        <v>39</v>
      </c>
      <c r="Z153" t="s">
        <v>40</v>
      </c>
      <c r="AA153" t="s">
        <v>41</v>
      </c>
      <c r="AB153" t="s">
        <v>42</v>
      </c>
      <c r="AC153" t="s">
        <v>43</v>
      </c>
      <c r="AD153" t="s">
        <v>44</v>
      </c>
      <c r="AE153" t="s">
        <v>45</v>
      </c>
      <c r="AF153" t="s">
        <v>46</v>
      </c>
      <c r="AG153" t="s">
        <v>47</v>
      </c>
      <c r="AH153" t="s">
        <v>48</v>
      </c>
      <c r="AI153" t="s">
        <v>49</v>
      </c>
      <c r="AJ153" t="s">
        <v>50</v>
      </c>
      <c r="AK153" t="s">
        <v>51</v>
      </c>
      <c r="AL153" t="s">
        <v>52</v>
      </c>
      <c r="AM153" t="s">
        <v>53</v>
      </c>
      <c r="AN153" t="s">
        <v>54</v>
      </c>
      <c r="AO153" t="s">
        <v>55</v>
      </c>
      <c r="AP153" t="s">
        <v>56</v>
      </c>
      <c r="AQ153" t="s">
        <v>57</v>
      </c>
      <c r="AR153" t="s">
        <v>58</v>
      </c>
      <c r="AS153" t="s">
        <v>59</v>
      </c>
      <c r="AT153" t="s">
        <v>60</v>
      </c>
      <c r="AU153" t="s">
        <v>61</v>
      </c>
      <c r="AV153" t="s">
        <v>62</v>
      </c>
      <c r="AW153" t="s">
        <v>63</v>
      </c>
      <c r="AX153" t="s">
        <v>64</v>
      </c>
      <c r="AY153" t="s">
        <v>65</v>
      </c>
      <c r="AZ153" t="s">
        <v>66</v>
      </c>
      <c r="BA153" t="s">
        <v>67</v>
      </c>
      <c r="BB153" t="s">
        <v>68</v>
      </c>
      <c r="BC153" t="s">
        <v>69</v>
      </c>
      <c r="BD153" t="s">
        <v>70</v>
      </c>
      <c r="BE153" t="s">
        <v>71</v>
      </c>
      <c r="BF153" t="s">
        <v>72</v>
      </c>
      <c r="BG153" t="s">
        <v>73</v>
      </c>
      <c r="BH153" t="s">
        <v>74</v>
      </c>
      <c r="BI153" t="s">
        <v>75</v>
      </c>
      <c r="BJ153" t="s">
        <v>76</v>
      </c>
      <c r="BK153" t="s">
        <v>77</v>
      </c>
      <c r="BL153" t="s">
        <v>78</v>
      </c>
      <c r="BM153" t="s">
        <v>79</v>
      </c>
      <c r="BN153" t="s">
        <v>80</v>
      </c>
      <c r="BO153" t="s">
        <v>81</v>
      </c>
      <c r="BP153" t="s">
        <v>82</v>
      </c>
      <c r="BQ153" t="s">
        <v>83</v>
      </c>
      <c r="BR153" t="s">
        <v>84</v>
      </c>
      <c r="BS153" t="s">
        <v>85</v>
      </c>
      <c r="BT153" t="s">
        <v>86</v>
      </c>
      <c r="BU153" t="s">
        <v>87</v>
      </c>
      <c r="BV153" t="s">
        <v>88</v>
      </c>
      <c r="BW153" t="s">
        <v>89</v>
      </c>
      <c r="BX153" t="s">
        <v>90</v>
      </c>
      <c r="BY153" t="s">
        <v>91</v>
      </c>
      <c r="BZ153" t="s">
        <v>92</v>
      </c>
      <c r="CA153" t="s">
        <v>93</v>
      </c>
      <c r="CB153" t="s">
        <v>94</v>
      </c>
      <c r="CC153" t="s">
        <v>95</v>
      </c>
      <c r="CD153" t="s">
        <v>96</v>
      </c>
      <c r="CE153" t="s">
        <v>97</v>
      </c>
      <c r="CF153" t="s">
        <v>98</v>
      </c>
      <c r="CG153" t="s">
        <v>99</v>
      </c>
      <c r="CH153" t="s">
        <v>100</v>
      </c>
      <c r="CI153" t="s">
        <v>101</v>
      </c>
      <c r="CJ153" t="s">
        <v>102</v>
      </c>
      <c r="CK153" t="s">
        <v>103</v>
      </c>
      <c r="CL153" t="s">
        <v>104</v>
      </c>
      <c r="CM153" t="s">
        <v>105</v>
      </c>
      <c r="CN153" t="s">
        <v>106</v>
      </c>
      <c r="CO153" t="s">
        <v>107</v>
      </c>
      <c r="CP153" t="s">
        <v>108</v>
      </c>
      <c r="CQ153" t="s">
        <v>109</v>
      </c>
      <c r="CR153" t="s">
        <v>110</v>
      </c>
      <c r="CS153" t="s">
        <v>111</v>
      </c>
      <c r="CT153" t="s">
        <v>112</v>
      </c>
      <c r="CU153" t="s">
        <v>113</v>
      </c>
      <c r="CV153" t="s">
        <v>114</v>
      </c>
      <c r="CW153" t="s">
        <v>115</v>
      </c>
      <c r="CX153" t="s">
        <v>116</v>
      </c>
      <c r="CY153" t="s">
        <v>117</v>
      </c>
      <c r="CZ153" t="s">
        <v>118</v>
      </c>
      <c r="DA153" t="s">
        <v>119</v>
      </c>
      <c r="DB153" t="s">
        <v>120</v>
      </c>
      <c r="DC153" t="s">
        <v>121</v>
      </c>
      <c r="DD153" t="s">
        <v>122</v>
      </c>
      <c r="DE153" t="s">
        <v>123</v>
      </c>
      <c r="DF153" t="s">
        <v>124</v>
      </c>
      <c r="DG153" t="s">
        <v>125</v>
      </c>
      <c r="DH153" t="s">
        <v>126</v>
      </c>
      <c r="DI153" t="s">
        <v>127</v>
      </c>
      <c r="DJ153" t="s">
        <v>128</v>
      </c>
      <c r="DK153" t="s">
        <v>129</v>
      </c>
      <c r="DL153" t="s">
        <v>130</v>
      </c>
      <c r="DM153" t="s">
        <v>131</v>
      </c>
      <c r="DN153" t="s">
        <v>132</v>
      </c>
      <c r="DO153" t="s">
        <v>133</v>
      </c>
      <c r="DP153" t="s">
        <v>134</v>
      </c>
      <c r="DQ153" t="s">
        <v>135</v>
      </c>
      <c r="DR153" t="s">
        <v>136</v>
      </c>
      <c r="DS153" t="s">
        <v>137</v>
      </c>
      <c r="DT153" t="s">
        <v>138</v>
      </c>
      <c r="DU153" t="s">
        <v>139</v>
      </c>
      <c r="DV153" t="s">
        <v>140</v>
      </c>
      <c r="DW153" t="s">
        <v>141</v>
      </c>
      <c r="DX153" t="s">
        <v>142</v>
      </c>
      <c r="DY153" t="s">
        <v>143</v>
      </c>
      <c r="DZ153" t="s">
        <v>144</v>
      </c>
      <c r="EA153" t="s">
        <v>145</v>
      </c>
      <c r="EB153" t="s">
        <v>146</v>
      </c>
      <c r="EC153" t="s">
        <v>273</v>
      </c>
      <c r="ED153" t="s">
        <v>274</v>
      </c>
    </row>
    <row r="154" spans="1:134">
      <c r="A154" t="s">
        <v>1</v>
      </c>
      <c r="B154" s="5">
        <v>-22.3</v>
      </c>
      <c r="L154" s="2" t="s">
        <v>149</v>
      </c>
      <c r="M154">
        <v>-45.400000000000006</v>
      </c>
      <c r="N154">
        <v>-39.099999999999994</v>
      </c>
      <c r="O154">
        <v>-58.900000000000006</v>
      </c>
      <c r="P154">
        <v>-96.7</v>
      </c>
      <c r="Q154">
        <v>-115.8</v>
      </c>
      <c r="R154">
        <v>-62.5</v>
      </c>
      <c r="S154">
        <v>43.400000000000006</v>
      </c>
      <c r="T154">
        <v>66.5</v>
      </c>
      <c r="U154">
        <v>55.858000000000004</v>
      </c>
      <c r="V154">
        <v>5.2579999999999814</v>
      </c>
      <c r="W154">
        <v>-112.24199999999999</v>
      </c>
      <c r="X154">
        <v>-60.242000000000019</v>
      </c>
      <c r="Y154">
        <v>-30.558000000000021</v>
      </c>
      <c r="Z154">
        <v>-37.157999999999987</v>
      </c>
      <c r="AA154">
        <v>76.641999999999982</v>
      </c>
      <c r="AB154">
        <v>-197.35799999999998</v>
      </c>
      <c r="AC154">
        <v>-243.69999999999996</v>
      </c>
      <c r="AD154">
        <v>-347.6</v>
      </c>
      <c r="AE154">
        <v>-448.8</v>
      </c>
      <c r="AF154">
        <v>-173.2</v>
      </c>
      <c r="AG154">
        <v>-215.80000000000007</v>
      </c>
      <c r="AH154">
        <v>-101.5</v>
      </c>
      <c r="AI154">
        <v>-90.900000000000091</v>
      </c>
      <c r="AJ154">
        <v>-92.100000000000023</v>
      </c>
      <c r="AK154">
        <v>-201</v>
      </c>
      <c r="AL154">
        <v>-390.4</v>
      </c>
      <c r="AM154">
        <v>-296.29999999999995</v>
      </c>
      <c r="AN154">
        <v>-201.40000000000009</v>
      </c>
      <c r="AO154">
        <v>307</v>
      </c>
      <c r="AP154">
        <v>878.3</v>
      </c>
      <c r="AQ154">
        <v>629.70000000000005</v>
      </c>
      <c r="AR154">
        <v>405.00000000000011</v>
      </c>
      <c r="AS154">
        <v>106.60000000000002</v>
      </c>
      <c r="AT154">
        <v>-354.3</v>
      </c>
      <c r="AU154">
        <v>4.5</v>
      </c>
      <c r="AV154">
        <v>-81.600000000000023</v>
      </c>
      <c r="AW154">
        <v>-325.39999999999998</v>
      </c>
      <c r="AX154">
        <v>-546</v>
      </c>
      <c r="AY154">
        <v>-995</v>
      </c>
      <c r="AZ154">
        <v>-843</v>
      </c>
      <c r="BA154">
        <v>-1108</v>
      </c>
      <c r="BB154">
        <v>-347</v>
      </c>
      <c r="BC154">
        <v>1629</v>
      </c>
      <c r="BD154">
        <v>1814</v>
      </c>
      <c r="BE154">
        <v>2689</v>
      </c>
      <c r="BF154">
        <v>1851</v>
      </c>
      <c r="BG154">
        <v>-1316</v>
      </c>
      <c r="BH154">
        <v>-1753</v>
      </c>
      <c r="BI154">
        <v>-2066</v>
      </c>
      <c r="BJ154">
        <v>-1509</v>
      </c>
      <c r="BK154">
        <v>-93</v>
      </c>
      <c r="BL154">
        <v>272</v>
      </c>
      <c r="BM154">
        <v>-954</v>
      </c>
      <c r="BN154">
        <v>-1679</v>
      </c>
      <c r="BO154">
        <v>-2043</v>
      </c>
      <c r="BP154">
        <v>-2227</v>
      </c>
      <c r="BQ154">
        <v>110</v>
      </c>
      <c r="BR154">
        <v>1031</v>
      </c>
      <c r="BS154">
        <v>1725.402</v>
      </c>
      <c r="BT154">
        <v>1790.5309999999999</v>
      </c>
      <c r="BU154">
        <v>-158.2489999999998</v>
      </c>
      <c r="BV154">
        <v>-591.58699999999999</v>
      </c>
      <c r="BW154">
        <v>-664.48599999999988</v>
      </c>
      <c r="BX154">
        <v>2068.9269999999997</v>
      </c>
      <c r="BY154">
        <v>3510.5659999999998</v>
      </c>
      <c r="BZ154">
        <v>4539.1729999999998</v>
      </c>
      <c r="CA154">
        <v>3931.4519999999993</v>
      </c>
      <c r="CB154">
        <v>-1586.4739999999999</v>
      </c>
      <c r="CC154">
        <v>-3214.3739999999998</v>
      </c>
      <c r="CD154">
        <v>-4739.6939999999995</v>
      </c>
      <c r="CE154">
        <v>-4503.0379999999996</v>
      </c>
      <c r="CF154">
        <v>-1147.4269999999997</v>
      </c>
      <c r="CG154">
        <v>1500.81</v>
      </c>
      <c r="CH154">
        <v>2232.808</v>
      </c>
      <c r="CI154">
        <v>2766.3090000000002</v>
      </c>
      <c r="CJ154">
        <v>1692.4349999999997</v>
      </c>
      <c r="CK154">
        <v>-8553.4</v>
      </c>
      <c r="CL154">
        <v>-9557.6870000000017</v>
      </c>
      <c r="CM154">
        <v>-10486.551000000001</v>
      </c>
      <c r="CN154">
        <v>-10355.512000000001</v>
      </c>
      <c r="CO154">
        <v>5697.378999999999</v>
      </c>
      <c r="CP154">
        <v>7290.286000000001</v>
      </c>
      <c r="CQ154">
        <v>5621.0660000000025</v>
      </c>
      <c r="CR154">
        <v>5531.3270000000002</v>
      </c>
      <c r="CS154">
        <v>-4664.8189999999995</v>
      </c>
      <c r="CT154">
        <v>-25685.789999999997</v>
      </c>
      <c r="CU154">
        <v>-18384.404609863283</v>
      </c>
      <c r="CV154">
        <v>-15037.363551269529</v>
      </c>
      <c r="CW154">
        <v>-9169.2382816623031</v>
      </c>
      <c r="CX154">
        <v>21135.831248122897</v>
      </c>
      <c r="CY154">
        <v>9679.1469197537481</v>
      </c>
      <c r="CZ154">
        <v>1203.4564229275784</v>
      </c>
      <c r="DA154">
        <v>-8674.6777498268748</v>
      </c>
      <c r="DB154">
        <v>-13390.406278277278</v>
      </c>
      <c r="DC154">
        <v>-2155.2914919491359</v>
      </c>
      <c r="DD154">
        <v>8990.712525921952</v>
      </c>
      <c r="DE154">
        <v>25891.695562609177</v>
      </c>
      <c r="DF154">
        <v>30541.292030154378</v>
      </c>
      <c r="DG154">
        <v>19204.602509448669</v>
      </c>
      <c r="DH154">
        <v>9485.4526545999979</v>
      </c>
      <c r="DI154">
        <v>-1151.6208612699993</v>
      </c>
      <c r="DJ154">
        <v>-21671.791638119998</v>
      </c>
      <c r="DK154">
        <v>-5892.0992397599894</v>
      </c>
      <c r="DL154">
        <v>372.42529776001038</v>
      </c>
      <c r="DM154">
        <v>-2135.7022624499909</v>
      </c>
      <c r="DN154">
        <v>12616.566891760009</v>
      </c>
      <c r="DO154">
        <v>5542.5153016599888</v>
      </c>
      <c r="DP154">
        <v>3768.8115969399901</v>
      </c>
      <c r="DQ154">
        <v>3341.6917970399904</v>
      </c>
      <c r="DR154">
        <v>1792.4010413999906</v>
      </c>
      <c r="DS154">
        <v>-8911.6924795699997</v>
      </c>
      <c r="DT154">
        <v>1486.6281466200016</v>
      </c>
      <c r="DU154">
        <v>3694.4992341900006</v>
      </c>
      <c r="DV154">
        <v>673.7113006400009</v>
      </c>
      <c r="DW154">
        <v>13168.209146409999</v>
      </c>
      <c r="DX154">
        <v>-11349.453512230002</v>
      </c>
      <c r="DY154">
        <v>-2529.5747987700011</v>
      </c>
      <c r="DZ154">
        <v>44.95334068999864</v>
      </c>
      <c r="EA154">
        <v>-12936.174592559999</v>
      </c>
      <c r="EB154">
        <v>1181.6479803200018</v>
      </c>
      <c r="EC154">
        <v>-10109.255333979998</v>
      </c>
      <c r="ED154">
        <v>-17038.420591669998</v>
      </c>
    </row>
    <row r="155" spans="1:134" ht="45">
      <c r="A155" t="s">
        <v>2</v>
      </c>
      <c r="B155" s="5">
        <v>-12</v>
      </c>
      <c r="L155" s="2" t="s">
        <v>151</v>
      </c>
      <c r="M155">
        <v>197.45831388293618</v>
      </c>
      <c r="N155">
        <v>197.91937861260146</v>
      </c>
      <c r="O155">
        <v>197.44770960007926</v>
      </c>
      <c r="P155">
        <v>197.19854693130446</v>
      </c>
      <c r="Q155">
        <v>197.27370946405728</v>
      </c>
      <c r="R155">
        <v>185.66968630358849</v>
      </c>
      <c r="S155">
        <v>187.81899602034449</v>
      </c>
      <c r="T155">
        <v>192.27000577350731</v>
      </c>
      <c r="U155">
        <v>195.55265828348098</v>
      </c>
      <c r="V155">
        <v>195.56823462217289</v>
      </c>
      <c r="W155">
        <v>193.10924144610465</v>
      </c>
      <c r="X155">
        <v>185.37460316735636</v>
      </c>
      <c r="Y155">
        <v>172.94070276079813</v>
      </c>
      <c r="Z155">
        <v>157.5203296690193</v>
      </c>
      <c r="AA155">
        <v>118.28013667964653</v>
      </c>
      <c r="AB155">
        <v>79.381211457150698</v>
      </c>
      <c r="AC155">
        <v>49.658057769516702</v>
      </c>
      <c r="AD155">
        <v>36.997616908300202</v>
      </c>
      <c r="AE155">
        <v>49.34867782227991</v>
      </c>
      <c r="AF155">
        <v>45.083482335331766</v>
      </c>
      <c r="AG155">
        <v>38.866410996731588</v>
      </c>
      <c r="AH155">
        <v>35.012514318992885</v>
      </c>
      <c r="AI155">
        <v>33.062099598547647</v>
      </c>
      <c r="AJ155">
        <v>33.309377634383026</v>
      </c>
      <c r="AK155">
        <v>30.74191631738384</v>
      </c>
      <c r="AL155">
        <v>27.373153872158468</v>
      </c>
      <c r="AM155">
        <v>9.5882937616841843</v>
      </c>
      <c r="AN155">
        <v>-11.550418242129808</v>
      </c>
      <c r="AO155">
        <v>28.735405056111944</v>
      </c>
      <c r="AP155">
        <v>185.759479461317</v>
      </c>
      <c r="AQ155">
        <v>266.08852210198739</v>
      </c>
      <c r="AR155">
        <v>305.56963805079067</v>
      </c>
      <c r="AS155">
        <v>313.95859389688252</v>
      </c>
      <c r="AT155">
        <v>305.55914878514676</v>
      </c>
      <c r="AU155">
        <v>300.98372492204788</v>
      </c>
      <c r="AV155">
        <v>305.19003845108477</v>
      </c>
      <c r="AW155">
        <v>304.00171742384003</v>
      </c>
      <c r="AX155">
        <v>305.48947283998194</v>
      </c>
      <c r="AY155">
        <v>326.14901781636263</v>
      </c>
      <c r="AZ155">
        <v>325.87724626707768</v>
      </c>
      <c r="BA155">
        <v>332.95324378824279</v>
      </c>
      <c r="BB155">
        <v>322.060537710441</v>
      </c>
      <c r="BC155">
        <v>551.29173290034714</v>
      </c>
      <c r="BD155">
        <v>775.00266604880085</v>
      </c>
      <c r="BE155">
        <v>1123.0312319838329</v>
      </c>
      <c r="BF155">
        <v>1296.7804033226241</v>
      </c>
      <c r="BG155">
        <v>1298.411903428703</v>
      </c>
      <c r="BH155">
        <v>1303.8066894332023</v>
      </c>
      <c r="BI155">
        <v>1282.6336357227519</v>
      </c>
      <c r="BJ155">
        <v>1189.6534009445231</v>
      </c>
      <c r="BK155">
        <v>1141.9510569601941</v>
      </c>
      <c r="BL155">
        <v>1132.6608722850824</v>
      </c>
      <c r="BM155">
        <v>1090.4177174692109</v>
      </c>
      <c r="BN155">
        <v>1065.7115200828723</v>
      </c>
      <c r="BO155">
        <v>1018.7705752633381</v>
      </c>
      <c r="BP155">
        <v>969.66555801215736</v>
      </c>
      <c r="BQ155">
        <v>997.10748534473214</v>
      </c>
      <c r="BR155">
        <v>1113.1185364039352</v>
      </c>
      <c r="BS155">
        <v>1312.5610130626017</v>
      </c>
      <c r="BT155">
        <v>1501.0850639793603</v>
      </c>
      <c r="BU155">
        <v>1531.4790814377243</v>
      </c>
      <c r="BV155">
        <v>1522.4907581039492</v>
      </c>
      <c r="BW155">
        <v>1360.7335026526291</v>
      </c>
      <c r="BX155">
        <v>1391.763203739938</v>
      </c>
      <c r="BY155">
        <v>1520.1953999289276</v>
      </c>
      <c r="BZ155">
        <v>1913.3091139428698</v>
      </c>
      <c r="CA155">
        <v>2338.5964190185605</v>
      </c>
      <c r="CB155">
        <v>2338.7355815701603</v>
      </c>
      <c r="CC155">
        <v>2363.8804239665242</v>
      </c>
      <c r="CD155">
        <v>2445.9830574640955</v>
      </c>
      <c r="CE155">
        <v>2433.4911502018526</v>
      </c>
      <c r="CF155">
        <v>2369.2033234349401</v>
      </c>
      <c r="CG155">
        <v>2514.2347335674881</v>
      </c>
      <c r="CH155">
        <v>2732.9157298540031</v>
      </c>
      <c r="CI155">
        <v>2988.8927167748034</v>
      </c>
      <c r="CJ155">
        <v>3131.4877580901421</v>
      </c>
      <c r="CK155">
        <v>3393.5344774797049</v>
      </c>
      <c r="CL155">
        <v>3491.2732627622618</v>
      </c>
      <c r="CM155">
        <v>3433.713794525218</v>
      </c>
      <c r="CN155">
        <v>3224.3648577578228</v>
      </c>
      <c r="CO155">
        <v>3780.3646030098398</v>
      </c>
      <c r="CP155">
        <v>4526.6981340687335</v>
      </c>
      <c r="CQ155">
        <v>5035.8208928357544</v>
      </c>
      <c r="CR155">
        <v>5347.2255999992822</v>
      </c>
      <c r="CS155">
        <v>4929.6959567850326</v>
      </c>
      <c r="CT155">
        <v>5485.2996967770414</v>
      </c>
      <c r="CU155">
        <v>4979.1357039064324</v>
      </c>
      <c r="CV155">
        <v>4669.0735381538725</v>
      </c>
      <c r="CW155">
        <v>4436.2232809350126</v>
      </c>
      <c r="CX155">
        <v>7408.9478972347151</v>
      </c>
      <c r="CY155">
        <v>8493.8300836004237</v>
      </c>
      <c r="CZ155">
        <v>8639.0836269920346</v>
      </c>
      <c r="DA155">
        <v>8176.6557592806957</v>
      </c>
      <c r="DB155">
        <v>7565.3155675079706</v>
      </c>
      <c r="DC155">
        <v>7224.3845419176969</v>
      </c>
      <c r="DD155">
        <v>7897.9143530571228</v>
      </c>
      <c r="DE155">
        <v>11296.133077153434</v>
      </c>
      <c r="DF155">
        <v>15009.720657439191</v>
      </c>
      <c r="DG155">
        <v>16852.197531031838</v>
      </c>
      <c r="DH155">
        <v>17664.806544946925</v>
      </c>
      <c r="DI155">
        <v>17327.433034249363</v>
      </c>
      <c r="DJ155">
        <v>16745.690964785194</v>
      </c>
      <c r="DK155">
        <v>16197.201687688486</v>
      </c>
      <c r="DL155">
        <v>15891.537998439851</v>
      </c>
      <c r="DM155">
        <v>15988.635119126882</v>
      </c>
      <c r="DN155">
        <v>16897.624029542236</v>
      </c>
      <c r="DO155">
        <v>17300.38836200305</v>
      </c>
      <c r="DP155">
        <v>17563.084368642361</v>
      </c>
      <c r="DQ155">
        <v>17816.772704413626</v>
      </c>
      <c r="DR155">
        <v>16279.275125537799</v>
      </c>
      <c r="DS155">
        <v>15585.536975097519</v>
      </c>
      <c r="DT155">
        <v>15597.80939379438</v>
      </c>
      <c r="DU155">
        <v>15916.594949154938</v>
      </c>
      <c r="DV155">
        <v>15987.162686493746</v>
      </c>
      <c r="DW155">
        <v>16811.659916361554</v>
      </c>
      <c r="DX155">
        <v>16303.083485345313</v>
      </c>
      <c r="DY155">
        <v>13816.40827508978</v>
      </c>
      <c r="DZ155">
        <v>10164.254279649784</v>
      </c>
      <c r="EA155">
        <v>8008.1604346663344</v>
      </c>
      <c r="EB155">
        <v>7276.3428190817349</v>
      </c>
      <c r="EC155">
        <v>7080.470254578202</v>
      </c>
      <c r="ED155">
        <v>6774.7895341365565</v>
      </c>
    </row>
    <row r="156" spans="1:134" ht="45">
      <c r="A156" t="s">
        <v>3</v>
      </c>
      <c r="B156" s="5">
        <v>-14.5</v>
      </c>
      <c r="L156" s="2" t="s">
        <v>152</v>
      </c>
      <c r="M156">
        <v>360.7316277658723</v>
      </c>
      <c r="N156">
        <v>355.16375722520291</v>
      </c>
      <c r="O156">
        <v>348.58541920015853</v>
      </c>
      <c r="P156">
        <v>346.26709386260893</v>
      </c>
      <c r="Q156">
        <v>347.19241892811459</v>
      </c>
      <c r="R156">
        <v>335.07437260717694</v>
      </c>
      <c r="S156">
        <v>336.89299204068897</v>
      </c>
      <c r="T156">
        <v>339.95001154701458</v>
      </c>
      <c r="U156">
        <v>342.15741656696201</v>
      </c>
      <c r="V156">
        <v>333.50066924434583</v>
      </c>
      <c r="W156">
        <v>336.1697828922093</v>
      </c>
      <c r="X156">
        <v>329.55760633471272</v>
      </c>
      <c r="Y156">
        <v>314.68270552159629</v>
      </c>
      <c r="Z156">
        <v>295.06985933803861</v>
      </c>
      <c r="AA156">
        <v>230.90237335929308</v>
      </c>
      <c r="AB156">
        <v>177.8824229143014</v>
      </c>
      <c r="AC156">
        <v>142.05611553903339</v>
      </c>
      <c r="AD156">
        <v>141.43023381660041</v>
      </c>
      <c r="AE156">
        <v>184.24235564455981</v>
      </c>
      <c r="AF156">
        <v>181.24696467066354</v>
      </c>
      <c r="AG156">
        <v>177.33282199346317</v>
      </c>
      <c r="AH156">
        <v>172.74502863798577</v>
      </c>
      <c r="AI156">
        <v>170.44419919709532</v>
      </c>
      <c r="AJ156">
        <v>170.70875526876605</v>
      </c>
      <c r="AK156">
        <v>169.83383263476767</v>
      </c>
      <c r="AL156">
        <v>179.49130774431694</v>
      </c>
      <c r="AM156">
        <v>160.90658752336839</v>
      </c>
      <c r="AN156">
        <v>132.02416351574041</v>
      </c>
      <c r="AO156">
        <v>200.03871011222392</v>
      </c>
      <c r="AP156">
        <v>470.43475892263405</v>
      </c>
      <c r="AQ156">
        <v>593.99574420397482</v>
      </c>
      <c r="AR156">
        <v>649.69587610158135</v>
      </c>
      <c r="AS156">
        <v>659.61588779376495</v>
      </c>
      <c r="AT156">
        <v>658.67409757029361</v>
      </c>
      <c r="AU156">
        <v>653.1303498440958</v>
      </c>
      <c r="AV156">
        <v>655.75507690216955</v>
      </c>
      <c r="AW156">
        <v>657.46343484768011</v>
      </c>
      <c r="AX156">
        <v>670.35894567996388</v>
      </c>
      <c r="AY156">
        <v>738.98803563272531</v>
      </c>
      <c r="AZ156">
        <v>771.93449253415531</v>
      </c>
      <c r="BA156">
        <v>830.69648757648565</v>
      </c>
      <c r="BB156">
        <v>821.18607542088193</v>
      </c>
      <c r="BC156">
        <v>1193.6534658006942</v>
      </c>
      <c r="BD156">
        <v>1545.7703320976016</v>
      </c>
      <c r="BE156">
        <v>2097.3274639676661</v>
      </c>
      <c r="BF156">
        <v>2332.755806645248</v>
      </c>
      <c r="BG156">
        <v>2387.0038068574063</v>
      </c>
      <c r="BH156">
        <v>2475.3733788664044</v>
      </c>
      <c r="BI156">
        <v>2551.6772714455042</v>
      </c>
      <c r="BJ156">
        <v>2485.0818018890463</v>
      </c>
      <c r="BK156">
        <v>2425.8121139203886</v>
      </c>
      <c r="BL156">
        <v>2413.8817445701648</v>
      </c>
      <c r="BM156">
        <v>2382.4254349384214</v>
      </c>
      <c r="BN156">
        <v>2399.2480401657449</v>
      </c>
      <c r="BO156">
        <v>2407.7411505266764</v>
      </c>
      <c r="BP156">
        <v>2416.801116024315</v>
      </c>
      <c r="BQ156">
        <v>2449.9149706894646</v>
      </c>
      <c r="BR156">
        <v>2603.0870728078703</v>
      </c>
      <c r="BS156">
        <v>2865.951926125203</v>
      </c>
      <c r="BT156">
        <v>3111.3234779587206</v>
      </c>
      <c r="BU156">
        <v>3124.6239628754483</v>
      </c>
      <c r="BV156">
        <v>3118.8766662078988</v>
      </c>
      <c r="BW156">
        <v>2910.0364553052582</v>
      </c>
      <c r="BX156">
        <v>2959.3495074798761</v>
      </c>
      <c r="BY156">
        <v>3175.1355998578551</v>
      </c>
      <c r="BZ156">
        <v>3826.9543778857396</v>
      </c>
      <c r="CA156">
        <v>4415.1563880371205</v>
      </c>
      <c r="CB156">
        <v>4407.1084131403213</v>
      </c>
      <c r="CC156">
        <v>4514.8167979330483</v>
      </c>
      <c r="CD156">
        <v>4840.5567649281911</v>
      </c>
      <c r="CE156">
        <v>5036.0748504037047</v>
      </c>
      <c r="CF156">
        <v>4978.4705468698803</v>
      </c>
      <c r="CG156">
        <v>5145.7928671349755</v>
      </c>
      <c r="CH156">
        <v>5387.5644597080063</v>
      </c>
      <c r="CI156">
        <v>5659.0529835496072</v>
      </c>
      <c r="CJ156">
        <v>5748.271316180284</v>
      </c>
      <c r="CK156">
        <v>6705.5347549594098</v>
      </c>
      <c r="CL156">
        <v>7430.446675524523</v>
      </c>
      <c r="CM156">
        <v>7925.925389050436</v>
      </c>
      <c r="CN156">
        <v>8114.5296655156453</v>
      </c>
      <c r="CO156">
        <v>8933.7477560196785</v>
      </c>
      <c r="CP156">
        <v>10032.321168137467</v>
      </c>
      <c r="CQ156">
        <v>10736.289085671508</v>
      </c>
      <c r="CR156">
        <v>11185.978499998564</v>
      </c>
      <c r="CS156">
        <v>10759.688463570066</v>
      </c>
      <c r="CT156">
        <v>13382.144093554081</v>
      </c>
      <c r="CU156">
        <v>13485.608938306028</v>
      </c>
      <c r="CV156">
        <v>13538.029084364385</v>
      </c>
      <c r="CW156">
        <v>13370.071784009782</v>
      </c>
      <c r="CX156">
        <v>18021.744754203039</v>
      </c>
      <c r="CY156">
        <v>19482.39988094677</v>
      </c>
      <c r="CZ156">
        <v>19655.362796583613</v>
      </c>
      <c r="DA156">
        <v>19239.28144865228</v>
      </c>
      <c r="DB156">
        <v>18797.761779020693</v>
      </c>
      <c r="DC156">
        <v>18361.979752437601</v>
      </c>
      <c r="DD156">
        <v>19344.125498420355</v>
      </c>
      <c r="DE156">
        <v>24418.308168482519</v>
      </c>
      <c r="DF156">
        <v>29840.534377546315</v>
      </c>
      <c r="DG156">
        <v>32040.930449259173</v>
      </c>
      <c r="DH156">
        <v>32674.10024435935</v>
      </c>
      <c r="DI156">
        <v>32341.803216027725</v>
      </c>
      <c r="DJ156">
        <v>32626.422959005384</v>
      </c>
      <c r="DK156">
        <v>32105.102666799972</v>
      </c>
      <c r="DL156">
        <v>31751.720373414704</v>
      </c>
      <c r="DM156">
        <v>31819.458777911263</v>
      </c>
      <c r="DN156">
        <v>31722.31875415397</v>
      </c>
      <c r="DO156">
        <v>31331.501423499438</v>
      </c>
      <c r="DP156">
        <v>30916.584679367577</v>
      </c>
      <c r="DQ156">
        <v>30798.414846975</v>
      </c>
      <c r="DR156">
        <v>28690.591199559483</v>
      </c>
      <c r="DS156">
        <v>28232.656868645114</v>
      </c>
      <c r="DT156">
        <v>28243.043119854217</v>
      </c>
      <c r="DU156">
        <v>28262.155381374487</v>
      </c>
      <c r="DV156">
        <v>27700.084977106239</v>
      </c>
      <c r="DW156">
        <v>28582.904404923895</v>
      </c>
      <c r="DX156">
        <v>28582.759844799009</v>
      </c>
      <c r="DY156">
        <v>25030.472942356908</v>
      </c>
      <c r="DZ156">
        <v>19250.981885950132</v>
      </c>
      <c r="EA156">
        <v>16545.833051083668</v>
      </c>
      <c r="EB156">
        <v>15497.388053628471</v>
      </c>
      <c r="EC156">
        <v>15553.524648256904</v>
      </c>
      <c r="ED156">
        <v>14710.494655051114</v>
      </c>
    </row>
    <row r="157" spans="1:134" ht="45">
      <c r="A157" t="s">
        <v>4</v>
      </c>
      <c r="B157" s="5">
        <v>-148.80000000000001</v>
      </c>
      <c r="C157">
        <f>SUM(B154,B155,B156,B157)</f>
        <v>-197.60000000000002</v>
      </c>
      <c r="L157" s="2" t="s">
        <v>153</v>
      </c>
      <c r="M157">
        <v>-129.08831388293612</v>
      </c>
      <c r="N157">
        <v>-116.56937861260144</v>
      </c>
      <c r="O157">
        <v>-104.82770960007926</v>
      </c>
      <c r="P157">
        <v>-100.93854693130447</v>
      </c>
      <c r="Q157">
        <v>-102.5637094640573</v>
      </c>
      <c r="R157">
        <v>-113.13968630358848</v>
      </c>
      <c r="S157">
        <v>-110.32899602034448</v>
      </c>
      <c r="T157">
        <v>-103.09000577350731</v>
      </c>
      <c r="U157">
        <v>-97.656858283481014</v>
      </c>
      <c r="V157">
        <v>-80.296634622172917</v>
      </c>
      <c r="W157">
        <v>-93.011841446104654</v>
      </c>
      <c r="X157">
        <v>-102.99140316735637</v>
      </c>
      <c r="Y157">
        <v>-110.54330276079813</v>
      </c>
      <c r="Z157">
        <v>-117.5787296690193</v>
      </c>
      <c r="AA157">
        <v>-106.96433667964654</v>
      </c>
      <c r="AB157">
        <v>-117.62121145715071</v>
      </c>
      <c r="AC157">
        <v>-135.13805776951671</v>
      </c>
      <c r="AD157">
        <v>-171.86761690830019</v>
      </c>
      <c r="AE157">
        <v>-220.43867782227989</v>
      </c>
      <c r="AF157">
        <v>-227.24348233533175</v>
      </c>
      <c r="AG157">
        <v>-238.06641099673158</v>
      </c>
      <c r="AH157">
        <v>-240.45251431899288</v>
      </c>
      <c r="AI157">
        <v>-241.70209959854765</v>
      </c>
      <c r="AJ157">
        <v>-241.48937763438303</v>
      </c>
      <c r="AK157">
        <v>-247.44191631738383</v>
      </c>
      <c r="AL157">
        <v>-276.86315387215848</v>
      </c>
      <c r="AM157">
        <v>-293.04829376168425</v>
      </c>
      <c r="AN157">
        <v>-298.69958175787025</v>
      </c>
      <c r="AO157">
        <v>-313.87120505611199</v>
      </c>
      <c r="AP157">
        <v>-383.59107946131701</v>
      </c>
      <c r="AQ157">
        <v>-389.72592210198746</v>
      </c>
      <c r="AR157">
        <v>-382.68283805079068</v>
      </c>
      <c r="AS157">
        <v>-377.35599389688247</v>
      </c>
      <c r="AT157">
        <v>-400.67074878514683</v>
      </c>
      <c r="AU157">
        <v>-403.30952492204796</v>
      </c>
      <c r="AV157">
        <v>-395.94003845108477</v>
      </c>
      <c r="AW157">
        <v>-402.92171742384011</v>
      </c>
      <c r="AX157">
        <v>-424.24947283998193</v>
      </c>
      <c r="AY157">
        <v>-499.52901781636263</v>
      </c>
      <c r="AZ157">
        <v>-566.23724626707769</v>
      </c>
      <c r="BA157">
        <v>-662.53324378824277</v>
      </c>
      <c r="BB157">
        <v>-676.19053771044105</v>
      </c>
      <c r="BC157">
        <v>-733.43173290034701</v>
      </c>
      <c r="BD157">
        <v>-766.53266604880082</v>
      </c>
      <c r="BE157">
        <v>-825.56123198383295</v>
      </c>
      <c r="BF157">
        <v>-775.170403322624</v>
      </c>
      <c r="BG157">
        <v>-878.77190342870313</v>
      </c>
      <c r="BH157">
        <v>-1039.3266894332023</v>
      </c>
      <c r="BI157">
        <v>-1255.4536357227521</v>
      </c>
      <c r="BJ157">
        <v>-1401.2034009445233</v>
      </c>
      <c r="BK157">
        <v>-1425.7710569601943</v>
      </c>
      <c r="BL157">
        <v>-1429.7808722850823</v>
      </c>
      <c r="BM157">
        <v>-1493.5977174692107</v>
      </c>
      <c r="BN157">
        <v>-1601.3615200828724</v>
      </c>
      <c r="BO157">
        <v>-1759.1705752633382</v>
      </c>
      <c r="BP157">
        <v>-1924.6055580121574</v>
      </c>
      <c r="BQ157">
        <v>-1908.5074853447322</v>
      </c>
      <c r="BR157">
        <v>-1866.818536403935</v>
      </c>
      <c r="BS157">
        <v>-1794.2208130626016</v>
      </c>
      <c r="BT157">
        <v>-1719.3917639793603</v>
      </c>
      <c r="BU157">
        <v>-1654.8106814377243</v>
      </c>
      <c r="BV157">
        <v>-1670.2810581039494</v>
      </c>
      <c r="BW157">
        <v>-1737.872402652629</v>
      </c>
      <c r="BX157">
        <v>-1743.4094037399382</v>
      </c>
      <c r="BY157">
        <v>-1789.6849999289275</v>
      </c>
      <c r="BZ157">
        <v>-1913.9814139428699</v>
      </c>
      <c r="CA157">
        <v>-1814.5235190185604</v>
      </c>
      <c r="CB157">
        <v>-1798.0100815701608</v>
      </c>
      <c r="CC157">
        <v>-1937.9923239665241</v>
      </c>
      <c r="CD157">
        <v>-2343.1643574640957</v>
      </c>
      <c r="CE157">
        <v>-2771.6762502018523</v>
      </c>
      <c r="CF157">
        <v>-2849.3311234349403</v>
      </c>
      <c r="CG157">
        <v>-2748.8815335674876</v>
      </c>
      <c r="CH157">
        <v>-2576.3817298540034</v>
      </c>
      <c r="CI157">
        <v>-2351.4278167748034</v>
      </c>
      <c r="CJ157">
        <v>-2102.0793580901418</v>
      </c>
      <c r="CK157">
        <v>-3230.4660774797048</v>
      </c>
      <c r="CL157">
        <v>-4387.0735627622616</v>
      </c>
      <c r="CM157">
        <v>-5550.7093945252182</v>
      </c>
      <c r="CN157">
        <v>-6555.9647577578235</v>
      </c>
      <c r="CO157">
        <v>-6526.4017030098394</v>
      </c>
      <c r="CP157">
        <v>-6484.5479340687334</v>
      </c>
      <c r="CQ157">
        <v>-6365.1154928357537</v>
      </c>
      <c r="CR157">
        <v>-6330.2801999992816</v>
      </c>
      <c r="CS157">
        <v>-6730.2890567850327</v>
      </c>
      <c r="CT157">
        <v>-10308.38909677704</v>
      </c>
      <c r="CU157">
        <v>-12033.810764892762</v>
      </c>
      <c r="CV157">
        <v>-13068.837554267153</v>
      </c>
      <c r="CW157">
        <v>-13431.473725214524</v>
      </c>
      <c r="CX157">
        <v>-13816.645816701935</v>
      </c>
      <c r="CY157">
        <v>-13483.30951109227</v>
      </c>
      <c r="CZ157">
        <v>-13393.474712191122</v>
      </c>
      <c r="DA157">
        <v>-13948.59561946247</v>
      </c>
      <c r="DB157">
        <v>-14899.576855517475</v>
      </c>
      <c r="DC157">
        <v>-15050.805879122112</v>
      </c>
      <c r="DD157">
        <v>-14994.507937669343</v>
      </c>
      <c r="DE157">
        <v>-14948.217105504737</v>
      </c>
      <c r="DF157">
        <v>-14651.906782775057</v>
      </c>
      <c r="DG157">
        <v>-13525.268305422836</v>
      </c>
      <c r="DH157">
        <v>-12353.780853877925</v>
      </c>
      <c r="DI157">
        <v>-12701.307329307361</v>
      </c>
      <c r="DJ157">
        <v>-15015.773023655191</v>
      </c>
      <c r="DK157">
        <v>-15618.600270534485</v>
      </c>
      <c r="DL157">
        <v>-15828.826751509851</v>
      </c>
      <c r="DM157">
        <v>-15673.012198441878</v>
      </c>
      <c r="DN157">
        <v>-12751.765419681233</v>
      </c>
      <c r="DO157">
        <v>-10761.837760989722</v>
      </c>
      <c r="DP157">
        <v>-9143.9162528080742</v>
      </c>
      <c r="DQ157">
        <v>-8146.5115807091152</v>
      </c>
      <c r="DR157">
        <v>-8543.3570225055737</v>
      </c>
      <c r="DS157">
        <v>-9708.7028119976712</v>
      </c>
      <c r="DT157">
        <v>-9692.6580583252926</v>
      </c>
      <c r="DU157">
        <v>-8774.5259152841591</v>
      </c>
      <c r="DV157">
        <v>-7438.6818947312395</v>
      </c>
      <c r="DW157">
        <v>-6730.8290607631325</v>
      </c>
      <c r="DX157">
        <v>-8256.269233562085</v>
      </c>
      <c r="DY157">
        <v>-8611.7210594444769</v>
      </c>
      <c r="DZ157">
        <v>-8009.2009329509165</v>
      </c>
      <c r="EA157">
        <v>-9067.184798168335</v>
      </c>
      <c r="EB157">
        <v>-9165.7476500117336</v>
      </c>
      <c r="EC157">
        <v>-9865.6385327792013</v>
      </c>
      <c r="ED157">
        <v>-9096.6207076925566</v>
      </c>
    </row>
    <row r="158" spans="1:134" ht="45">
      <c r="A158" t="s">
        <v>5</v>
      </c>
      <c r="B158" s="5">
        <v>-32.799999999999997</v>
      </c>
      <c r="C158">
        <f t="shared" ref="C158:C221" si="54">SUM(B155,B156,B157,B158)</f>
        <v>-208.10000000000002</v>
      </c>
      <c r="L158" s="2" t="s">
        <v>154</v>
      </c>
      <c r="M158">
        <v>-292.3616277658723</v>
      </c>
      <c r="N158">
        <v>-273.81375722520289</v>
      </c>
      <c r="O158">
        <v>-255.96541920015852</v>
      </c>
      <c r="P158">
        <v>-250.00709386260894</v>
      </c>
      <c r="Q158">
        <v>-252.48241892811458</v>
      </c>
      <c r="R158">
        <v>-262.54437260717697</v>
      </c>
      <c r="S158">
        <v>-259.40299204068896</v>
      </c>
      <c r="T158">
        <v>-250.77001154701463</v>
      </c>
      <c r="U158">
        <v>-244.261616566962</v>
      </c>
      <c r="V158">
        <v>-218.22906924434582</v>
      </c>
      <c r="W158">
        <v>-236.0723828922093</v>
      </c>
      <c r="X158">
        <v>-247.17440633471273</v>
      </c>
      <c r="Y158">
        <v>-252.28530552159626</v>
      </c>
      <c r="Z158">
        <v>-255.12825933803862</v>
      </c>
      <c r="AA158">
        <v>-219.58657335929306</v>
      </c>
      <c r="AB158">
        <v>-216.12242291430141</v>
      </c>
      <c r="AC158">
        <v>-227.5361155390334</v>
      </c>
      <c r="AD158">
        <v>-276.30023381660044</v>
      </c>
      <c r="AE158">
        <v>-355.33235564455981</v>
      </c>
      <c r="AF158">
        <v>-363.40696467066351</v>
      </c>
      <c r="AG158">
        <v>-376.53282199346313</v>
      </c>
      <c r="AH158">
        <v>-378.18502863798574</v>
      </c>
      <c r="AI158">
        <v>-379.0841991970953</v>
      </c>
      <c r="AJ158">
        <v>-378.88875526876609</v>
      </c>
      <c r="AK158">
        <v>-386.53383263476769</v>
      </c>
      <c r="AL158">
        <v>-428.98130774431695</v>
      </c>
      <c r="AM158">
        <v>-444.36658752336842</v>
      </c>
      <c r="AN158">
        <v>-442.2741635157405</v>
      </c>
      <c r="AO158">
        <v>-485.17451011222397</v>
      </c>
      <c r="AP158">
        <v>-668.26635892263403</v>
      </c>
      <c r="AQ158">
        <v>-717.63314420397489</v>
      </c>
      <c r="AR158">
        <v>-726.80907610158135</v>
      </c>
      <c r="AS158">
        <v>-723.01328779376502</v>
      </c>
      <c r="AT158">
        <v>-753.78569757029356</v>
      </c>
      <c r="AU158">
        <v>-755.45614984409588</v>
      </c>
      <c r="AV158">
        <v>-746.50507690216955</v>
      </c>
      <c r="AW158">
        <v>-756.38343484768018</v>
      </c>
      <c r="AX158">
        <v>-789.11894567996387</v>
      </c>
      <c r="AY158">
        <v>-912.3680356327252</v>
      </c>
      <c r="AZ158">
        <v>-1012.2944925341554</v>
      </c>
      <c r="BA158">
        <v>-1160.2764875764856</v>
      </c>
      <c r="BB158">
        <v>-1175.316075420882</v>
      </c>
      <c r="BC158">
        <v>-1375.7934658006941</v>
      </c>
      <c r="BD158">
        <v>-1537.3003320976018</v>
      </c>
      <c r="BE158">
        <v>-1799.857463967666</v>
      </c>
      <c r="BF158">
        <v>-1811.1458066452481</v>
      </c>
      <c r="BG158">
        <v>-1967.3638068574062</v>
      </c>
      <c r="BH158">
        <v>-2210.8933788664049</v>
      </c>
      <c r="BI158">
        <v>-2524.4972714455039</v>
      </c>
      <c r="BJ158">
        <v>-2696.6318018890465</v>
      </c>
      <c r="BK158">
        <v>-2709.6321139203883</v>
      </c>
      <c r="BL158">
        <v>-2711.0017445701646</v>
      </c>
      <c r="BM158">
        <v>-2785.6054349384217</v>
      </c>
      <c r="BN158">
        <v>-2934.8980401657445</v>
      </c>
      <c r="BO158">
        <v>-3148.141150526676</v>
      </c>
      <c r="BP158">
        <v>-3371.7411160243146</v>
      </c>
      <c r="BQ158">
        <v>-3361.3149706894642</v>
      </c>
      <c r="BR158">
        <v>-3356.7870728078701</v>
      </c>
      <c r="BS158">
        <v>-3347.6117261252034</v>
      </c>
      <c r="BT158">
        <v>-3329.6301779587207</v>
      </c>
      <c r="BU158">
        <v>-3247.9555628754488</v>
      </c>
      <c r="BV158">
        <v>-3266.6669662078984</v>
      </c>
      <c r="BW158">
        <v>-3287.1753553052581</v>
      </c>
      <c r="BX158">
        <v>-3310.9957074798763</v>
      </c>
      <c r="BY158">
        <v>-3444.625199857855</v>
      </c>
      <c r="BZ158">
        <v>-3827.6266778857398</v>
      </c>
      <c r="CA158">
        <v>-3891.0834880371208</v>
      </c>
      <c r="CB158">
        <v>-3866.3829131403213</v>
      </c>
      <c r="CC158">
        <v>-4088.9286979330482</v>
      </c>
      <c r="CD158">
        <v>-4737.7380649281913</v>
      </c>
      <c r="CE158">
        <v>-5374.2599504037053</v>
      </c>
      <c r="CF158">
        <v>-5458.5983468698805</v>
      </c>
      <c r="CG158">
        <v>-5380.4396671349759</v>
      </c>
      <c r="CH158">
        <v>-5231.0304597080067</v>
      </c>
      <c r="CI158">
        <v>-5021.5880835496064</v>
      </c>
      <c r="CJ158">
        <v>-4718.8629161802837</v>
      </c>
      <c r="CK158">
        <v>-6542.4663549594097</v>
      </c>
      <c r="CL158">
        <v>-8326.2469755245238</v>
      </c>
      <c r="CM158">
        <v>-10042.920989050435</v>
      </c>
      <c r="CN158">
        <v>-11446.129565515646</v>
      </c>
      <c r="CO158">
        <v>-11679.78485601968</v>
      </c>
      <c r="CP158">
        <v>-11990.170968137467</v>
      </c>
      <c r="CQ158">
        <v>-12065.583685671509</v>
      </c>
      <c r="CR158">
        <v>-12169.033099998564</v>
      </c>
      <c r="CS158">
        <v>-12560.281563570064</v>
      </c>
      <c r="CT158">
        <v>-18205.233493554082</v>
      </c>
      <c r="CU158">
        <v>-20540.283999292358</v>
      </c>
      <c r="CV158">
        <v>-21937.793100477666</v>
      </c>
      <c r="CW158">
        <v>-22365.322228289293</v>
      </c>
      <c r="CX158">
        <v>-24429.442673670263</v>
      </c>
      <c r="CY158">
        <v>-24471.879308438616</v>
      </c>
      <c r="CZ158">
        <v>-24409.753881782701</v>
      </c>
      <c r="DA158">
        <v>-25011.221308834054</v>
      </c>
      <c r="DB158">
        <v>-26132.023067030197</v>
      </c>
      <c r="DC158">
        <v>-26188.401089642019</v>
      </c>
      <c r="DD158">
        <v>-26440.719083032578</v>
      </c>
      <c r="DE158">
        <v>-28070.392196833822</v>
      </c>
      <c r="DF158">
        <v>-29482.720502882181</v>
      </c>
      <c r="DG158">
        <v>-28714.001223650175</v>
      </c>
      <c r="DH158">
        <v>-27363.074553290349</v>
      </c>
      <c r="DI158">
        <v>-27715.677511085723</v>
      </c>
      <c r="DJ158">
        <v>-30896.505017875385</v>
      </c>
      <c r="DK158">
        <v>-31526.501249645971</v>
      </c>
      <c r="DL158">
        <v>-31689.0091264847</v>
      </c>
      <c r="DM158">
        <v>-31503.835857226259</v>
      </c>
      <c r="DN158">
        <v>-27576.460144292967</v>
      </c>
      <c r="DO158">
        <v>-24792.950822486106</v>
      </c>
      <c r="DP158">
        <v>-22497.416563533294</v>
      </c>
      <c r="DQ158">
        <v>-21128.153723270487</v>
      </c>
      <c r="DR158">
        <v>-20954.673096527262</v>
      </c>
      <c r="DS158">
        <v>-22355.822705545266</v>
      </c>
      <c r="DT158">
        <v>-22337.891784385127</v>
      </c>
      <c r="DU158">
        <v>-21120.086347503708</v>
      </c>
      <c r="DV158">
        <v>-19151.604185343731</v>
      </c>
      <c r="DW158">
        <v>-18502.073549325476</v>
      </c>
      <c r="DX158">
        <v>-20535.945593015786</v>
      </c>
      <c r="DY158">
        <v>-19825.785726711605</v>
      </c>
      <c r="DZ158">
        <v>-17095.928539251268</v>
      </c>
      <c r="EA158">
        <v>-17604.857414585669</v>
      </c>
      <c r="EB158">
        <v>-17386.792884558468</v>
      </c>
      <c r="EC158">
        <v>-18338.692926457901</v>
      </c>
      <c r="ED158">
        <v>-17032.325828607114</v>
      </c>
    </row>
    <row r="159" spans="1:134">
      <c r="A159" t="s">
        <v>6</v>
      </c>
      <c r="B159" s="5">
        <v>-35.9</v>
      </c>
      <c r="C159">
        <f t="shared" si="54"/>
        <v>-232.00000000000003</v>
      </c>
    </row>
    <row r="160" spans="1:134">
      <c r="A160" t="s">
        <v>7</v>
      </c>
      <c r="B160" s="5">
        <v>-58.7</v>
      </c>
      <c r="C160">
        <f t="shared" si="54"/>
        <v>-276.20000000000005</v>
      </c>
    </row>
    <row r="161" spans="1:5">
      <c r="A161" t="s">
        <v>8</v>
      </c>
      <c r="B161" s="5">
        <v>-239.1</v>
      </c>
      <c r="C161">
        <f t="shared" si="54"/>
        <v>-366.5</v>
      </c>
      <c r="D161">
        <f>C161-C157</f>
        <v>-168.89999999999998</v>
      </c>
      <c r="E161" t="e">
        <v>#N/A</v>
      </c>
    </row>
    <row r="162" spans="1:5">
      <c r="A162" t="s">
        <v>9</v>
      </c>
      <c r="B162" s="5">
        <v>-46</v>
      </c>
      <c r="C162">
        <f t="shared" si="54"/>
        <v>-379.7</v>
      </c>
      <c r="D162">
        <f t="shared" ref="D162:D225" si="55">C162-C158</f>
        <v>-171.59999999999997</v>
      </c>
      <c r="E162" t="e">
        <v>#N/A</v>
      </c>
    </row>
    <row r="163" spans="1:5">
      <c r="A163" t="s">
        <v>10</v>
      </c>
      <c r="B163" s="5">
        <v>-21.3</v>
      </c>
      <c r="C163">
        <f t="shared" si="54"/>
        <v>-365.1</v>
      </c>
      <c r="D163">
        <f t="shared" si="55"/>
        <v>-133.1</v>
      </c>
      <c r="E163" t="e">
        <v>#N/A</v>
      </c>
    </row>
    <row r="164" spans="1:5">
      <c r="A164" t="s">
        <v>11</v>
      </c>
      <c r="B164" s="5">
        <v>-70.099999999999994</v>
      </c>
      <c r="C164">
        <f t="shared" si="54"/>
        <v>-376.5</v>
      </c>
      <c r="D164">
        <f t="shared" si="55"/>
        <v>-100.29999999999995</v>
      </c>
      <c r="E164" t="e">
        <v>#N/A</v>
      </c>
    </row>
    <row r="165" spans="1:5">
      <c r="A165" t="s">
        <v>12</v>
      </c>
      <c r="B165" s="5">
        <v>-69.8</v>
      </c>
      <c r="C165">
        <f t="shared" si="54"/>
        <v>-207.2</v>
      </c>
      <c r="D165">
        <f t="shared" si="55"/>
        <v>159.30000000000001</v>
      </c>
      <c r="E165" t="e">
        <v>#N/A</v>
      </c>
    </row>
    <row r="166" spans="1:5">
      <c r="A166" t="s">
        <v>13</v>
      </c>
      <c r="B166" s="5">
        <v>-224.7</v>
      </c>
      <c r="C166">
        <f t="shared" si="54"/>
        <v>-385.9</v>
      </c>
      <c r="D166">
        <f t="shared" si="55"/>
        <v>-6.1999999999999886</v>
      </c>
      <c r="E166" t="e">
        <v>#N/A</v>
      </c>
    </row>
    <row r="167" spans="1:5">
      <c r="A167" t="s">
        <v>14</v>
      </c>
      <c r="B167" s="5">
        <v>-50.9</v>
      </c>
      <c r="C167">
        <f t="shared" si="54"/>
        <v>-415.49999999999994</v>
      </c>
      <c r="D167">
        <f t="shared" si="55"/>
        <v>-50.39999999999992</v>
      </c>
      <c r="E167" t="e">
        <v>#N/A</v>
      </c>
    </row>
    <row r="168" spans="1:5">
      <c r="A168" t="s">
        <v>15</v>
      </c>
      <c r="B168" s="5">
        <v>-62.4</v>
      </c>
      <c r="C168">
        <f t="shared" si="54"/>
        <v>-407.79999999999995</v>
      </c>
      <c r="D168">
        <f t="shared" si="55"/>
        <v>-31.299999999999955</v>
      </c>
      <c r="E168" t="e">
        <v>#N/A</v>
      </c>
    </row>
    <row r="169" spans="1:5">
      <c r="A169" t="s">
        <v>16</v>
      </c>
      <c r="B169" s="5">
        <v>-37.700000000000003</v>
      </c>
      <c r="C169">
        <f t="shared" si="54"/>
        <v>-375.69999999999993</v>
      </c>
      <c r="D169">
        <f t="shared" si="55"/>
        <v>-168.49999999999994</v>
      </c>
      <c r="E169" t="e">
        <v>#N/A</v>
      </c>
    </row>
    <row r="170" spans="1:5">
      <c r="A170" t="s">
        <v>17</v>
      </c>
      <c r="B170" s="5">
        <v>-195.4</v>
      </c>
      <c r="C170">
        <f t="shared" si="54"/>
        <v>-346.4</v>
      </c>
      <c r="D170">
        <f t="shared" si="55"/>
        <v>39.5</v>
      </c>
      <c r="E170" t="e">
        <v>#N/A</v>
      </c>
    </row>
    <row r="171" spans="1:5">
      <c r="A171" t="s">
        <v>18</v>
      </c>
      <c r="B171" s="5">
        <v>-3.1</v>
      </c>
      <c r="C171">
        <f t="shared" si="54"/>
        <v>-298.60000000000002</v>
      </c>
      <c r="D171">
        <f t="shared" si="55"/>
        <v>116.89999999999992</v>
      </c>
      <c r="E171" t="e">
        <v>#N/A</v>
      </c>
    </row>
    <row r="172" spans="1:5">
      <c r="A172" t="s">
        <v>19</v>
      </c>
      <c r="B172" s="5">
        <v>-2.2999999999999998</v>
      </c>
      <c r="C172">
        <f t="shared" si="54"/>
        <v>-238.50000000000003</v>
      </c>
      <c r="D172">
        <f t="shared" si="55"/>
        <v>169.29999999999993</v>
      </c>
      <c r="E172" t="e">
        <v>#N/A</v>
      </c>
    </row>
    <row r="173" spans="1:5">
      <c r="A173" t="s">
        <v>20</v>
      </c>
      <c r="B173" s="5">
        <v>12.5</v>
      </c>
      <c r="C173">
        <f t="shared" si="54"/>
        <v>-188.3</v>
      </c>
      <c r="D173">
        <f t="shared" si="55"/>
        <v>187.39999999999992</v>
      </c>
      <c r="E173" t="e">
        <v>#N/A</v>
      </c>
    </row>
    <row r="174" spans="1:5">
      <c r="A174" t="s">
        <v>21</v>
      </c>
      <c r="B174" s="5">
        <v>9.4</v>
      </c>
      <c r="C174">
        <f t="shared" si="54"/>
        <v>16.5</v>
      </c>
      <c r="D174">
        <f t="shared" si="55"/>
        <v>362.9</v>
      </c>
      <c r="E174" t="e">
        <v>#N/A</v>
      </c>
    </row>
    <row r="175" spans="1:5">
      <c r="A175" t="s">
        <v>22</v>
      </c>
      <c r="B175" s="5">
        <v>-20</v>
      </c>
      <c r="C175">
        <f t="shared" si="54"/>
        <v>-0.39999999999999858</v>
      </c>
      <c r="D175">
        <f t="shared" si="55"/>
        <v>298.20000000000005</v>
      </c>
      <c r="E175" t="e">
        <v>#N/A</v>
      </c>
    </row>
    <row r="176" spans="1:5">
      <c r="A176" t="s">
        <v>23</v>
      </c>
      <c r="B176" s="5">
        <v>-11.7</v>
      </c>
      <c r="C176">
        <f t="shared" si="54"/>
        <v>-9.8000000000000007</v>
      </c>
      <c r="D176">
        <f t="shared" si="55"/>
        <v>228.70000000000002</v>
      </c>
      <c r="E176" t="e">
        <v>#N/A</v>
      </c>
    </row>
    <row r="177" spans="1:11">
      <c r="A177" t="s">
        <v>24</v>
      </c>
      <c r="B177" s="5">
        <v>-19.7</v>
      </c>
      <c r="C177">
        <f t="shared" si="54"/>
        <v>-42</v>
      </c>
      <c r="D177">
        <f t="shared" si="55"/>
        <v>146.30000000000001</v>
      </c>
      <c r="E177" t="e">
        <v>#N/A</v>
      </c>
    </row>
    <row r="178" spans="1:11">
      <c r="A178" t="s">
        <v>25</v>
      </c>
      <c r="B178" s="5">
        <v>-18.7</v>
      </c>
      <c r="C178">
        <f t="shared" si="54"/>
        <v>-70.099999999999994</v>
      </c>
      <c r="D178">
        <f t="shared" si="55"/>
        <v>-86.6</v>
      </c>
      <c r="E178" t="e">
        <v>#N/A</v>
      </c>
    </row>
    <row r="179" spans="1:11">
      <c r="A179" t="s">
        <v>26</v>
      </c>
      <c r="B179" s="5">
        <v>-12.8</v>
      </c>
      <c r="C179">
        <f t="shared" si="54"/>
        <v>-62.899999999999991</v>
      </c>
      <c r="D179">
        <f t="shared" si="55"/>
        <v>-62.499999999999993</v>
      </c>
      <c r="E179" t="e">
        <v>#N/A</v>
      </c>
    </row>
    <row r="180" spans="1:11">
      <c r="A180" t="s">
        <v>27</v>
      </c>
      <c r="B180" s="5">
        <v>-4</v>
      </c>
      <c r="C180">
        <f t="shared" si="54"/>
        <v>-55.2</v>
      </c>
      <c r="D180">
        <f t="shared" si="55"/>
        <v>-45.400000000000006</v>
      </c>
      <c r="E180">
        <f t="shared" ref="E180:E211" si="56">AVERAGE(D161:D180)</f>
        <v>34.185000000000016</v>
      </c>
      <c r="F180">
        <f>STDEV(D161,D162,D163,D164,D165,D166,D167,D168,D169,D170,D171,D172,D173,D174,D175,D176,D177,D178,D179,D180)</f>
        <v>163.27331388293615</v>
      </c>
      <c r="G180">
        <f>F180*2</f>
        <v>326.5466277658723</v>
      </c>
      <c r="H180">
        <f t="shared" ref="H180:H243" si="57">E180+F180</f>
        <v>197.45831388293618</v>
      </c>
      <c r="I180">
        <f t="shared" ref="I180:I243" si="58">E180+G180</f>
        <v>360.7316277658723</v>
      </c>
      <c r="J180">
        <f t="shared" ref="J180:J243" si="59">E180-F180</f>
        <v>-129.08831388293612</v>
      </c>
      <c r="K180">
        <f t="shared" ref="K180:K243" si="60">E180-G180</f>
        <v>-292.3616277658723</v>
      </c>
    </row>
    <row r="181" spans="1:11">
      <c r="A181" t="s">
        <v>28</v>
      </c>
      <c r="B181" s="5">
        <v>-45.6</v>
      </c>
      <c r="C181">
        <f t="shared" si="54"/>
        <v>-81.099999999999994</v>
      </c>
      <c r="D181">
        <f t="shared" si="55"/>
        <v>-39.099999999999994</v>
      </c>
      <c r="E181">
        <f t="shared" si="56"/>
        <v>40.675000000000004</v>
      </c>
      <c r="F181">
        <f t="shared" ref="F181:F244" si="61">STDEV(D162,D163,D164,D165,D166,D167,D168,D169,D170,D171,D172,D173,D174,D175,D176,D177,D178,D179,D180,D181)</f>
        <v>157.24437861260145</v>
      </c>
      <c r="G181">
        <f t="shared" ref="G181:G244" si="62">F181*2</f>
        <v>314.4887572252029</v>
      </c>
      <c r="H181">
        <f t="shared" si="57"/>
        <v>197.91937861260146</v>
      </c>
      <c r="I181">
        <f t="shared" si="58"/>
        <v>355.16375722520291</v>
      </c>
      <c r="J181">
        <f t="shared" si="59"/>
        <v>-116.56937861260144</v>
      </c>
      <c r="K181">
        <f t="shared" si="60"/>
        <v>-273.81375722520289</v>
      </c>
    </row>
    <row r="182" spans="1:11">
      <c r="A182" t="s">
        <v>29</v>
      </c>
      <c r="B182" s="5">
        <v>-66.599999999999994</v>
      </c>
      <c r="C182">
        <f t="shared" si="54"/>
        <v>-129</v>
      </c>
      <c r="D182">
        <f t="shared" si="55"/>
        <v>-58.900000000000006</v>
      </c>
      <c r="E182">
        <f t="shared" si="56"/>
        <v>46.31</v>
      </c>
      <c r="F182">
        <f t="shared" si="61"/>
        <v>151.13770960007926</v>
      </c>
      <c r="G182">
        <f t="shared" si="62"/>
        <v>302.27541920015852</v>
      </c>
      <c r="H182">
        <f t="shared" si="57"/>
        <v>197.44770960007926</v>
      </c>
      <c r="I182">
        <f t="shared" si="58"/>
        <v>348.58541920015853</v>
      </c>
      <c r="J182">
        <f t="shared" si="59"/>
        <v>-104.82770960007926</v>
      </c>
      <c r="K182">
        <f t="shared" si="60"/>
        <v>-255.96541920015852</v>
      </c>
    </row>
    <row r="183" spans="1:11">
      <c r="A183" t="s">
        <v>30</v>
      </c>
      <c r="B183" s="5">
        <v>-43.4</v>
      </c>
      <c r="C183">
        <f t="shared" si="54"/>
        <v>-159.6</v>
      </c>
      <c r="D183">
        <f t="shared" si="55"/>
        <v>-96.7</v>
      </c>
      <c r="E183">
        <f t="shared" si="56"/>
        <v>48.129999999999995</v>
      </c>
      <c r="F183">
        <f t="shared" si="61"/>
        <v>149.06854693130447</v>
      </c>
      <c r="G183">
        <f t="shared" si="62"/>
        <v>298.13709386260894</v>
      </c>
      <c r="H183">
        <f t="shared" si="57"/>
        <v>197.19854693130446</v>
      </c>
      <c r="I183">
        <f t="shared" si="58"/>
        <v>346.26709386260893</v>
      </c>
      <c r="J183">
        <f t="shared" si="59"/>
        <v>-100.93854693130447</v>
      </c>
      <c r="K183">
        <f t="shared" si="60"/>
        <v>-250.00709386260894</v>
      </c>
    </row>
    <row r="184" spans="1:11">
      <c r="A184" t="s">
        <v>31</v>
      </c>
      <c r="B184" s="5">
        <v>-15.4</v>
      </c>
      <c r="C184">
        <f t="shared" si="54"/>
        <v>-171</v>
      </c>
      <c r="D184">
        <f t="shared" si="55"/>
        <v>-115.8</v>
      </c>
      <c r="E184">
        <f t="shared" si="56"/>
        <v>47.354999999999997</v>
      </c>
      <c r="F184">
        <f t="shared" si="61"/>
        <v>149.91870946405729</v>
      </c>
      <c r="G184">
        <f t="shared" si="62"/>
        <v>299.83741892811457</v>
      </c>
      <c r="H184">
        <f t="shared" si="57"/>
        <v>197.27370946405728</v>
      </c>
      <c r="I184">
        <f t="shared" si="58"/>
        <v>347.19241892811459</v>
      </c>
      <c r="J184">
        <f t="shared" si="59"/>
        <v>-102.5637094640573</v>
      </c>
      <c r="K184">
        <f t="shared" si="60"/>
        <v>-252.48241892811458</v>
      </c>
    </row>
    <row r="185" spans="1:11">
      <c r="A185" t="s">
        <v>32</v>
      </c>
      <c r="B185" s="5">
        <v>-18.2</v>
      </c>
      <c r="C185">
        <f t="shared" si="54"/>
        <v>-143.6</v>
      </c>
      <c r="D185">
        <f t="shared" si="55"/>
        <v>-62.5</v>
      </c>
      <c r="E185">
        <f t="shared" si="56"/>
        <v>36.265000000000001</v>
      </c>
      <c r="F185">
        <f t="shared" si="61"/>
        <v>149.40468630358848</v>
      </c>
      <c r="G185">
        <f t="shared" si="62"/>
        <v>298.80937260717695</v>
      </c>
      <c r="H185">
        <f t="shared" si="57"/>
        <v>185.66968630358849</v>
      </c>
      <c r="I185">
        <f t="shared" si="58"/>
        <v>335.07437260717694</v>
      </c>
      <c r="J185">
        <f t="shared" si="59"/>
        <v>-113.13968630358848</v>
      </c>
      <c r="K185">
        <f t="shared" si="60"/>
        <v>-262.54437260717697</v>
      </c>
    </row>
    <row r="186" spans="1:11">
      <c r="A186" t="s">
        <v>33</v>
      </c>
      <c r="B186" s="5">
        <v>-8.6</v>
      </c>
      <c r="C186">
        <f t="shared" si="54"/>
        <v>-85.6</v>
      </c>
      <c r="D186">
        <f t="shared" si="55"/>
        <v>43.400000000000006</v>
      </c>
      <c r="E186">
        <f t="shared" si="56"/>
        <v>38.745000000000005</v>
      </c>
      <c r="F186">
        <f t="shared" si="61"/>
        <v>149.07399602034448</v>
      </c>
      <c r="G186">
        <f t="shared" si="62"/>
        <v>298.14799204068896</v>
      </c>
      <c r="H186">
        <f t="shared" si="57"/>
        <v>187.81899602034449</v>
      </c>
      <c r="I186">
        <f t="shared" si="58"/>
        <v>336.89299204068897</v>
      </c>
      <c r="J186">
        <f t="shared" si="59"/>
        <v>-110.32899602034448</v>
      </c>
      <c r="K186">
        <f t="shared" si="60"/>
        <v>-259.40299204068896</v>
      </c>
    </row>
    <row r="187" spans="1:11">
      <c r="A187" t="s">
        <v>34</v>
      </c>
      <c r="B187" s="5">
        <v>-50.9</v>
      </c>
      <c r="C187">
        <f t="shared" si="54"/>
        <v>-93.1</v>
      </c>
      <c r="D187">
        <f t="shared" si="55"/>
        <v>66.5</v>
      </c>
      <c r="E187">
        <f t="shared" si="56"/>
        <v>44.589999999999989</v>
      </c>
      <c r="F187">
        <f t="shared" si="61"/>
        <v>147.6800057735073</v>
      </c>
      <c r="G187">
        <f t="shared" si="62"/>
        <v>295.36001154701461</v>
      </c>
      <c r="H187">
        <f t="shared" si="57"/>
        <v>192.27000577350731</v>
      </c>
      <c r="I187">
        <f t="shared" si="58"/>
        <v>339.95001154701458</v>
      </c>
      <c r="J187">
        <f t="shared" si="59"/>
        <v>-103.09000577350731</v>
      </c>
      <c r="K187">
        <f t="shared" si="60"/>
        <v>-250.77001154701463</v>
      </c>
    </row>
    <row r="188" spans="1:11">
      <c r="A188" t="s">
        <v>35</v>
      </c>
      <c r="B188" s="5">
        <v>-37.442</v>
      </c>
      <c r="C188">
        <f t="shared" si="54"/>
        <v>-115.142</v>
      </c>
      <c r="D188">
        <f t="shared" si="55"/>
        <v>55.858000000000004</v>
      </c>
      <c r="E188">
        <f t="shared" si="56"/>
        <v>48.94789999999999</v>
      </c>
      <c r="F188">
        <f t="shared" si="61"/>
        <v>146.604758283481</v>
      </c>
      <c r="G188">
        <f t="shared" si="62"/>
        <v>293.20951656696201</v>
      </c>
      <c r="H188">
        <f t="shared" si="57"/>
        <v>195.55265828348098</v>
      </c>
      <c r="I188">
        <f t="shared" si="58"/>
        <v>342.15741656696201</v>
      </c>
      <c r="J188">
        <f t="shared" si="59"/>
        <v>-97.656858283481014</v>
      </c>
      <c r="K188">
        <f t="shared" si="60"/>
        <v>-244.261616566962</v>
      </c>
    </row>
    <row r="189" spans="1:11">
      <c r="A189" t="s">
        <v>36</v>
      </c>
      <c r="B189" s="5">
        <v>-41.4</v>
      </c>
      <c r="C189">
        <f t="shared" si="54"/>
        <v>-138.34200000000001</v>
      </c>
      <c r="D189">
        <f t="shared" si="55"/>
        <v>5.2579999999999814</v>
      </c>
      <c r="E189">
        <f t="shared" si="56"/>
        <v>57.635799999999996</v>
      </c>
      <c r="F189">
        <f t="shared" si="61"/>
        <v>137.93243462217291</v>
      </c>
      <c r="G189">
        <f t="shared" si="62"/>
        <v>275.86486924434581</v>
      </c>
      <c r="H189">
        <f t="shared" si="57"/>
        <v>195.56823462217289</v>
      </c>
      <c r="I189">
        <f t="shared" si="58"/>
        <v>333.50066924434583</v>
      </c>
      <c r="J189">
        <f t="shared" si="59"/>
        <v>-80.296634622172917</v>
      </c>
      <c r="K189">
        <f t="shared" si="60"/>
        <v>-218.22906924434582</v>
      </c>
    </row>
    <row r="190" spans="1:11">
      <c r="A190" t="s">
        <v>37</v>
      </c>
      <c r="B190" s="5">
        <v>-68.099999999999994</v>
      </c>
      <c r="C190">
        <f t="shared" si="54"/>
        <v>-197.84199999999998</v>
      </c>
      <c r="D190">
        <f t="shared" si="55"/>
        <v>-112.24199999999999</v>
      </c>
      <c r="E190">
        <f t="shared" si="56"/>
        <v>50.048699999999997</v>
      </c>
      <c r="F190">
        <f t="shared" si="61"/>
        <v>143.06054144610465</v>
      </c>
      <c r="G190">
        <f t="shared" si="62"/>
        <v>286.1210828922093</v>
      </c>
      <c r="H190">
        <f t="shared" si="57"/>
        <v>193.10924144610465</v>
      </c>
      <c r="I190">
        <f t="shared" si="58"/>
        <v>336.1697828922093</v>
      </c>
      <c r="J190">
        <f t="shared" si="59"/>
        <v>-93.011841446104654</v>
      </c>
      <c r="K190">
        <f t="shared" si="60"/>
        <v>-236.0723828922093</v>
      </c>
    </row>
    <row r="191" spans="1:11">
      <c r="A191" t="s">
        <v>38</v>
      </c>
      <c r="B191" s="5">
        <v>-6.4</v>
      </c>
      <c r="C191">
        <f t="shared" si="54"/>
        <v>-153.34200000000001</v>
      </c>
      <c r="D191">
        <f t="shared" si="55"/>
        <v>-60.242000000000019</v>
      </c>
      <c r="E191">
        <f t="shared" si="56"/>
        <v>41.191599999999994</v>
      </c>
      <c r="F191">
        <f t="shared" si="61"/>
        <v>144.18300316735636</v>
      </c>
      <c r="G191">
        <f t="shared" si="62"/>
        <v>288.36600633471272</v>
      </c>
      <c r="H191">
        <f t="shared" si="57"/>
        <v>185.37460316735636</v>
      </c>
      <c r="I191">
        <f t="shared" si="58"/>
        <v>329.55760633471272</v>
      </c>
      <c r="J191">
        <f t="shared" si="59"/>
        <v>-102.99140316735637</v>
      </c>
      <c r="K191">
        <f t="shared" si="60"/>
        <v>-247.17440633471273</v>
      </c>
    </row>
    <row r="192" spans="1:11">
      <c r="A192" t="s">
        <v>39</v>
      </c>
      <c r="B192" s="5">
        <v>-29.8</v>
      </c>
      <c r="C192">
        <f t="shared" si="54"/>
        <v>-145.70000000000002</v>
      </c>
      <c r="D192">
        <f t="shared" si="55"/>
        <v>-30.558000000000021</v>
      </c>
      <c r="E192">
        <f t="shared" si="56"/>
        <v>31.198700000000009</v>
      </c>
      <c r="F192">
        <f t="shared" si="61"/>
        <v>141.74200276079813</v>
      </c>
      <c r="G192">
        <f t="shared" si="62"/>
        <v>283.48400552159626</v>
      </c>
      <c r="H192">
        <f t="shared" si="57"/>
        <v>172.94070276079813</v>
      </c>
      <c r="I192">
        <f t="shared" si="58"/>
        <v>314.68270552159629</v>
      </c>
      <c r="J192">
        <f t="shared" si="59"/>
        <v>-110.54330276079813</v>
      </c>
      <c r="K192">
        <f t="shared" si="60"/>
        <v>-252.28530552159626</v>
      </c>
    </row>
    <row r="193" spans="1:11">
      <c r="A193" t="s">
        <v>40</v>
      </c>
      <c r="B193" s="5">
        <v>-71.2</v>
      </c>
      <c r="C193">
        <f t="shared" si="54"/>
        <v>-175.5</v>
      </c>
      <c r="D193">
        <f t="shared" si="55"/>
        <v>-37.157999999999987</v>
      </c>
      <c r="E193">
        <f t="shared" si="56"/>
        <v>19.970800000000008</v>
      </c>
      <c r="F193">
        <f t="shared" si="61"/>
        <v>137.54952966901931</v>
      </c>
      <c r="G193">
        <f t="shared" si="62"/>
        <v>275.09905933803861</v>
      </c>
      <c r="H193">
        <f t="shared" si="57"/>
        <v>157.5203296690193</v>
      </c>
      <c r="I193">
        <f t="shared" si="58"/>
        <v>295.06985933803861</v>
      </c>
      <c r="J193">
        <f t="shared" si="59"/>
        <v>-117.5787296690193</v>
      </c>
      <c r="K193">
        <f t="shared" si="60"/>
        <v>-255.12825933803862</v>
      </c>
    </row>
    <row r="194" spans="1:11">
      <c r="A194" t="s">
        <v>41</v>
      </c>
      <c r="B194" s="5">
        <v>-13.8</v>
      </c>
      <c r="C194">
        <f t="shared" si="54"/>
        <v>-121.2</v>
      </c>
      <c r="D194">
        <f t="shared" si="55"/>
        <v>76.641999999999982</v>
      </c>
      <c r="E194">
        <f t="shared" si="56"/>
        <v>5.6579000000000015</v>
      </c>
      <c r="F194">
        <f t="shared" si="61"/>
        <v>112.62223667964653</v>
      </c>
      <c r="G194">
        <f t="shared" si="62"/>
        <v>225.24447335929307</v>
      </c>
      <c r="H194">
        <f t="shared" si="57"/>
        <v>118.28013667964653</v>
      </c>
      <c r="I194">
        <f t="shared" si="58"/>
        <v>230.90237335929308</v>
      </c>
      <c r="J194">
        <f t="shared" si="59"/>
        <v>-106.96433667964654</v>
      </c>
      <c r="K194">
        <f t="shared" si="60"/>
        <v>-219.58657335929306</v>
      </c>
    </row>
    <row r="195" spans="1:11">
      <c r="A195" t="s">
        <v>42</v>
      </c>
      <c r="B195" s="5">
        <v>-235.9</v>
      </c>
      <c r="C195">
        <f t="shared" si="54"/>
        <v>-350.7</v>
      </c>
      <c r="D195">
        <f t="shared" si="55"/>
        <v>-197.35799999999998</v>
      </c>
      <c r="E195">
        <f t="shared" si="56"/>
        <v>-19.120000000000005</v>
      </c>
      <c r="F195">
        <f t="shared" si="61"/>
        <v>98.501211457150703</v>
      </c>
      <c r="G195">
        <f t="shared" si="62"/>
        <v>197.00242291430141</v>
      </c>
      <c r="H195">
        <f t="shared" si="57"/>
        <v>79.381211457150698</v>
      </c>
      <c r="I195">
        <f t="shared" si="58"/>
        <v>177.8824229143014</v>
      </c>
      <c r="J195">
        <f t="shared" si="59"/>
        <v>-117.62121145715071</v>
      </c>
      <c r="K195">
        <f t="shared" si="60"/>
        <v>-216.12242291430141</v>
      </c>
    </row>
    <row r="196" spans="1:11">
      <c r="A196" t="s">
        <v>43</v>
      </c>
      <c r="B196" s="5">
        <v>-68.5</v>
      </c>
      <c r="C196">
        <f t="shared" si="54"/>
        <v>-389.4</v>
      </c>
      <c r="D196">
        <f t="shared" si="55"/>
        <v>-243.69999999999996</v>
      </c>
      <c r="E196">
        <f t="shared" si="56"/>
        <v>-42.739999999999995</v>
      </c>
      <c r="F196">
        <f t="shared" si="61"/>
        <v>92.398057769516697</v>
      </c>
      <c r="G196">
        <f t="shared" si="62"/>
        <v>184.79611553903339</v>
      </c>
      <c r="H196">
        <f t="shared" si="57"/>
        <v>49.658057769516702</v>
      </c>
      <c r="I196">
        <f t="shared" si="58"/>
        <v>142.05611553903339</v>
      </c>
      <c r="J196">
        <f t="shared" si="59"/>
        <v>-135.13805776951671</v>
      </c>
      <c r="K196">
        <f t="shared" si="60"/>
        <v>-227.5361155390334</v>
      </c>
    </row>
    <row r="197" spans="1:11">
      <c r="A197" t="s">
        <v>44</v>
      </c>
      <c r="B197" s="5">
        <v>-204.9</v>
      </c>
      <c r="C197">
        <f t="shared" si="54"/>
        <v>-523.1</v>
      </c>
      <c r="D197">
        <f t="shared" si="55"/>
        <v>-347.6</v>
      </c>
      <c r="E197">
        <f t="shared" si="56"/>
        <v>-67.435000000000002</v>
      </c>
      <c r="F197">
        <f t="shared" si="61"/>
        <v>104.4326169083002</v>
      </c>
      <c r="G197">
        <f t="shared" si="62"/>
        <v>208.86523381660041</v>
      </c>
      <c r="H197">
        <f t="shared" si="57"/>
        <v>36.997616908300202</v>
      </c>
      <c r="I197">
        <f t="shared" si="58"/>
        <v>141.43023381660041</v>
      </c>
      <c r="J197">
        <f t="shared" si="59"/>
        <v>-171.86761690830019</v>
      </c>
      <c r="K197">
        <f t="shared" si="60"/>
        <v>-276.30023381660044</v>
      </c>
    </row>
    <row r="198" spans="1:11">
      <c r="A198" t="s">
        <v>45</v>
      </c>
      <c r="B198" s="5">
        <v>-60.7</v>
      </c>
      <c r="C198">
        <f t="shared" si="54"/>
        <v>-570</v>
      </c>
      <c r="D198">
        <f t="shared" si="55"/>
        <v>-448.8</v>
      </c>
      <c r="E198">
        <f t="shared" si="56"/>
        <v>-85.544999999999987</v>
      </c>
      <c r="F198">
        <f t="shared" si="61"/>
        <v>134.8936778222799</v>
      </c>
      <c r="G198">
        <f t="shared" si="62"/>
        <v>269.7873556445598</v>
      </c>
      <c r="H198">
        <f t="shared" si="57"/>
        <v>49.34867782227991</v>
      </c>
      <c r="I198">
        <f t="shared" si="58"/>
        <v>184.24235564455981</v>
      </c>
      <c r="J198">
        <f t="shared" si="59"/>
        <v>-220.43867782227989</v>
      </c>
      <c r="K198">
        <f t="shared" si="60"/>
        <v>-355.33235564455981</v>
      </c>
    </row>
    <row r="199" spans="1:11">
      <c r="A199" t="s">
        <v>46</v>
      </c>
      <c r="B199" s="5">
        <v>-189.8</v>
      </c>
      <c r="C199">
        <f t="shared" si="54"/>
        <v>-523.9</v>
      </c>
      <c r="D199">
        <f t="shared" si="55"/>
        <v>-173.2</v>
      </c>
      <c r="E199">
        <f t="shared" si="56"/>
        <v>-91.08</v>
      </c>
      <c r="F199">
        <f t="shared" si="61"/>
        <v>136.16348233533176</v>
      </c>
      <c r="G199">
        <f t="shared" si="62"/>
        <v>272.32696467066353</v>
      </c>
      <c r="H199">
        <f t="shared" si="57"/>
        <v>45.083482335331766</v>
      </c>
      <c r="I199">
        <f t="shared" si="58"/>
        <v>181.24696467066354</v>
      </c>
      <c r="J199">
        <f t="shared" si="59"/>
        <v>-227.24348233533175</v>
      </c>
      <c r="K199">
        <f t="shared" si="60"/>
        <v>-363.40696467066351</v>
      </c>
    </row>
    <row r="200" spans="1:11">
      <c r="A200" t="s">
        <v>47</v>
      </c>
      <c r="B200" s="5">
        <v>-149.80000000000001</v>
      </c>
      <c r="C200">
        <f t="shared" si="54"/>
        <v>-605.20000000000005</v>
      </c>
      <c r="D200">
        <f t="shared" si="55"/>
        <v>-215.80000000000007</v>
      </c>
      <c r="E200">
        <f t="shared" si="56"/>
        <v>-99.6</v>
      </c>
      <c r="F200">
        <f t="shared" si="61"/>
        <v>138.46641099673158</v>
      </c>
      <c r="G200">
        <f t="shared" si="62"/>
        <v>276.93282199346316</v>
      </c>
      <c r="H200">
        <f t="shared" si="57"/>
        <v>38.866410996731588</v>
      </c>
      <c r="I200">
        <f t="shared" si="58"/>
        <v>177.33282199346317</v>
      </c>
      <c r="J200">
        <f t="shared" si="59"/>
        <v>-238.06641099673158</v>
      </c>
      <c r="K200">
        <f t="shared" si="60"/>
        <v>-376.53282199346313</v>
      </c>
    </row>
    <row r="201" spans="1:11">
      <c r="A201" t="s">
        <v>48</v>
      </c>
      <c r="B201" s="5">
        <v>-224.3</v>
      </c>
      <c r="C201">
        <f t="shared" si="54"/>
        <v>-624.6</v>
      </c>
      <c r="D201">
        <f t="shared" si="55"/>
        <v>-101.5</v>
      </c>
      <c r="E201">
        <f t="shared" si="56"/>
        <v>-102.72</v>
      </c>
      <c r="F201">
        <f t="shared" si="61"/>
        <v>137.73251431899288</v>
      </c>
      <c r="G201">
        <f t="shared" si="62"/>
        <v>275.46502863798577</v>
      </c>
      <c r="H201">
        <f t="shared" si="57"/>
        <v>35.012514318992885</v>
      </c>
      <c r="I201">
        <f t="shared" si="58"/>
        <v>172.74502863798577</v>
      </c>
      <c r="J201">
        <f t="shared" si="59"/>
        <v>-240.45251431899288</v>
      </c>
      <c r="K201">
        <f t="shared" si="60"/>
        <v>-378.18502863798574</v>
      </c>
    </row>
    <row r="202" spans="1:11">
      <c r="A202" t="s">
        <v>49</v>
      </c>
      <c r="B202" s="5">
        <v>-97</v>
      </c>
      <c r="C202">
        <f t="shared" si="54"/>
        <v>-660.90000000000009</v>
      </c>
      <c r="D202">
        <f t="shared" si="55"/>
        <v>-90.900000000000091</v>
      </c>
      <c r="E202">
        <f t="shared" si="56"/>
        <v>-104.32000000000001</v>
      </c>
      <c r="F202">
        <f t="shared" si="61"/>
        <v>137.38209959854765</v>
      </c>
      <c r="G202">
        <f t="shared" si="62"/>
        <v>274.76419919709531</v>
      </c>
      <c r="H202">
        <f t="shared" si="57"/>
        <v>33.062099598547647</v>
      </c>
      <c r="I202">
        <f t="shared" si="58"/>
        <v>170.44419919709532</v>
      </c>
      <c r="J202">
        <f t="shared" si="59"/>
        <v>-241.70209959854765</v>
      </c>
      <c r="K202">
        <f t="shared" si="60"/>
        <v>-379.0841991970953</v>
      </c>
    </row>
    <row r="203" spans="1:11">
      <c r="A203" t="s">
        <v>50</v>
      </c>
      <c r="B203" s="5">
        <v>-144.9</v>
      </c>
      <c r="C203">
        <f t="shared" si="54"/>
        <v>-616</v>
      </c>
      <c r="D203">
        <f t="shared" si="55"/>
        <v>-92.100000000000023</v>
      </c>
      <c r="E203">
        <f t="shared" si="56"/>
        <v>-104.09</v>
      </c>
      <c r="F203">
        <f t="shared" si="61"/>
        <v>137.39937763438303</v>
      </c>
      <c r="G203">
        <f t="shared" si="62"/>
        <v>274.79875526876606</v>
      </c>
      <c r="H203">
        <f t="shared" si="57"/>
        <v>33.309377634383026</v>
      </c>
      <c r="I203">
        <f t="shared" si="58"/>
        <v>170.70875526876605</v>
      </c>
      <c r="J203">
        <f t="shared" si="59"/>
        <v>-241.48937763438303</v>
      </c>
      <c r="K203">
        <f t="shared" si="60"/>
        <v>-378.88875526876609</v>
      </c>
    </row>
    <row r="204" spans="1:11">
      <c r="A204" t="s">
        <v>51</v>
      </c>
      <c r="B204" s="5">
        <v>-340</v>
      </c>
      <c r="C204">
        <f t="shared" si="54"/>
        <v>-806.2</v>
      </c>
      <c r="D204">
        <f t="shared" si="55"/>
        <v>-201</v>
      </c>
      <c r="E204">
        <f t="shared" si="56"/>
        <v>-108.35</v>
      </c>
      <c r="F204">
        <f t="shared" si="61"/>
        <v>139.09191631738383</v>
      </c>
      <c r="G204">
        <f t="shared" si="62"/>
        <v>278.18383263476767</v>
      </c>
      <c r="H204">
        <f t="shared" si="57"/>
        <v>30.74191631738384</v>
      </c>
      <c r="I204">
        <f t="shared" si="58"/>
        <v>169.83383263476767</v>
      </c>
      <c r="J204">
        <f t="shared" si="59"/>
        <v>-247.44191631738383</v>
      </c>
      <c r="K204">
        <f t="shared" si="60"/>
        <v>-386.53383263476769</v>
      </c>
    </row>
    <row r="205" spans="1:11">
      <c r="A205" t="s">
        <v>52</v>
      </c>
      <c r="B205" s="5">
        <v>-433.1</v>
      </c>
      <c r="C205">
        <f t="shared" si="54"/>
        <v>-1015</v>
      </c>
      <c r="D205">
        <f t="shared" si="55"/>
        <v>-390.4</v>
      </c>
      <c r="E205">
        <f t="shared" si="56"/>
        <v>-124.745</v>
      </c>
      <c r="F205">
        <f t="shared" si="61"/>
        <v>152.11815387215847</v>
      </c>
      <c r="G205">
        <f t="shared" si="62"/>
        <v>304.23630774431695</v>
      </c>
      <c r="H205">
        <f t="shared" si="57"/>
        <v>27.373153872158468</v>
      </c>
      <c r="I205">
        <f t="shared" si="58"/>
        <v>179.49130774431694</v>
      </c>
      <c r="J205">
        <f t="shared" si="59"/>
        <v>-276.86315387215848</v>
      </c>
      <c r="K205">
        <f t="shared" si="60"/>
        <v>-428.98130774431695</v>
      </c>
    </row>
    <row r="206" spans="1:11">
      <c r="A206" t="s">
        <v>53</v>
      </c>
      <c r="B206" s="5">
        <v>-39.200000000000003</v>
      </c>
      <c r="C206">
        <f t="shared" si="54"/>
        <v>-957.2</v>
      </c>
      <c r="D206">
        <f t="shared" si="55"/>
        <v>-296.29999999999995</v>
      </c>
      <c r="E206">
        <f t="shared" si="56"/>
        <v>-141.73000000000002</v>
      </c>
      <c r="F206">
        <f t="shared" si="61"/>
        <v>151.3182937616842</v>
      </c>
      <c r="G206">
        <f t="shared" si="62"/>
        <v>302.63658752336841</v>
      </c>
      <c r="H206">
        <f t="shared" si="57"/>
        <v>9.5882937616841843</v>
      </c>
      <c r="I206">
        <f t="shared" si="58"/>
        <v>160.90658752336839</v>
      </c>
      <c r="J206">
        <f t="shared" si="59"/>
        <v>-293.04829376168425</v>
      </c>
      <c r="K206">
        <f t="shared" si="60"/>
        <v>-444.36658752336842</v>
      </c>
    </row>
    <row r="207" spans="1:11">
      <c r="A207" t="s">
        <v>54</v>
      </c>
      <c r="B207" s="5">
        <v>-5.0999999999999996</v>
      </c>
      <c r="C207">
        <f t="shared" si="54"/>
        <v>-817.40000000000009</v>
      </c>
      <c r="D207">
        <f t="shared" si="55"/>
        <v>-201.40000000000009</v>
      </c>
      <c r="E207">
        <f t="shared" si="56"/>
        <v>-155.12500000000003</v>
      </c>
      <c r="F207">
        <f t="shared" si="61"/>
        <v>143.57458175787022</v>
      </c>
      <c r="G207">
        <f t="shared" si="62"/>
        <v>287.14916351574044</v>
      </c>
      <c r="H207">
        <f t="shared" si="57"/>
        <v>-11.550418242129808</v>
      </c>
      <c r="I207">
        <f t="shared" si="58"/>
        <v>132.02416351574041</v>
      </c>
      <c r="J207">
        <f t="shared" si="59"/>
        <v>-298.69958175787025</v>
      </c>
      <c r="K207">
        <f t="shared" si="60"/>
        <v>-442.2741635157405</v>
      </c>
    </row>
    <row r="208" spans="1:11">
      <c r="A208" t="s">
        <v>55</v>
      </c>
      <c r="B208" s="5">
        <v>-21.8</v>
      </c>
      <c r="C208">
        <f t="shared" si="54"/>
        <v>-499.20000000000005</v>
      </c>
      <c r="D208">
        <f t="shared" si="55"/>
        <v>307</v>
      </c>
      <c r="E208">
        <f t="shared" si="56"/>
        <v>-142.56790000000004</v>
      </c>
      <c r="F208">
        <f t="shared" si="61"/>
        <v>171.30330505611198</v>
      </c>
      <c r="G208">
        <f t="shared" si="62"/>
        <v>342.60661011222396</v>
      </c>
      <c r="H208">
        <f t="shared" si="57"/>
        <v>28.735405056111944</v>
      </c>
      <c r="I208">
        <f t="shared" si="58"/>
        <v>200.03871011222392</v>
      </c>
      <c r="J208">
        <f t="shared" si="59"/>
        <v>-313.87120505611199</v>
      </c>
      <c r="K208">
        <f t="shared" si="60"/>
        <v>-485.17451011222397</v>
      </c>
    </row>
    <row r="209" spans="1:11">
      <c r="A209" t="s">
        <v>56</v>
      </c>
      <c r="B209" s="5">
        <v>-70.599999999999994</v>
      </c>
      <c r="C209">
        <f t="shared" si="54"/>
        <v>-136.69999999999999</v>
      </c>
      <c r="D209">
        <f t="shared" si="55"/>
        <v>878.3</v>
      </c>
      <c r="E209">
        <f t="shared" si="56"/>
        <v>-98.915800000000019</v>
      </c>
      <c r="F209">
        <f t="shared" si="61"/>
        <v>284.67527946131702</v>
      </c>
      <c r="G209">
        <f t="shared" si="62"/>
        <v>569.35055892263404</v>
      </c>
      <c r="H209">
        <f t="shared" si="57"/>
        <v>185.759479461317</v>
      </c>
      <c r="I209">
        <f t="shared" si="58"/>
        <v>470.43475892263405</v>
      </c>
      <c r="J209">
        <f t="shared" si="59"/>
        <v>-383.59107946131701</v>
      </c>
      <c r="K209">
        <f t="shared" si="60"/>
        <v>-668.26635892263403</v>
      </c>
    </row>
    <row r="210" spans="1:11">
      <c r="A210" t="s">
        <v>57</v>
      </c>
      <c r="B210" s="5">
        <v>-230</v>
      </c>
      <c r="C210">
        <f t="shared" si="54"/>
        <v>-327.5</v>
      </c>
      <c r="D210">
        <f t="shared" si="55"/>
        <v>629.70000000000005</v>
      </c>
      <c r="E210">
        <f t="shared" si="56"/>
        <v>-61.818700000000014</v>
      </c>
      <c r="F210">
        <f t="shared" si="61"/>
        <v>327.90722210198743</v>
      </c>
      <c r="G210">
        <f t="shared" si="62"/>
        <v>655.81444420397486</v>
      </c>
      <c r="H210">
        <f t="shared" si="57"/>
        <v>266.08852210198739</v>
      </c>
      <c r="I210">
        <f t="shared" si="58"/>
        <v>593.99574420397482</v>
      </c>
      <c r="J210">
        <f t="shared" si="59"/>
        <v>-389.72592210198746</v>
      </c>
      <c r="K210">
        <f t="shared" si="60"/>
        <v>-717.63314420397489</v>
      </c>
    </row>
    <row r="211" spans="1:11">
      <c r="A211" t="s">
        <v>58</v>
      </c>
      <c r="B211" s="5">
        <v>-90</v>
      </c>
      <c r="C211">
        <f t="shared" si="54"/>
        <v>-412.4</v>
      </c>
      <c r="D211">
        <f t="shared" si="55"/>
        <v>405.00000000000011</v>
      </c>
      <c r="E211">
        <f t="shared" si="56"/>
        <v>-38.556599999999996</v>
      </c>
      <c r="F211">
        <f t="shared" si="61"/>
        <v>344.12623805079068</v>
      </c>
      <c r="G211">
        <f t="shared" si="62"/>
        <v>688.25247610158135</v>
      </c>
      <c r="H211">
        <f t="shared" si="57"/>
        <v>305.56963805079067</v>
      </c>
      <c r="I211">
        <f t="shared" si="58"/>
        <v>649.69587610158135</v>
      </c>
      <c r="J211">
        <f t="shared" si="59"/>
        <v>-382.68283805079068</v>
      </c>
      <c r="K211">
        <f t="shared" si="60"/>
        <v>-726.80907610158135</v>
      </c>
    </row>
    <row r="212" spans="1:11">
      <c r="A212" t="s">
        <v>59</v>
      </c>
      <c r="B212" s="5">
        <v>-2</v>
      </c>
      <c r="C212">
        <f t="shared" si="54"/>
        <v>-392.6</v>
      </c>
      <c r="D212">
        <f t="shared" si="55"/>
        <v>106.60000000000002</v>
      </c>
      <c r="E212">
        <f t="shared" ref="E212:E243" si="63">AVERAGE(D193:D212)</f>
        <v>-31.698699999999995</v>
      </c>
      <c r="F212">
        <f t="shared" si="61"/>
        <v>345.65729389688249</v>
      </c>
      <c r="G212">
        <f t="shared" si="62"/>
        <v>691.31458779376499</v>
      </c>
      <c r="H212">
        <f t="shared" si="57"/>
        <v>313.95859389688252</v>
      </c>
      <c r="I212">
        <f t="shared" si="58"/>
        <v>659.61588779376495</v>
      </c>
      <c r="J212">
        <f t="shared" si="59"/>
        <v>-377.35599389688247</v>
      </c>
      <c r="K212">
        <f t="shared" si="60"/>
        <v>-723.01328779376502</v>
      </c>
    </row>
    <row r="213" spans="1:11">
      <c r="A213" t="s">
        <v>60</v>
      </c>
      <c r="B213" s="5">
        <v>-169</v>
      </c>
      <c r="C213">
        <f t="shared" si="54"/>
        <v>-491</v>
      </c>
      <c r="D213">
        <f t="shared" si="55"/>
        <v>-354.3</v>
      </c>
      <c r="E213">
        <f t="shared" si="63"/>
        <v>-47.555800000000019</v>
      </c>
      <c r="F213">
        <f t="shared" si="61"/>
        <v>353.11494878514679</v>
      </c>
      <c r="G213">
        <f t="shared" si="62"/>
        <v>706.22989757029359</v>
      </c>
      <c r="H213">
        <f t="shared" si="57"/>
        <v>305.55914878514676</v>
      </c>
      <c r="I213">
        <f t="shared" si="58"/>
        <v>658.67409757029361</v>
      </c>
      <c r="J213">
        <f t="shared" si="59"/>
        <v>-400.67074878514683</v>
      </c>
      <c r="K213">
        <f t="shared" si="60"/>
        <v>-753.78569757029356</v>
      </c>
    </row>
    <row r="214" spans="1:11">
      <c r="A214" t="s">
        <v>61</v>
      </c>
      <c r="B214" s="5">
        <v>-62</v>
      </c>
      <c r="C214">
        <f t="shared" si="54"/>
        <v>-323</v>
      </c>
      <c r="D214">
        <f t="shared" si="55"/>
        <v>4.5</v>
      </c>
      <c r="E214">
        <f t="shared" si="63"/>
        <v>-51.162900000000015</v>
      </c>
      <c r="F214">
        <f t="shared" si="61"/>
        <v>352.14662492204792</v>
      </c>
      <c r="G214">
        <f t="shared" si="62"/>
        <v>704.29324984409584</v>
      </c>
      <c r="H214">
        <f t="shared" si="57"/>
        <v>300.98372492204788</v>
      </c>
      <c r="I214">
        <f t="shared" si="58"/>
        <v>653.1303498440958</v>
      </c>
      <c r="J214">
        <f t="shared" si="59"/>
        <v>-403.30952492204796</v>
      </c>
      <c r="K214">
        <f t="shared" si="60"/>
        <v>-755.45614984409588</v>
      </c>
    </row>
    <row r="215" spans="1:11">
      <c r="A215" t="s">
        <v>62</v>
      </c>
      <c r="B215" s="5">
        <v>-261</v>
      </c>
      <c r="C215">
        <f t="shared" si="54"/>
        <v>-494</v>
      </c>
      <c r="D215">
        <f t="shared" si="55"/>
        <v>-81.600000000000023</v>
      </c>
      <c r="E215">
        <f t="shared" si="63"/>
        <v>-45.375000000000007</v>
      </c>
      <c r="F215">
        <f t="shared" si="61"/>
        <v>350.56503845108477</v>
      </c>
      <c r="G215">
        <f t="shared" si="62"/>
        <v>701.13007690216955</v>
      </c>
      <c r="H215">
        <f t="shared" si="57"/>
        <v>305.19003845108477</v>
      </c>
      <c r="I215">
        <f t="shared" si="58"/>
        <v>655.75507690216955</v>
      </c>
      <c r="J215">
        <f t="shared" si="59"/>
        <v>-395.94003845108477</v>
      </c>
      <c r="K215">
        <f t="shared" si="60"/>
        <v>-746.50507690216955</v>
      </c>
    </row>
    <row r="216" spans="1:11">
      <c r="A216" t="s">
        <v>63</v>
      </c>
      <c r="B216" s="5">
        <v>-226</v>
      </c>
      <c r="C216">
        <f t="shared" si="54"/>
        <v>-718</v>
      </c>
      <c r="D216">
        <f t="shared" si="55"/>
        <v>-325.39999999999998</v>
      </c>
      <c r="E216">
        <f t="shared" si="63"/>
        <v>-49.460000000000015</v>
      </c>
      <c r="F216">
        <f t="shared" si="61"/>
        <v>353.46171742384007</v>
      </c>
      <c r="G216">
        <f t="shared" si="62"/>
        <v>706.92343484768014</v>
      </c>
      <c r="H216">
        <f t="shared" si="57"/>
        <v>304.00171742384003</v>
      </c>
      <c r="I216">
        <f t="shared" si="58"/>
        <v>657.46343484768011</v>
      </c>
      <c r="J216">
        <f t="shared" si="59"/>
        <v>-402.92171742384011</v>
      </c>
      <c r="K216">
        <f t="shared" si="60"/>
        <v>-756.38343484768018</v>
      </c>
    </row>
    <row r="217" spans="1:11">
      <c r="A217" t="s">
        <v>64</v>
      </c>
      <c r="B217" s="5">
        <v>-488</v>
      </c>
      <c r="C217">
        <f t="shared" si="54"/>
        <v>-1037</v>
      </c>
      <c r="D217">
        <f t="shared" si="55"/>
        <v>-546</v>
      </c>
      <c r="E217">
        <f t="shared" si="63"/>
        <v>-59.380000000000017</v>
      </c>
      <c r="F217">
        <f t="shared" si="61"/>
        <v>364.86947283998194</v>
      </c>
      <c r="G217">
        <f t="shared" si="62"/>
        <v>729.73894567996388</v>
      </c>
      <c r="H217">
        <f t="shared" si="57"/>
        <v>305.48947283998194</v>
      </c>
      <c r="I217">
        <f t="shared" si="58"/>
        <v>670.35894567996388</v>
      </c>
      <c r="J217">
        <f t="shared" si="59"/>
        <v>-424.24947283998193</v>
      </c>
      <c r="K217">
        <f t="shared" si="60"/>
        <v>-789.11894567996387</v>
      </c>
    </row>
    <row r="218" spans="1:11">
      <c r="A218" t="s">
        <v>65</v>
      </c>
      <c r="B218" s="5">
        <v>-343</v>
      </c>
      <c r="C218">
        <f t="shared" si="54"/>
        <v>-1318</v>
      </c>
      <c r="D218">
        <f t="shared" si="55"/>
        <v>-995</v>
      </c>
      <c r="E218">
        <f t="shared" si="63"/>
        <v>-86.69</v>
      </c>
      <c r="F218">
        <f t="shared" si="61"/>
        <v>412.83901781636263</v>
      </c>
      <c r="G218">
        <f t="shared" si="62"/>
        <v>825.67803563272525</v>
      </c>
      <c r="H218">
        <f t="shared" si="57"/>
        <v>326.14901781636263</v>
      </c>
      <c r="I218">
        <f t="shared" si="58"/>
        <v>738.98803563272531</v>
      </c>
      <c r="J218">
        <f t="shared" si="59"/>
        <v>-499.52901781636263</v>
      </c>
      <c r="K218">
        <f t="shared" si="60"/>
        <v>-912.3680356327252</v>
      </c>
    </row>
    <row r="219" spans="1:11">
      <c r="A219" t="s">
        <v>66</v>
      </c>
      <c r="B219" s="5">
        <v>-280</v>
      </c>
      <c r="C219">
        <f t="shared" si="54"/>
        <v>-1337</v>
      </c>
      <c r="D219">
        <f t="shared" si="55"/>
        <v>-843</v>
      </c>
      <c r="E219">
        <f t="shared" si="63"/>
        <v>-120.18000000000002</v>
      </c>
      <c r="F219">
        <f t="shared" si="61"/>
        <v>446.05724626707769</v>
      </c>
      <c r="G219">
        <f t="shared" si="62"/>
        <v>892.11449253415537</v>
      </c>
      <c r="H219">
        <f t="shared" si="57"/>
        <v>325.87724626707768</v>
      </c>
      <c r="I219">
        <f t="shared" si="58"/>
        <v>771.93449253415531</v>
      </c>
      <c r="J219">
        <f t="shared" si="59"/>
        <v>-566.23724626707769</v>
      </c>
      <c r="K219">
        <f t="shared" si="60"/>
        <v>-1012.2944925341554</v>
      </c>
    </row>
    <row r="220" spans="1:11">
      <c r="A220" t="s">
        <v>67</v>
      </c>
      <c r="B220" s="5">
        <v>-715</v>
      </c>
      <c r="C220">
        <f t="shared" si="54"/>
        <v>-1826</v>
      </c>
      <c r="D220">
        <f t="shared" si="55"/>
        <v>-1108</v>
      </c>
      <c r="E220">
        <f t="shared" si="63"/>
        <v>-164.79000000000002</v>
      </c>
      <c r="F220">
        <f t="shared" si="61"/>
        <v>497.74324378824281</v>
      </c>
      <c r="G220">
        <f t="shared" si="62"/>
        <v>995.48648757648562</v>
      </c>
      <c r="H220">
        <f t="shared" si="57"/>
        <v>332.95324378824279</v>
      </c>
      <c r="I220">
        <f t="shared" si="58"/>
        <v>830.69648757648565</v>
      </c>
      <c r="J220">
        <f t="shared" si="59"/>
        <v>-662.53324378824277</v>
      </c>
      <c r="K220">
        <f t="shared" si="60"/>
        <v>-1160.2764875764856</v>
      </c>
    </row>
    <row r="221" spans="1:11">
      <c r="A221" t="s">
        <v>68</v>
      </c>
      <c r="B221" s="5">
        <v>-46</v>
      </c>
      <c r="C221">
        <f t="shared" si="54"/>
        <v>-1384</v>
      </c>
      <c r="D221">
        <f t="shared" si="55"/>
        <v>-347</v>
      </c>
      <c r="E221">
        <f t="shared" si="63"/>
        <v>-177.065</v>
      </c>
      <c r="F221">
        <f t="shared" si="61"/>
        <v>499.12553771044099</v>
      </c>
      <c r="G221">
        <f t="shared" si="62"/>
        <v>998.25107542088199</v>
      </c>
      <c r="H221">
        <f t="shared" si="57"/>
        <v>322.060537710441</v>
      </c>
      <c r="I221">
        <f t="shared" si="58"/>
        <v>821.18607542088193</v>
      </c>
      <c r="J221">
        <f t="shared" si="59"/>
        <v>-676.19053771044105</v>
      </c>
      <c r="K221">
        <f t="shared" si="60"/>
        <v>-1175.316075420882</v>
      </c>
    </row>
    <row r="222" spans="1:11">
      <c r="A222" t="s">
        <v>69</v>
      </c>
      <c r="B222" s="5">
        <v>1352</v>
      </c>
      <c r="C222">
        <f t="shared" ref="C222:C285" si="64">SUM(B219,B220,B221,B222)</f>
        <v>311</v>
      </c>
      <c r="D222">
        <f t="shared" si="55"/>
        <v>1629</v>
      </c>
      <c r="E222">
        <f t="shared" si="63"/>
        <v>-91.069999999999979</v>
      </c>
      <c r="F222">
        <f t="shared" si="61"/>
        <v>642.36173290034708</v>
      </c>
      <c r="G222">
        <f t="shared" si="62"/>
        <v>1284.7234658006942</v>
      </c>
      <c r="H222">
        <f t="shared" si="57"/>
        <v>551.29173290034714</v>
      </c>
      <c r="I222">
        <f t="shared" si="58"/>
        <v>1193.6534658006942</v>
      </c>
      <c r="J222">
        <f t="shared" si="59"/>
        <v>-733.43173290034701</v>
      </c>
      <c r="K222">
        <f t="shared" si="60"/>
        <v>-1375.7934658006941</v>
      </c>
    </row>
    <row r="223" spans="1:11">
      <c r="A223" t="s">
        <v>70</v>
      </c>
      <c r="B223" s="5">
        <v>-114</v>
      </c>
      <c r="C223">
        <f t="shared" si="64"/>
        <v>477</v>
      </c>
      <c r="D223">
        <f t="shared" si="55"/>
        <v>1814</v>
      </c>
      <c r="E223">
        <f t="shared" si="63"/>
        <v>4.2349999999999905</v>
      </c>
      <c r="F223">
        <f t="shared" si="61"/>
        <v>770.76766604880083</v>
      </c>
      <c r="G223">
        <f t="shared" si="62"/>
        <v>1541.5353320976017</v>
      </c>
      <c r="H223">
        <f t="shared" si="57"/>
        <v>775.00266604880085</v>
      </c>
      <c r="I223">
        <f t="shared" si="58"/>
        <v>1545.7703320976016</v>
      </c>
      <c r="J223">
        <f t="shared" si="59"/>
        <v>-766.53266604880082</v>
      </c>
      <c r="K223">
        <f t="shared" si="60"/>
        <v>-1537.3003320976018</v>
      </c>
    </row>
    <row r="224" spans="1:11">
      <c r="A224" t="s">
        <v>71</v>
      </c>
      <c r="B224" s="5">
        <v>-329</v>
      </c>
      <c r="C224">
        <f t="shared" si="64"/>
        <v>863</v>
      </c>
      <c r="D224">
        <f t="shared" si="55"/>
        <v>2689</v>
      </c>
      <c r="E224">
        <f t="shared" si="63"/>
        <v>148.73499999999999</v>
      </c>
      <c r="F224">
        <f t="shared" si="61"/>
        <v>974.29623198383297</v>
      </c>
      <c r="G224">
        <f t="shared" si="62"/>
        <v>1948.5924639676659</v>
      </c>
      <c r="H224">
        <f t="shared" si="57"/>
        <v>1123.0312319838329</v>
      </c>
      <c r="I224">
        <f t="shared" si="58"/>
        <v>2097.3274639676661</v>
      </c>
      <c r="J224">
        <f t="shared" si="59"/>
        <v>-825.56123198383295</v>
      </c>
      <c r="K224">
        <f t="shared" si="60"/>
        <v>-1799.857463967666</v>
      </c>
    </row>
    <row r="225" spans="1:11">
      <c r="A225" t="s">
        <v>72</v>
      </c>
      <c r="B225" s="5">
        <v>-442</v>
      </c>
      <c r="C225">
        <f t="shared" si="64"/>
        <v>467</v>
      </c>
      <c r="D225">
        <f t="shared" si="55"/>
        <v>1851</v>
      </c>
      <c r="E225">
        <f t="shared" si="63"/>
        <v>260.80500000000001</v>
      </c>
      <c r="F225">
        <f t="shared" si="61"/>
        <v>1035.9754033226241</v>
      </c>
      <c r="G225">
        <f t="shared" si="62"/>
        <v>2071.9508066452481</v>
      </c>
      <c r="H225">
        <f t="shared" si="57"/>
        <v>1296.7804033226241</v>
      </c>
      <c r="I225">
        <f t="shared" si="58"/>
        <v>2332.755806645248</v>
      </c>
      <c r="J225">
        <f t="shared" si="59"/>
        <v>-775.170403322624</v>
      </c>
      <c r="K225">
        <f t="shared" si="60"/>
        <v>-1811.1458066452481</v>
      </c>
    </row>
    <row r="226" spans="1:11">
      <c r="A226" t="s">
        <v>73</v>
      </c>
      <c r="B226" s="5">
        <v>-120</v>
      </c>
      <c r="C226">
        <f t="shared" si="64"/>
        <v>-1005</v>
      </c>
      <c r="D226">
        <f t="shared" ref="D226:D289" si="65">C226-C222</f>
        <v>-1316</v>
      </c>
      <c r="E226">
        <f t="shared" si="63"/>
        <v>209.82</v>
      </c>
      <c r="F226">
        <f t="shared" si="61"/>
        <v>1088.5919034287031</v>
      </c>
      <c r="G226">
        <f t="shared" si="62"/>
        <v>2177.1838068574061</v>
      </c>
      <c r="H226">
        <f t="shared" si="57"/>
        <v>1298.411903428703</v>
      </c>
      <c r="I226">
        <f t="shared" si="58"/>
        <v>2387.0038068574063</v>
      </c>
      <c r="J226">
        <f t="shared" si="59"/>
        <v>-878.77190342870313</v>
      </c>
      <c r="K226">
        <f t="shared" si="60"/>
        <v>-1967.3638068574062</v>
      </c>
    </row>
    <row r="227" spans="1:11">
      <c r="A227" t="s">
        <v>74</v>
      </c>
      <c r="B227" s="5">
        <v>-385</v>
      </c>
      <c r="C227">
        <f t="shared" si="64"/>
        <v>-1276</v>
      </c>
      <c r="D227">
        <f t="shared" si="65"/>
        <v>-1753</v>
      </c>
      <c r="E227">
        <f t="shared" si="63"/>
        <v>132.23999999999995</v>
      </c>
      <c r="F227">
        <f t="shared" si="61"/>
        <v>1171.5666894332023</v>
      </c>
      <c r="G227">
        <f t="shared" si="62"/>
        <v>2343.1333788664047</v>
      </c>
      <c r="H227">
        <f t="shared" si="57"/>
        <v>1303.8066894332023</v>
      </c>
      <c r="I227">
        <f t="shared" si="58"/>
        <v>2475.3733788664044</v>
      </c>
      <c r="J227">
        <f t="shared" si="59"/>
        <v>-1039.3266894332023</v>
      </c>
      <c r="K227">
        <f t="shared" si="60"/>
        <v>-2210.8933788664049</v>
      </c>
    </row>
    <row r="228" spans="1:11">
      <c r="A228" t="s">
        <v>75</v>
      </c>
      <c r="B228" s="5">
        <v>-256</v>
      </c>
      <c r="C228">
        <f t="shared" si="64"/>
        <v>-1203</v>
      </c>
      <c r="D228">
        <f t="shared" si="65"/>
        <v>-2066</v>
      </c>
      <c r="E228">
        <f t="shared" si="63"/>
        <v>13.589999999999964</v>
      </c>
      <c r="F228">
        <f t="shared" si="61"/>
        <v>1269.043635722752</v>
      </c>
      <c r="G228">
        <f t="shared" si="62"/>
        <v>2538.087271445504</v>
      </c>
      <c r="H228">
        <f t="shared" si="57"/>
        <v>1282.6336357227519</v>
      </c>
      <c r="I228">
        <f t="shared" si="58"/>
        <v>2551.6772714455042</v>
      </c>
      <c r="J228">
        <f t="shared" si="59"/>
        <v>-1255.4536357227521</v>
      </c>
      <c r="K228">
        <f t="shared" si="60"/>
        <v>-2524.4972714455039</v>
      </c>
    </row>
    <row r="229" spans="1:11">
      <c r="A229" t="s">
        <v>76</v>
      </c>
      <c r="B229" s="5">
        <v>-281</v>
      </c>
      <c r="C229">
        <f t="shared" si="64"/>
        <v>-1042</v>
      </c>
      <c r="D229">
        <f t="shared" si="65"/>
        <v>-1509</v>
      </c>
      <c r="E229">
        <f t="shared" si="63"/>
        <v>-105.77500000000001</v>
      </c>
      <c r="F229">
        <f t="shared" si="61"/>
        <v>1295.4284009445232</v>
      </c>
      <c r="G229">
        <f t="shared" si="62"/>
        <v>2590.8568018890464</v>
      </c>
      <c r="H229">
        <f t="shared" si="57"/>
        <v>1189.6534009445231</v>
      </c>
      <c r="I229">
        <f t="shared" si="58"/>
        <v>2485.0818018890463</v>
      </c>
      <c r="J229">
        <f t="shared" si="59"/>
        <v>-1401.2034009445233</v>
      </c>
      <c r="K229">
        <f t="shared" si="60"/>
        <v>-2696.6318018890465</v>
      </c>
    </row>
    <row r="230" spans="1:11">
      <c r="A230" t="s">
        <v>77</v>
      </c>
      <c r="B230" s="5">
        <v>-176</v>
      </c>
      <c r="C230">
        <f t="shared" si="64"/>
        <v>-1098</v>
      </c>
      <c r="D230">
        <f t="shared" si="65"/>
        <v>-93</v>
      </c>
      <c r="E230">
        <f t="shared" si="63"/>
        <v>-141.91</v>
      </c>
      <c r="F230">
        <f t="shared" si="61"/>
        <v>1283.8610569601942</v>
      </c>
      <c r="G230">
        <f t="shared" si="62"/>
        <v>2567.7221139203884</v>
      </c>
      <c r="H230">
        <f t="shared" si="57"/>
        <v>1141.9510569601941</v>
      </c>
      <c r="I230">
        <f t="shared" si="58"/>
        <v>2425.8121139203886</v>
      </c>
      <c r="J230">
        <f t="shared" si="59"/>
        <v>-1425.7710569601943</v>
      </c>
      <c r="K230">
        <f t="shared" si="60"/>
        <v>-2709.6321139203883</v>
      </c>
    </row>
    <row r="231" spans="1:11">
      <c r="A231" t="s">
        <v>78</v>
      </c>
      <c r="B231" s="5">
        <v>-291</v>
      </c>
      <c r="C231">
        <f t="shared" si="64"/>
        <v>-1004</v>
      </c>
      <c r="D231">
        <f t="shared" si="65"/>
        <v>272</v>
      </c>
      <c r="E231">
        <f t="shared" si="63"/>
        <v>-148.56</v>
      </c>
      <c r="F231">
        <f t="shared" si="61"/>
        <v>1281.2208722850824</v>
      </c>
      <c r="G231">
        <f t="shared" si="62"/>
        <v>2562.4417445701647</v>
      </c>
      <c r="H231">
        <f t="shared" si="57"/>
        <v>1132.6608722850824</v>
      </c>
      <c r="I231">
        <f t="shared" si="58"/>
        <v>2413.8817445701648</v>
      </c>
      <c r="J231">
        <f t="shared" si="59"/>
        <v>-1429.7808722850823</v>
      </c>
      <c r="K231">
        <f t="shared" si="60"/>
        <v>-2711.0017445701646</v>
      </c>
    </row>
    <row r="232" spans="1:11">
      <c r="A232" t="s">
        <v>79</v>
      </c>
      <c r="B232" s="5">
        <v>-1409</v>
      </c>
      <c r="C232">
        <f t="shared" si="64"/>
        <v>-2157</v>
      </c>
      <c r="D232">
        <f t="shared" si="65"/>
        <v>-954</v>
      </c>
      <c r="E232">
        <f t="shared" si="63"/>
        <v>-201.59</v>
      </c>
      <c r="F232">
        <f t="shared" si="61"/>
        <v>1292.0077174692108</v>
      </c>
      <c r="G232">
        <f t="shared" si="62"/>
        <v>2584.0154349384215</v>
      </c>
      <c r="H232">
        <f t="shared" si="57"/>
        <v>1090.4177174692109</v>
      </c>
      <c r="I232">
        <f t="shared" si="58"/>
        <v>2382.4254349384214</v>
      </c>
      <c r="J232">
        <f t="shared" si="59"/>
        <v>-1493.5977174692107</v>
      </c>
      <c r="K232">
        <f t="shared" si="60"/>
        <v>-2785.6054349384217</v>
      </c>
    </row>
    <row r="233" spans="1:11">
      <c r="A233" t="s">
        <v>80</v>
      </c>
      <c r="B233" s="5">
        <v>-845</v>
      </c>
      <c r="C233">
        <f t="shared" si="64"/>
        <v>-2721</v>
      </c>
      <c r="D233">
        <f t="shared" si="65"/>
        <v>-1679</v>
      </c>
      <c r="E233">
        <f t="shared" si="63"/>
        <v>-267.82499999999999</v>
      </c>
      <c r="F233">
        <f t="shared" si="61"/>
        <v>1333.5365200828724</v>
      </c>
      <c r="G233">
        <f t="shared" si="62"/>
        <v>2667.0730401657447</v>
      </c>
      <c r="H233">
        <f t="shared" si="57"/>
        <v>1065.7115200828723</v>
      </c>
      <c r="I233">
        <f t="shared" si="58"/>
        <v>2399.2480401657449</v>
      </c>
      <c r="J233">
        <f t="shared" si="59"/>
        <v>-1601.3615200828724</v>
      </c>
      <c r="K233">
        <f t="shared" si="60"/>
        <v>-2934.8980401657445</v>
      </c>
    </row>
    <row r="234" spans="1:11">
      <c r="A234" t="s">
        <v>81</v>
      </c>
      <c r="B234" s="5">
        <v>-596</v>
      </c>
      <c r="C234">
        <f t="shared" si="64"/>
        <v>-3141</v>
      </c>
      <c r="D234">
        <f t="shared" si="65"/>
        <v>-2043</v>
      </c>
      <c r="E234">
        <f t="shared" si="63"/>
        <v>-370.2</v>
      </c>
      <c r="F234">
        <f t="shared" si="61"/>
        <v>1388.9705752633381</v>
      </c>
      <c r="G234">
        <f t="shared" si="62"/>
        <v>2777.9411505266762</v>
      </c>
      <c r="H234">
        <f t="shared" si="57"/>
        <v>1018.7705752633381</v>
      </c>
      <c r="I234">
        <f t="shared" si="58"/>
        <v>2407.7411505266764</v>
      </c>
      <c r="J234">
        <f t="shared" si="59"/>
        <v>-1759.1705752633382</v>
      </c>
      <c r="K234">
        <f t="shared" si="60"/>
        <v>-3148.141150526676</v>
      </c>
    </row>
    <row r="235" spans="1:11">
      <c r="A235" t="s">
        <v>82</v>
      </c>
      <c r="B235" s="5">
        <v>-381</v>
      </c>
      <c r="C235">
        <f t="shared" si="64"/>
        <v>-3231</v>
      </c>
      <c r="D235">
        <f t="shared" si="65"/>
        <v>-2227</v>
      </c>
      <c r="E235">
        <f t="shared" si="63"/>
        <v>-477.46999999999997</v>
      </c>
      <c r="F235">
        <f t="shared" si="61"/>
        <v>1447.1355580121574</v>
      </c>
      <c r="G235">
        <f t="shared" si="62"/>
        <v>2894.2711160243148</v>
      </c>
      <c r="H235">
        <f t="shared" si="57"/>
        <v>969.66555801215736</v>
      </c>
      <c r="I235">
        <f t="shared" si="58"/>
        <v>2416.801116024315</v>
      </c>
      <c r="J235">
        <f t="shared" si="59"/>
        <v>-1924.6055580121574</v>
      </c>
      <c r="K235">
        <f t="shared" si="60"/>
        <v>-3371.7411160243146</v>
      </c>
    </row>
    <row r="236" spans="1:11">
      <c r="A236" t="s">
        <v>83</v>
      </c>
      <c r="B236" s="5">
        <v>-225</v>
      </c>
      <c r="C236">
        <f t="shared" si="64"/>
        <v>-2047</v>
      </c>
      <c r="D236">
        <f t="shared" si="65"/>
        <v>110</v>
      </c>
      <c r="E236">
        <f t="shared" si="63"/>
        <v>-455.7</v>
      </c>
      <c r="F236">
        <f t="shared" si="61"/>
        <v>1452.8074853447322</v>
      </c>
      <c r="G236">
        <f t="shared" si="62"/>
        <v>2905.6149706894644</v>
      </c>
      <c r="H236">
        <f t="shared" si="57"/>
        <v>997.10748534473214</v>
      </c>
      <c r="I236">
        <f t="shared" si="58"/>
        <v>2449.9149706894646</v>
      </c>
      <c r="J236">
        <f t="shared" si="59"/>
        <v>-1908.5074853447322</v>
      </c>
      <c r="K236">
        <f t="shared" si="60"/>
        <v>-3361.3149706894642</v>
      </c>
    </row>
    <row r="237" spans="1:11">
      <c r="A237" t="s">
        <v>84</v>
      </c>
      <c r="B237" s="5">
        <v>-488</v>
      </c>
      <c r="C237">
        <f t="shared" si="64"/>
        <v>-1690</v>
      </c>
      <c r="D237">
        <f t="shared" si="65"/>
        <v>1031</v>
      </c>
      <c r="E237">
        <f t="shared" si="63"/>
        <v>-376.85</v>
      </c>
      <c r="F237">
        <f t="shared" si="61"/>
        <v>1489.9685364039351</v>
      </c>
      <c r="G237">
        <f t="shared" si="62"/>
        <v>2979.9370728078702</v>
      </c>
      <c r="H237">
        <f t="shared" si="57"/>
        <v>1113.1185364039352</v>
      </c>
      <c r="I237">
        <f t="shared" si="58"/>
        <v>2603.0870728078703</v>
      </c>
      <c r="J237">
        <f t="shared" si="59"/>
        <v>-1866.818536403935</v>
      </c>
      <c r="K237">
        <f t="shared" si="60"/>
        <v>-3356.7870728078701</v>
      </c>
    </row>
    <row r="238" spans="1:11">
      <c r="A238" t="s">
        <v>85</v>
      </c>
      <c r="B238" s="5">
        <v>-321.59800000000001</v>
      </c>
      <c r="C238">
        <f t="shared" si="64"/>
        <v>-1415.598</v>
      </c>
      <c r="D238">
        <f t="shared" si="65"/>
        <v>1725.402</v>
      </c>
      <c r="E238">
        <f t="shared" si="63"/>
        <v>-240.82990000000001</v>
      </c>
      <c r="F238">
        <f t="shared" si="61"/>
        <v>1553.3909130626016</v>
      </c>
      <c r="G238">
        <f t="shared" si="62"/>
        <v>3106.7818261252032</v>
      </c>
      <c r="H238">
        <f t="shared" si="57"/>
        <v>1312.5610130626017</v>
      </c>
      <c r="I238">
        <f t="shared" si="58"/>
        <v>2865.951926125203</v>
      </c>
      <c r="J238">
        <f t="shared" si="59"/>
        <v>-1794.2208130626016</v>
      </c>
      <c r="K238">
        <f t="shared" si="60"/>
        <v>-3347.6117261252034</v>
      </c>
    </row>
    <row r="239" spans="1:11">
      <c r="A239" t="s">
        <v>86</v>
      </c>
      <c r="B239" s="5">
        <v>-405.87099999999998</v>
      </c>
      <c r="C239">
        <f t="shared" si="64"/>
        <v>-1440.4690000000001</v>
      </c>
      <c r="D239">
        <f t="shared" si="65"/>
        <v>1790.5309999999999</v>
      </c>
      <c r="E239">
        <f t="shared" si="63"/>
        <v>-109.15335</v>
      </c>
      <c r="F239">
        <f t="shared" si="61"/>
        <v>1610.2384139793603</v>
      </c>
      <c r="G239">
        <f t="shared" si="62"/>
        <v>3220.4768279587206</v>
      </c>
      <c r="H239">
        <f t="shared" si="57"/>
        <v>1501.0850639793603</v>
      </c>
      <c r="I239">
        <f t="shared" si="58"/>
        <v>3111.3234779587206</v>
      </c>
      <c r="J239">
        <f t="shared" si="59"/>
        <v>-1719.3917639793603</v>
      </c>
      <c r="K239">
        <f t="shared" si="60"/>
        <v>-3329.6301779587207</v>
      </c>
    </row>
    <row r="240" spans="1:11">
      <c r="A240" t="s">
        <v>87</v>
      </c>
      <c r="B240" s="5">
        <v>-989.78</v>
      </c>
      <c r="C240">
        <f t="shared" si="64"/>
        <v>-2205.2489999999998</v>
      </c>
      <c r="D240">
        <f t="shared" si="65"/>
        <v>-158.2489999999998</v>
      </c>
      <c r="E240">
        <f t="shared" si="63"/>
        <v>-61.66579999999999</v>
      </c>
      <c r="F240">
        <f t="shared" si="61"/>
        <v>1593.1448814377243</v>
      </c>
      <c r="G240">
        <f t="shared" si="62"/>
        <v>3186.2897628754486</v>
      </c>
      <c r="H240">
        <f t="shared" si="57"/>
        <v>1531.4790814377243</v>
      </c>
      <c r="I240">
        <f t="shared" si="58"/>
        <v>3124.6239628754483</v>
      </c>
      <c r="J240">
        <f t="shared" si="59"/>
        <v>-1654.8106814377243</v>
      </c>
      <c r="K240">
        <f t="shared" si="60"/>
        <v>-3247.9555628754488</v>
      </c>
    </row>
    <row r="241" spans="1:11">
      <c r="A241" t="s">
        <v>88</v>
      </c>
      <c r="B241" s="5">
        <v>-564.33799999999997</v>
      </c>
      <c r="C241">
        <f t="shared" si="64"/>
        <v>-2281.587</v>
      </c>
      <c r="D241">
        <f t="shared" si="65"/>
        <v>-591.58699999999999</v>
      </c>
      <c r="E241">
        <f t="shared" si="63"/>
        <v>-73.895149999999987</v>
      </c>
      <c r="F241">
        <f t="shared" si="61"/>
        <v>1596.3859081039493</v>
      </c>
      <c r="G241">
        <f t="shared" si="62"/>
        <v>3192.7718162078986</v>
      </c>
      <c r="H241">
        <f t="shared" si="57"/>
        <v>1522.4907581039492</v>
      </c>
      <c r="I241">
        <f t="shared" si="58"/>
        <v>3118.8766662078988</v>
      </c>
      <c r="J241">
        <f t="shared" si="59"/>
        <v>-1670.2810581039494</v>
      </c>
      <c r="K241">
        <f t="shared" si="60"/>
        <v>-3266.6669662078984</v>
      </c>
    </row>
    <row r="242" spans="1:11">
      <c r="A242" t="s">
        <v>89</v>
      </c>
      <c r="B242" s="5">
        <v>-120.095</v>
      </c>
      <c r="C242">
        <f t="shared" si="64"/>
        <v>-2080.0839999999998</v>
      </c>
      <c r="D242">
        <f t="shared" si="65"/>
        <v>-664.48599999999988</v>
      </c>
      <c r="E242">
        <f t="shared" si="63"/>
        <v>-188.56944999999999</v>
      </c>
      <c r="F242">
        <f t="shared" si="61"/>
        <v>1549.3029526526291</v>
      </c>
      <c r="G242">
        <f t="shared" si="62"/>
        <v>3098.6059053052581</v>
      </c>
      <c r="H242">
        <f t="shared" si="57"/>
        <v>1360.7335026526291</v>
      </c>
      <c r="I242">
        <f t="shared" si="58"/>
        <v>2910.0364553052582</v>
      </c>
      <c r="J242">
        <f t="shared" si="59"/>
        <v>-1737.872402652629</v>
      </c>
      <c r="K242">
        <f t="shared" si="60"/>
        <v>-3287.1753553052581</v>
      </c>
    </row>
    <row r="243" spans="1:11">
      <c r="A243" t="s">
        <v>90</v>
      </c>
      <c r="B243" s="5">
        <v>2302.6709999999998</v>
      </c>
      <c r="C243">
        <f t="shared" si="64"/>
        <v>628.45799999999986</v>
      </c>
      <c r="D243">
        <f t="shared" si="65"/>
        <v>2068.9269999999997</v>
      </c>
      <c r="E243">
        <f t="shared" si="63"/>
        <v>-175.82310000000001</v>
      </c>
      <c r="F243">
        <f t="shared" si="61"/>
        <v>1567.5863037399381</v>
      </c>
      <c r="G243">
        <f t="shared" si="62"/>
        <v>3135.1726074798762</v>
      </c>
      <c r="H243">
        <f t="shared" si="57"/>
        <v>1391.763203739938</v>
      </c>
      <c r="I243">
        <f t="shared" si="58"/>
        <v>2959.3495074798761</v>
      </c>
      <c r="J243">
        <f t="shared" si="59"/>
        <v>-1743.4094037399382</v>
      </c>
      <c r="K243">
        <f t="shared" si="60"/>
        <v>-3310.9957074798763</v>
      </c>
    </row>
    <row r="244" spans="1:11">
      <c r="A244" t="s">
        <v>91</v>
      </c>
      <c r="B244" s="5">
        <v>-312.92099999999999</v>
      </c>
      <c r="C244">
        <f t="shared" si="64"/>
        <v>1305.3169999999998</v>
      </c>
      <c r="D244">
        <f t="shared" si="65"/>
        <v>3510.5659999999998</v>
      </c>
      <c r="E244">
        <f t="shared" ref="E244:E275" si="66">AVERAGE(D225:D244)</f>
        <v>-134.7448</v>
      </c>
      <c r="F244">
        <f t="shared" si="61"/>
        <v>1654.9401999289275</v>
      </c>
      <c r="G244">
        <f t="shared" si="62"/>
        <v>3309.8803998578551</v>
      </c>
      <c r="H244">
        <f t="shared" ref="H244:H301" si="67">E244+F244</f>
        <v>1520.1953999289276</v>
      </c>
      <c r="I244">
        <f t="shared" ref="I244:I301" si="68">E244+G244</f>
        <v>3175.1355998578551</v>
      </c>
      <c r="J244">
        <f t="shared" ref="J244:J301" si="69">E244-F244</f>
        <v>-1789.6849999289275</v>
      </c>
      <c r="K244">
        <f t="shared" ref="K244:K301" si="70">E244-G244</f>
        <v>-3444.625199857855</v>
      </c>
    </row>
    <row r="245" spans="1:11">
      <c r="A245" t="s">
        <v>92</v>
      </c>
      <c r="B245" s="5">
        <v>387.93099999999998</v>
      </c>
      <c r="C245">
        <f t="shared" si="64"/>
        <v>2257.5859999999998</v>
      </c>
      <c r="D245">
        <f t="shared" si="65"/>
        <v>4539.1729999999998</v>
      </c>
      <c r="E245">
        <f t="shared" si="66"/>
        <v>-0.33614999999999784</v>
      </c>
      <c r="F245">
        <f t="shared" ref="F245:F301" si="71">STDEV(D226,D227,D228,D229,D230,D231,D232,D233,D234,D235,D236,D237,D238,D239,D240,D241,D242,D243,D244,D245)</f>
        <v>1913.6452639428699</v>
      </c>
      <c r="G245">
        <f t="shared" ref="G245:G301" si="72">F245*2</f>
        <v>3827.2905278857397</v>
      </c>
      <c r="H245">
        <f t="shared" si="67"/>
        <v>1913.3091139428698</v>
      </c>
      <c r="I245">
        <f t="shared" si="68"/>
        <v>3826.9543778857396</v>
      </c>
      <c r="J245">
        <f t="shared" si="69"/>
        <v>-1913.9814139428699</v>
      </c>
      <c r="K245">
        <f t="shared" si="70"/>
        <v>-3827.6266778857398</v>
      </c>
    </row>
    <row r="246" spans="1:11">
      <c r="A246" t="s">
        <v>93</v>
      </c>
      <c r="B246" s="5">
        <v>-526.31299999999999</v>
      </c>
      <c r="C246">
        <f t="shared" si="64"/>
        <v>1851.3679999999995</v>
      </c>
      <c r="D246">
        <f t="shared" si="65"/>
        <v>3931.4519999999993</v>
      </c>
      <c r="E246">
        <f t="shared" si="66"/>
        <v>262.03644999999995</v>
      </c>
      <c r="F246">
        <f t="shared" si="71"/>
        <v>2076.5599690185604</v>
      </c>
      <c r="G246">
        <f t="shared" si="72"/>
        <v>4153.1199380371208</v>
      </c>
      <c r="H246">
        <f t="shared" si="67"/>
        <v>2338.5964190185605</v>
      </c>
      <c r="I246">
        <f t="shared" si="68"/>
        <v>4415.1563880371205</v>
      </c>
      <c r="J246">
        <f t="shared" si="69"/>
        <v>-1814.5235190185604</v>
      </c>
      <c r="K246">
        <f t="shared" si="70"/>
        <v>-3891.0834880371208</v>
      </c>
    </row>
    <row r="247" spans="1:11">
      <c r="A247" t="s">
        <v>94</v>
      </c>
      <c r="B247" s="5">
        <v>-506.71300000000002</v>
      </c>
      <c r="C247">
        <f t="shared" si="64"/>
        <v>-958.01600000000008</v>
      </c>
      <c r="D247">
        <f t="shared" si="65"/>
        <v>-1586.4739999999999</v>
      </c>
      <c r="E247">
        <f t="shared" si="66"/>
        <v>270.36274999999989</v>
      </c>
      <c r="F247">
        <f t="shared" si="71"/>
        <v>2068.3728315701605</v>
      </c>
      <c r="G247">
        <f t="shared" si="72"/>
        <v>4136.7456631403211</v>
      </c>
      <c r="H247">
        <f t="shared" si="67"/>
        <v>2338.7355815701603</v>
      </c>
      <c r="I247">
        <f t="shared" si="68"/>
        <v>4407.1084131403213</v>
      </c>
      <c r="J247">
        <f t="shared" si="69"/>
        <v>-1798.0100815701608</v>
      </c>
      <c r="K247">
        <f t="shared" si="70"/>
        <v>-3866.3829131403213</v>
      </c>
    </row>
    <row r="248" spans="1:11">
      <c r="A248" t="s">
        <v>95</v>
      </c>
      <c r="B248" s="5">
        <v>-1263.962</v>
      </c>
      <c r="C248">
        <f t="shared" si="64"/>
        <v>-1909.057</v>
      </c>
      <c r="D248">
        <f t="shared" si="65"/>
        <v>-3214.3739999999998</v>
      </c>
      <c r="E248">
        <f t="shared" si="66"/>
        <v>212.94404999999998</v>
      </c>
      <c r="F248">
        <f t="shared" si="71"/>
        <v>2150.9363739665241</v>
      </c>
      <c r="G248">
        <f t="shared" si="72"/>
        <v>4301.8727479330482</v>
      </c>
      <c r="H248">
        <f t="shared" si="67"/>
        <v>2363.8804239665242</v>
      </c>
      <c r="I248">
        <f t="shared" si="68"/>
        <v>4514.8167979330483</v>
      </c>
      <c r="J248">
        <f t="shared" si="69"/>
        <v>-1937.9923239665241</v>
      </c>
      <c r="K248">
        <f t="shared" si="70"/>
        <v>-4088.9286979330482</v>
      </c>
    </row>
    <row r="249" spans="1:11">
      <c r="A249" t="s">
        <v>96</v>
      </c>
      <c r="B249" s="5">
        <v>-185.12</v>
      </c>
      <c r="C249">
        <f t="shared" si="64"/>
        <v>-2482.1080000000002</v>
      </c>
      <c r="D249">
        <f t="shared" si="65"/>
        <v>-4739.6939999999995</v>
      </c>
      <c r="E249">
        <f t="shared" si="66"/>
        <v>51.409349999999996</v>
      </c>
      <c r="F249">
        <f t="shared" si="71"/>
        <v>2394.5737074640956</v>
      </c>
      <c r="G249">
        <f t="shared" si="72"/>
        <v>4789.1474149281912</v>
      </c>
      <c r="H249">
        <f t="shared" si="67"/>
        <v>2445.9830574640955</v>
      </c>
      <c r="I249">
        <f t="shared" si="68"/>
        <v>4840.5567649281911</v>
      </c>
      <c r="J249">
        <f t="shared" si="69"/>
        <v>-2343.1643574640957</v>
      </c>
      <c r="K249">
        <f t="shared" si="70"/>
        <v>-4737.7380649281913</v>
      </c>
    </row>
    <row r="250" spans="1:11">
      <c r="A250" t="s">
        <v>97</v>
      </c>
      <c r="B250" s="5">
        <v>-695.875</v>
      </c>
      <c r="C250">
        <f t="shared" si="64"/>
        <v>-2651.67</v>
      </c>
      <c r="D250">
        <f t="shared" si="65"/>
        <v>-4503.0379999999996</v>
      </c>
      <c r="E250">
        <f t="shared" si="66"/>
        <v>-169.09254999999999</v>
      </c>
      <c r="F250">
        <f t="shared" si="71"/>
        <v>2602.5837002018525</v>
      </c>
      <c r="G250">
        <f t="shared" si="72"/>
        <v>5205.167400403705</v>
      </c>
      <c r="H250">
        <f t="shared" si="67"/>
        <v>2433.4911502018526</v>
      </c>
      <c r="I250">
        <f t="shared" si="68"/>
        <v>5036.0748504037047</v>
      </c>
      <c r="J250">
        <f t="shared" si="69"/>
        <v>-2771.6762502018523</v>
      </c>
      <c r="K250">
        <f t="shared" si="70"/>
        <v>-5374.2599504037053</v>
      </c>
    </row>
    <row r="251" spans="1:11">
      <c r="A251" t="s">
        <v>98</v>
      </c>
      <c r="B251" s="5">
        <v>39.514000000000003</v>
      </c>
      <c r="C251">
        <f t="shared" si="64"/>
        <v>-2105.4429999999998</v>
      </c>
      <c r="D251">
        <f t="shared" si="65"/>
        <v>-1147.4269999999997</v>
      </c>
      <c r="E251">
        <f t="shared" si="66"/>
        <v>-240.06389999999996</v>
      </c>
      <c r="F251">
        <f t="shared" si="71"/>
        <v>2609.2672234349402</v>
      </c>
      <c r="G251">
        <f t="shared" si="72"/>
        <v>5218.5344468698804</v>
      </c>
      <c r="H251">
        <f t="shared" si="67"/>
        <v>2369.2033234349401</v>
      </c>
      <c r="I251">
        <f t="shared" si="68"/>
        <v>4978.4705468698803</v>
      </c>
      <c r="J251">
        <f t="shared" si="69"/>
        <v>-2849.3311234349403</v>
      </c>
      <c r="K251">
        <f t="shared" si="70"/>
        <v>-5458.5983468698805</v>
      </c>
    </row>
    <row r="252" spans="1:11">
      <c r="A252" t="s">
        <v>99</v>
      </c>
      <c r="B252" s="5">
        <v>433.23399999999998</v>
      </c>
      <c r="C252">
        <f t="shared" si="64"/>
        <v>-408.24700000000001</v>
      </c>
      <c r="D252">
        <f t="shared" si="65"/>
        <v>1500.81</v>
      </c>
      <c r="E252">
        <f t="shared" si="66"/>
        <v>-117.32339999999996</v>
      </c>
      <c r="F252">
        <f t="shared" si="71"/>
        <v>2631.5581335674879</v>
      </c>
      <c r="G252">
        <f t="shared" si="72"/>
        <v>5263.1162671349757</v>
      </c>
      <c r="H252">
        <f t="shared" si="67"/>
        <v>2514.2347335674881</v>
      </c>
      <c r="I252">
        <f t="shared" si="68"/>
        <v>5145.7928671349755</v>
      </c>
      <c r="J252">
        <f t="shared" si="69"/>
        <v>-2748.8815335674876</v>
      </c>
      <c r="K252">
        <f t="shared" si="70"/>
        <v>-5380.4396671349759</v>
      </c>
    </row>
    <row r="253" spans="1:11">
      <c r="A253" t="s">
        <v>100</v>
      </c>
      <c r="B253" s="5">
        <v>-26.172999999999998</v>
      </c>
      <c r="C253">
        <f t="shared" si="64"/>
        <v>-249.3</v>
      </c>
      <c r="D253">
        <f t="shared" si="65"/>
        <v>2232.808</v>
      </c>
      <c r="E253">
        <f t="shared" si="66"/>
        <v>78.266999999999939</v>
      </c>
      <c r="F253">
        <f t="shared" si="71"/>
        <v>2654.6487298540032</v>
      </c>
      <c r="G253">
        <f t="shared" si="72"/>
        <v>5309.2974597080065</v>
      </c>
      <c r="H253">
        <f t="shared" si="67"/>
        <v>2732.9157298540031</v>
      </c>
      <c r="I253">
        <f t="shared" si="68"/>
        <v>5387.5644597080063</v>
      </c>
      <c r="J253">
        <f t="shared" si="69"/>
        <v>-2576.3817298540034</v>
      </c>
      <c r="K253">
        <f t="shared" si="70"/>
        <v>-5231.0304597080067</v>
      </c>
    </row>
    <row r="254" spans="1:11">
      <c r="A254" t="s">
        <v>101</v>
      </c>
      <c r="B254" s="5">
        <v>-331.93599999999998</v>
      </c>
      <c r="C254">
        <f t="shared" si="64"/>
        <v>114.63900000000001</v>
      </c>
      <c r="D254">
        <f t="shared" si="65"/>
        <v>2766.3090000000002</v>
      </c>
      <c r="E254">
        <f t="shared" si="66"/>
        <v>318.73244999999997</v>
      </c>
      <c r="F254">
        <f t="shared" si="71"/>
        <v>2670.1602667748034</v>
      </c>
      <c r="G254">
        <f t="shared" si="72"/>
        <v>5340.3205335496068</v>
      </c>
      <c r="H254">
        <f t="shared" si="67"/>
        <v>2988.8927167748034</v>
      </c>
      <c r="I254">
        <f t="shared" si="68"/>
        <v>5659.0529835496072</v>
      </c>
      <c r="J254">
        <f t="shared" si="69"/>
        <v>-2351.4278167748034</v>
      </c>
      <c r="K254">
        <f t="shared" si="70"/>
        <v>-5021.5880835496064</v>
      </c>
    </row>
    <row r="255" spans="1:11">
      <c r="A255" t="s">
        <v>102</v>
      </c>
      <c r="B255" s="5">
        <v>-488.13299999999998</v>
      </c>
      <c r="C255">
        <f t="shared" si="64"/>
        <v>-413.00799999999998</v>
      </c>
      <c r="D255">
        <f t="shared" si="65"/>
        <v>1692.4349999999997</v>
      </c>
      <c r="E255">
        <f t="shared" si="66"/>
        <v>514.70420000000001</v>
      </c>
      <c r="F255">
        <f t="shared" si="71"/>
        <v>2616.7835580901419</v>
      </c>
      <c r="G255">
        <f t="shared" si="72"/>
        <v>5233.5671161802838</v>
      </c>
      <c r="H255">
        <f t="shared" si="67"/>
        <v>3131.4877580901421</v>
      </c>
      <c r="I255">
        <f t="shared" si="68"/>
        <v>5748.271316180284</v>
      </c>
      <c r="J255">
        <f t="shared" si="69"/>
        <v>-2102.0793580901418</v>
      </c>
      <c r="K255">
        <f t="shared" si="70"/>
        <v>-4718.8629161802837</v>
      </c>
    </row>
    <row r="256" spans="1:11">
      <c r="A256" t="s">
        <v>103</v>
      </c>
      <c r="B256" s="5">
        <v>-8115.4049999999997</v>
      </c>
      <c r="C256">
        <f t="shared" si="64"/>
        <v>-8961.646999999999</v>
      </c>
      <c r="D256">
        <f t="shared" si="65"/>
        <v>-8553.4</v>
      </c>
      <c r="E256">
        <f t="shared" si="66"/>
        <v>81.534200000000055</v>
      </c>
      <c r="F256">
        <f t="shared" si="71"/>
        <v>3312.0002774797049</v>
      </c>
      <c r="G256">
        <f t="shared" si="72"/>
        <v>6624.0005549594098</v>
      </c>
      <c r="H256">
        <f t="shared" si="67"/>
        <v>3393.5344774797049</v>
      </c>
      <c r="I256">
        <f t="shared" si="68"/>
        <v>6705.5347549594098</v>
      </c>
      <c r="J256">
        <f t="shared" si="69"/>
        <v>-3230.4660774797048</v>
      </c>
      <c r="K256">
        <f t="shared" si="70"/>
        <v>-6542.4663549594097</v>
      </c>
    </row>
    <row r="257" spans="1:11">
      <c r="A257" t="s">
        <v>104</v>
      </c>
      <c r="B257" s="5">
        <v>-871.51300000000003</v>
      </c>
      <c r="C257">
        <f t="shared" si="64"/>
        <v>-9806.987000000001</v>
      </c>
      <c r="D257">
        <f t="shared" si="65"/>
        <v>-9557.6870000000017</v>
      </c>
      <c r="E257">
        <f t="shared" si="66"/>
        <v>-447.90015000000005</v>
      </c>
      <c r="F257">
        <f t="shared" si="71"/>
        <v>3939.1734127622617</v>
      </c>
      <c r="G257">
        <f t="shared" si="72"/>
        <v>7878.3468255245234</v>
      </c>
      <c r="H257">
        <f t="shared" si="67"/>
        <v>3491.2732627622618</v>
      </c>
      <c r="I257">
        <f t="shared" si="68"/>
        <v>7430.446675524523</v>
      </c>
      <c r="J257">
        <f t="shared" si="69"/>
        <v>-4387.0735627622616</v>
      </c>
      <c r="K257">
        <f t="shared" si="70"/>
        <v>-8326.2469755245238</v>
      </c>
    </row>
    <row r="258" spans="1:11">
      <c r="A258" t="s">
        <v>105</v>
      </c>
      <c r="B258" s="5">
        <v>-896.86099999999999</v>
      </c>
      <c r="C258">
        <f t="shared" si="64"/>
        <v>-10371.912000000002</v>
      </c>
      <c r="D258">
        <f t="shared" si="65"/>
        <v>-10486.551000000001</v>
      </c>
      <c r="E258">
        <f t="shared" si="66"/>
        <v>-1058.4978000000001</v>
      </c>
      <c r="F258">
        <f t="shared" si="71"/>
        <v>4492.2115945252181</v>
      </c>
      <c r="G258">
        <f t="shared" si="72"/>
        <v>8984.4231890504361</v>
      </c>
      <c r="H258">
        <f t="shared" si="67"/>
        <v>3433.713794525218</v>
      </c>
      <c r="I258">
        <f t="shared" si="68"/>
        <v>7925.925389050436</v>
      </c>
      <c r="J258">
        <f t="shared" si="69"/>
        <v>-5550.7093945252182</v>
      </c>
      <c r="K258">
        <f t="shared" si="70"/>
        <v>-10042.920989050435</v>
      </c>
    </row>
    <row r="259" spans="1:11">
      <c r="A259" t="s">
        <v>106</v>
      </c>
      <c r="B259" s="5">
        <v>-884.74099999999999</v>
      </c>
      <c r="C259">
        <f t="shared" si="64"/>
        <v>-10768.52</v>
      </c>
      <c r="D259">
        <f t="shared" si="65"/>
        <v>-10355.512000000001</v>
      </c>
      <c r="E259">
        <f t="shared" si="66"/>
        <v>-1665.7999500000001</v>
      </c>
      <c r="F259">
        <f t="shared" si="71"/>
        <v>4890.1648077578229</v>
      </c>
      <c r="G259">
        <f t="shared" si="72"/>
        <v>9780.3296155156459</v>
      </c>
      <c r="H259">
        <f t="shared" si="67"/>
        <v>3224.3648577578228</v>
      </c>
      <c r="I259">
        <f t="shared" si="68"/>
        <v>8114.5296655156453</v>
      </c>
      <c r="J259">
        <f t="shared" si="69"/>
        <v>-6555.9647577578235</v>
      </c>
      <c r="K259">
        <f t="shared" si="70"/>
        <v>-11446.129565515646</v>
      </c>
    </row>
    <row r="260" spans="1:11">
      <c r="A260" t="s">
        <v>107</v>
      </c>
      <c r="B260" s="5">
        <v>-611.15300000000002</v>
      </c>
      <c r="C260">
        <f t="shared" si="64"/>
        <v>-3264.268</v>
      </c>
      <c r="D260">
        <f t="shared" si="65"/>
        <v>5697.378999999999</v>
      </c>
      <c r="E260">
        <f t="shared" si="66"/>
        <v>-1373.01855</v>
      </c>
      <c r="F260">
        <f t="shared" si="71"/>
        <v>5153.3831530098396</v>
      </c>
      <c r="G260">
        <f t="shared" si="72"/>
        <v>10306.766306019679</v>
      </c>
      <c r="H260">
        <f t="shared" si="67"/>
        <v>3780.3646030098398</v>
      </c>
      <c r="I260">
        <f t="shared" si="68"/>
        <v>8933.7477560196785</v>
      </c>
      <c r="J260">
        <f t="shared" si="69"/>
        <v>-6526.4017030098394</v>
      </c>
      <c r="K260">
        <f t="shared" si="70"/>
        <v>-11679.78485601968</v>
      </c>
    </row>
    <row r="261" spans="1:11">
      <c r="A261" t="s">
        <v>108</v>
      </c>
      <c r="B261" s="5">
        <v>-123.946</v>
      </c>
      <c r="C261">
        <f t="shared" si="64"/>
        <v>-2516.701</v>
      </c>
      <c r="D261">
        <f t="shared" si="65"/>
        <v>7290.286000000001</v>
      </c>
      <c r="E261">
        <f t="shared" si="66"/>
        <v>-978.92489999999998</v>
      </c>
      <c r="F261">
        <f t="shared" si="71"/>
        <v>5505.6230340687334</v>
      </c>
      <c r="G261">
        <f t="shared" si="72"/>
        <v>11011.246068137467</v>
      </c>
      <c r="H261">
        <f t="shared" si="67"/>
        <v>4526.6981340687335</v>
      </c>
      <c r="I261">
        <f t="shared" si="68"/>
        <v>10032.321168137467</v>
      </c>
      <c r="J261">
        <f t="shared" si="69"/>
        <v>-6484.5479340687334</v>
      </c>
      <c r="K261">
        <f t="shared" si="70"/>
        <v>-11990.170968137467</v>
      </c>
    </row>
    <row r="262" spans="1:11">
      <c r="A262" t="s">
        <v>109</v>
      </c>
      <c r="B262" s="5">
        <v>-3131.0059999999999</v>
      </c>
      <c r="C262">
        <f t="shared" si="64"/>
        <v>-4750.8459999999995</v>
      </c>
      <c r="D262">
        <f t="shared" si="65"/>
        <v>5621.0660000000025</v>
      </c>
      <c r="E262">
        <f t="shared" si="66"/>
        <v>-664.64729999999997</v>
      </c>
      <c r="F262">
        <f t="shared" si="71"/>
        <v>5700.4681928357541</v>
      </c>
      <c r="G262">
        <f t="shared" si="72"/>
        <v>11400.936385671508</v>
      </c>
      <c r="H262">
        <f t="shared" si="67"/>
        <v>5035.8208928357544</v>
      </c>
      <c r="I262">
        <f t="shared" si="68"/>
        <v>10736.289085671508</v>
      </c>
      <c r="J262">
        <f t="shared" si="69"/>
        <v>-6365.1154928357537</v>
      </c>
      <c r="K262">
        <f t="shared" si="70"/>
        <v>-12065.583685671509</v>
      </c>
    </row>
    <row r="263" spans="1:11">
      <c r="A263" t="s">
        <v>110</v>
      </c>
      <c r="B263" s="5">
        <v>-1371.088</v>
      </c>
      <c r="C263">
        <f t="shared" si="64"/>
        <v>-5237.1930000000002</v>
      </c>
      <c r="D263">
        <f t="shared" si="65"/>
        <v>5531.3270000000002</v>
      </c>
      <c r="E263">
        <f t="shared" si="66"/>
        <v>-491.52730000000008</v>
      </c>
      <c r="F263">
        <f t="shared" si="71"/>
        <v>5838.7528999992819</v>
      </c>
      <c r="G263">
        <f t="shared" si="72"/>
        <v>11677.505799998564</v>
      </c>
      <c r="H263">
        <f t="shared" si="67"/>
        <v>5347.2255999992822</v>
      </c>
      <c r="I263">
        <f t="shared" si="68"/>
        <v>11185.978499998564</v>
      </c>
      <c r="J263">
        <f t="shared" si="69"/>
        <v>-6330.2801999992816</v>
      </c>
      <c r="K263">
        <f t="shared" si="70"/>
        <v>-12169.033099998564</v>
      </c>
    </row>
    <row r="264" spans="1:11">
      <c r="A264" t="s">
        <v>111</v>
      </c>
      <c r="B264" s="5">
        <v>-3303.047</v>
      </c>
      <c r="C264">
        <f t="shared" si="64"/>
        <v>-7929.0869999999995</v>
      </c>
      <c r="D264">
        <f t="shared" si="65"/>
        <v>-4664.8189999999995</v>
      </c>
      <c r="E264">
        <f t="shared" si="66"/>
        <v>-900.29655000000002</v>
      </c>
      <c r="F264">
        <f t="shared" si="71"/>
        <v>5829.9925067850327</v>
      </c>
      <c r="G264">
        <f t="shared" si="72"/>
        <v>11659.985013570065</v>
      </c>
      <c r="H264">
        <f t="shared" si="67"/>
        <v>4929.6959567850326</v>
      </c>
      <c r="I264">
        <f t="shared" si="68"/>
        <v>10759.688463570066</v>
      </c>
      <c r="J264">
        <f t="shared" si="69"/>
        <v>-6730.2890567850327</v>
      </c>
      <c r="K264">
        <f t="shared" si="70"/>
        <v>-12560.281563570064</v>
      </c>
    </row>
    <row r="265" spans="1:11">
      <c r="A265" t="s">
        <v>112</v>
      </c>
      <c r="B265" s="5">
        <v>-20397.349999999999</v>
      </c>
      <c r="C265">
        <f t="shared" si="64"/>
        <v>-28202.490999999998</v>
      </c>
      <c r="D265">
        <f t="shared" si="65"/>
        <v>-25685.789999999997</v>
      </c>
      <c r="E265">
        <f t="shared" si="66"/>
        <v>-2411.5446999999999</v>
      </c>
      <c r="F265">
        <f t="shared" si="71"/>
        <v>7896.8443967770409</v>
      </c>
      <c r="G265">
        <f t="shared" si="72"/>
        <v>15793.688793554082</v>
      </c>
      <c r="H265">
        <f t="shared" si="67"/>
        <v>5485.2996967770414</v>
      </c>
      <c r="I265">
        <f t="shared" si="68"/>
        <v>13382.144093554081</v>
      </c>
      <c r="J265">
        <f t="shared" si="69"/>
        <v>-10308.38909677704</v>
      </c>
      <c r="K265">
        <f t="shared" si="70"/>
        <v>-18205.233493554082</v>
      </c>
    </row>
    <row r="266" spans="1:11">
      <c r="A266" t="s">
        <v>113</v>
      </c>
      <c r="B266" s="5">
        <v>1936.2343901367201</v>
      </c>
      <c r="C266">
        <f t="shared" si="64"/>
        <v>-23135.25060986328</v>
      </c>
      <c r="D266">
        <f t="shared" si="65"/>
        <v>-18384.404609863283</v>
      </c>
      <c r="E266">
        <f t="shared" si="66"/>
        <v>-3527.3375304931642</v>
      </c>
      <c r="F266">
        <f t="shared" si="71"/>
        <v>8506.4732343995965</v>
      </c>
      <c r="G266">
        <f t="shared" si="72"/>
        <v>17012.946468799193</v>
      </c>
      <c r="H266">
        <f t="shared" si="67"/>
        <v>4979.1357039064324</v>
      </c>
      <c r="I266">
        <f t="shared" si="68"/>
        <v>13485.608938306028</v>
      </c>
      <c r="J266">
        <f t="shared" si="69"/>
        <v>-12033.810764892762</v>
      </c>
      <c r="K266">
        <f t="shared" si="70"/>
        <v>-20540.283999292358</v>
      </c>
    </row>
    <row r="267" spans="1:11">
      <c r="A267" t="s">
        <v>114</v>
      </c>
      <c r="B267" s="5">
        <v>1489.60605859375</v>
      </c>
      <c r="C267">
        <f t="shared" si="64"/>
        <v>-20274.556551269528</v>
      </c>
      <c r="D267">
        <f t="shared" si="65"/>
        <v>-15037.363551269529</v>
      </c>
      <c r="E267">
        <f t="shared" si="66"/>
        <v>-4199.8820080566402</v>
      </c>
      <c r="F267">
        <f t="shared" si="71"/>
        <v>8868.9555462105127</v>
      </c>
      <c r="G267">
        <f t="shared" si="72"/>
        <v>17737.911092421025</v>
      </c>
      <c r="H267">
        <f t="shared" si="67"/>
        <v>4669.0735381538725</v>
      </c>
      <c r="I267">
        <f t="shared" si="68"/>
        <v>13538.029084364385</v>
      </c>
      <c r="J267">
        <f t="shared" si="69"/>
        <v>-13068.837554267153</v>
      </c>
      <c r="K267">
        <f t="shared" si="70"/>
        <v>-21937.793100477666</v>
      </c>
    </row>
    <row r="268" spans="1:11">
      <c r="A268" t="s">
        <v>115</v>
      </c>
      <c r="B268" s="5">
        <v>-126.81573039277301</v>
      </c>
      <c r="C268">
        <f t="shared" si="64"/>
        <v>-17098.325281662303</v>
      </c>
      <c r="D268">
        <f t="shared" si="65"/>
        <v>-9169.2382816623031</v>
      </c>
      <c r="E268">
        <f t="shared" si="66"/>
        <v>-4497.6252221397563</v>
      </c>
      <c r="F268">
        <f t="shared" si="71"/>
        <v>8933.8485030747688</v>
      </c>
      <c r="G268">
        <f t="shared" si="72"/>
        <v>17867.697006149538</v>
      </c>
      <c r="H268">
        <f t="shared" si="67"/>
        <v>4436.2232809350126</v>
      </c>
      <c r="I268">
        <f t="shared" si="68"/>
        <v>13370.071784009782</v>
      </c>
      <c r="J268">
        <f t="shared" si="69"/>
        <v>-13431.473725214524</v>
      </c>
      <c r="K268">
        <f t="shared" si="70"/>
        <v>-22365.322228289293</v>
      </c>
    </row>
    <row r="269" spans="1:11">
      <c r="A269" t="s">
        <v>116</v>
      </c>
      <c r="B269" s="5">
        <v>-10365.684470214799</v>
      </c>
      <c r="C269">
        <f t="shared" si="64"/>
        <v>-7066.6597518771014</v>
      </c>
      <c r="D269">
        <f t="shared" si="65"/>
        <v>21135.831248122897</v>
      </c>
      <c r="E269">
        <f t="shared" si="66"/>
        <v>-3203.8489597336106</v>
      </c>
      <c r="F269">
        <f t="shared" si="71"/>
        <v>10612.796856968325</v>
      </c>
      <c r="G269">
        <f t="shared" si="72"/>
        <v>21225.593713936651</v>
      </c>
      <c r="H269">
        <f t="shared" si="67"/>
        <v>7408.9478972347151</v>
      </c>
      <c r="I269">
        <f t="shared" si="68"/>
        <v>18021.744754203039</v>
      </c>
      <c r="J269">
        <f t="shared" si="69"/>
        <v>-13816.645816701935</v>
      </c>
      <c r="K269">
        <f t="shared" si="70"/>
        <v>-24429.442673670263</v>
      </c>
    </row>
    <row r="270" spans="1:11">
      <c r="A270" t="s">
        <v>117</v>
      </c>
      <c r="B270" s="5">
        <v>-4453.2095480957096</v>
      </c>
      <c r="C270">
        <f t="shared" si="64"/>
        <v>-13456.103690109532</v>
      </c>
      <c r="D270">
        <f t="shared" si="65"/>
        <v>9679.1469197537481</v>
      </c>
      <c r="E270">
        <f t="shared" si="66"/>
        <v>-2494.7397137459229</v>
      </c>
      <c r="F270">
        <f t="shared" si="71"/>
        <v>10988.569797346347</v>
      </c>
      <c r="G270">
        <f t="shared" si="72"/>
        <v>21977.139594692693</v>
      </c>
      <c r="H270">
        <f t="shared" si="67"/>
        <v>8493.8300836004237</v>
      </c>
      <c r="I270">
        <f t="shared" si="68"/>
        <v>19482.39988094677</v>
      </c>
      <c r="J270">
        <f t="shared" si="69"/>
        <v>-13483.30951109227</v>
      </c>
      <c r="K270">
        <f t="shared" si="70"/>
        <v>-24471.879308438616</v>
      </c>
    </row>
    <row r="271" spans="1:11">
      <c r="A271" t="s">
        <v>118</v>
      </c>
      <c r="B271" s="5">
        <v>-4125.3903796386703</v>
      </c>
      <c r="C271">
        <f t="shared" si="64"/>
        <v>-19071.10012834195</v>
      </c>
      <c r="D271">
        <f t="shared" si="65"/>
        <v>1203.4564229275784</v>
      </c>
      <c r="E271">
        <f t="shared" si="66"/>
        <v>-2377.1955425995443</v>
      </c>
      <c r="F271">
        <f t="shared" si="71"/>
        <v>11016.279169591578</v>
      </c>
      <c r="G271">
        <f t="shared" si="72"/>
        <v>22032.558339183157</v>
      </c>
      <c r="H271">
        <f t="shared" si="67"/>
        <v>8639.0836269920346</v>
      </c>
      <c r="I271">
        <f t="shared" si="68"/>
        <v>19655.362796583613</v>
      </c>
      <c r="J271">
        <f t="shared" si="69"/>
        <v>-13393.474712191122</v>
      </c>
      <c r="K271">
        <f t="shared" si="70"/>
        <v>-24409.753881782701</v>
      </c>
    </row>
    <row r="272" spans="1:11">
      <c r="A272" t="s">
        <v>119</v>
      </c>
      <c r="B272" s="5">
        <v>-6828.7186335400002</v>
      </c>
      <c r="C272">
        <f t="shared" si="64"/>
        <v>-25773.003031489177</v>
      </c>
      <c r="D272">
        <f t="shared" si="65"/>
        <v>-8674.6777498268748</v>
      </c>
      <c r="E272">
        <f t="shared" si="66"/>
        <v>-2885.9699300908878</v>
      </c>
      <c r="F272">
        <f t="shared" si="71"/>
        <v>11062.625689371584</v>
      </c>
      <c r="G272">
        <f t="shared" si="72"/>
        <v>22125.251378743167</v>
      </c>
      <c r="H272">
        <f t="shared" si="67"/>
        <v>8176.6557592806957</v>
      </c>
      <c r="I272">
        <f t="shared" si="68"/>
        <v>19239.28144865228</v>
      </c>
      <c r="J272">
        <f t="shared" si="69"/>
        <v>-13948.59561946247</v>
      </c>
      <c r="K272">
        <f t="shared" si="70"/>
        <v>-25011.221308834054</v>
      </c>
    </row>
    <row r="273" spans="1:11">
      <c r="A273" t="s">
        <v>120</v>
      </c>
      <c r="B273" s="5">
        <v>-5049.7474688800003</v>
      </c>
      <c r="C273">
        <f t="shared" si="64"/>
        <v>-20457.066030154379</v>
      </c>
      <c r="D273">
        <f t="shared" si="65"/>
        <v>-13390.406278277278</v>
      </c>
      <c r="E273">
        <f t="shared" si="66"/>
        <v>-3667.130644004752</v>
      </c>
      <c r="F273">
        <f t="shared" si="71"/>
        <v>11232.446211512723</v>
      </c>
      <c r="G273">
        <f t="shared" si="72"/>
        <v>22464.892423025445</v>
      </c>
      <c r="H273">
        <f t="shared" si="67"/>
        <v>7565.3155675079706</v>
      </c>
      <c r="I273">
        <f t="shared" si="68"/>
        <v>18797.761779020693</v>
      </c>
      <c r="J273">
        <f t="shared" si="69"/>
        <v>-14899.576855517475</v>
      </c>
      <c r="K273">
        <f t="shared" si="70"/>
        <v>-26132.023067030197</v>
      </c>
    </row>
    <row r="274" spans="1:11">
      <c r="A274" t="s">
        <v>121</v>
      </c>
      <c r="B274" s="5">
        <v>392.46129999999999</v>
      </c>
      <c r="C274">
        <f t="shared" si="64"/>
        <v>-15611.395182058668</v>
      </c>
      <c r="D274">
        <f t="shared" si="65"/>
        <v>-2155.2914919491359</v>
      </c>
      <c r="E274">
        <f t="shared" si="66"/>
        <v>-3913.210668602208</v>
      </c>
      <c r="F274">
        <f t="shared" si="71"/>
        <v>11137.595210519905</v>
      </c>
      <c r="G274">
        <f t="shared" si="72"/>
        <v>22275.19042103981</v>
      </c>
      <c r="H274">
        <f t="shared" si="67"/>
        <v>7224.3845419176969</v>
      </c>
      <c r="I274">
        <f t="shared" si="68"/>
        <v>18361.979752437601</v>
      </c>
      <c r="J274">
        <f t="shared" si="69"/>
        <v>-15050.805879122112</v>
      </c>
      <c r="K274">
        <f t="shared" si="70"/>
        <v>-26188.401089642019</v>
      </c>
    </row>
    <row r="275" spans="1:11">
      <c r="A275" t="s">
        <v>122</v>
      </c>
      <c r="B275" s="5">
        <v>1405.6171999999999</v>
      </c>
      <c r="C275">
        <f t="shared" si="64"/>
        <v>-10080.387602419998</v>
      </c>
      <c r="D275">
        <f t="shared" si="65"/>
        <v>8990.712525921952</v>
      </c>
      <c r="E275">
        <f t="shared" si="66"/>
        <v>-3548.2967923061105</v>
      </c>
      <c r="F275">
        <f t="shared" si="71"/>
        <v>11446.211145363233</v>
      </c>
      <c r="G275">
        <f t="shared" si="72"/>
        <v>22892.422290726467</v>
      </c>
      <c r="H275">
        <f t="shared" si="67"/>
        <v>7897.9143530571228</v>
      </c>
      <c r="I275">
        <f t="shared" si="68"/>
        <v>19344.125498420355</v>
      </c>
      <c r="J275">
        <f t="shared" si="69"/>
        <v>-14994.507937669343</v>
      </c>
      <c r="K275">
        <f t="shared" si="70"/>
        <v>-26440.719083032578</v>
      </c>
    </row>
    <row r="276" spans="1:11">
      <c r="A276" t="s">
        <v>123</v>
      </c>
      <c r="B276" s="5">
        <v>3370.3615</v>
      </c>
      <c r="C276">
        <f t="shared" si="64"/>
        <v>118.69253111999933</v>
      </c>
      <c r="D276">
        <f t="shared" si="65"/>
        <v>25891.695562609177</v>
      </c>
      <c r="E276">
        <f t="shared" ref="E276:E299" si="73">AVERAGE(D257:D276)</f>
        <v>-1826.042014175652</v>
      </c>
      <c r="F276">
        <f t="shared" si="71"/>
        <v>13122.175091329085</v>
      </c>
      <c r="G276">
        <f t="shared" si="72"/>
        <v>26244.350182658171</v>
      </c>
      <c r="H276">
        <f t="shared" si="67"/>
        <v>11296.133077153434</v>
      </c>
      <c r="I276">
        <f t="shared" si="68"/>
        <v>24418.308168482519</v>
      </c>
      <c r="J276">
        <f t="shared" si="69"/>
        <v>-14948.217105504737</v>
      </c>
      <c r="K276">
        <f t="shared" si="70"/>
        <v>-28070.392196833822</v>
      </c>
    </row>
    <row r="277" spans="1:11">
      <c r="A277" t="s">
        <v>124</v>
      </c>
      <c r="B277" s="5">
        <v>4915.7860000000001</v>
      </c>
      <c r="C277">
        <f t="shared" si="64"/>
        <v>10084.225999999999</v>
      </c>
      <c r="D277">
        <f t="shared" si="65"/>
        <v>30541.292030154378</v>
      </c>
      <c r="E277">
        <f t="shared" si="73"/>
        <v>178.906937332067</v>
      </c>
      <c r="F277">
        <f t="shared" si="71"/>
        <v>14830.813720107124</v>
      </c>
      <c r="G277">
        <f t="shared" si="72"/>
        <v>29661.627440214248</v>
      </c>
      <c r="H277">
        <f t="shared" si="67"/>
        <v>15009.720657439191</v>
      </c>
      <c r="I277">
        <f t="shared" si="68"/>
        <v>29840.534377546315</v>
      </c>
      <c r="J277">
        <f t="shared" si="69"/>
        <v>-14651.906782775057</v>
      </c>
      <c r="K277">
        <f t="shared" si="70"/>
        <v>-29482.720502882181</v>
      </c>
    </row>
    <row r="278" spans="1:11">
      <c r="A278" t="s">
        <v>125</v>
      </c>
      <c r="B278" s="5">
        <v>-6098.5573726100001</v>
      </c>
      <c r="C278">
        <f t="shared" si="64"/>
        <v>3593.2073273899996</v>
      </c>
      <c r="D278">
        <f t="shared" si="65"/>
        <v>19204.602509448669</v>
      </c>
      <c r="E278">
        <f t="shared" si="73"/>
        <v>1663.4646128045001</v>
      </c>
      <c r="F278">
        <f t="shared" si="71"/>
        <v>15188.732918227337</v>
      </c>
      <c r="G278">
        <f t="shared" si="72"/>
        <v>30377.465836454674</v>
      </c>
      <c r="H278">
        <f t="shared" si="67"/>
        <v>16852.197531031838</v>
      </c>
      <c r="I278">
        <f t="shared" si="68"/>
        <v>32040.930449259173</v>
      </c>
      <c r="J278">
        <f t="shared" si="69"/>
        <v>-13525.268305422836</v>
      </c>
      <c r="K278">
        <f t="shared" si="70"/>
        <v>-28714.001223650175</v>
      </c>
    </row>
    <row r="279" spans="1:11">
      <c r="A279" t="s">
        <v>126</v>
      </c>
      <c r="B279" s="5">
        <v>-2782.5250752100001</v>
      </c>
      <c r="C279">
        <f t="shared" si="64"/>
        <v>-594.93494782000107</v>
      </c>
      <c r="D279">
        <f t="shared" si="65"/>
        <v>9485.4526545999979</v>
      </c>
      <c r="E279">
        <f t="shared" si="73"/>
        <v>2655.5128455345002</v>
      </c>
      <c r="F279">
        <f t="shared" si="71"/>
        <v>15009.293699412425</v>
      </c>
      <c r="G279">
        <f t="shared" si="72"/>
        <v>30018.58739882485</v>
      </c>
      <c r="H279">
        <f t="shared" si="67"/>
        <v>17664.806544946925</v>
      </c>
      <c r="I279">
        <f t="shared" si="68"/>
        <v>32674.10024435935</v>
      </c>
      <c r="J279">
        <f t="shared" si="69"/>
        <v>-12353.780853877925</v>
      </c>
      <c r="K279">
        <f t="shared" si="70"/>
        <v>-27363.074553290349</v>
      </c>
    </row>
    <row r="280" spans="1:11">
      <c r="A280" t="s">
        <v>127</v>
      </c>
      <c r="B280" s="5">
        <v>2932.3681176700002</v>
      </c>
      <c r="C280">
        <f t="shared" si="64"/>
        <v>-1032.92833015</v>
      </c>
      <c r="D280">
        <f t="shared" si="65"/>
        <v>-1151.6208612699993</v>
      </c>
      <c r="E280">
        <f t="shared" si="73"/>
        <v>2313.062852471</v>
      </c>
      <c r="F280">
        <f t="shared" si="71"/>
        <v>15014.370181778362</v>
      </c>
      <c r="G280">
        <f t="shared" si="72"/>
        <v>30028.740363556724</v>
      </c>
      <c r="H280">
        <f t="shared" si="67"/>
        <v>17327.433034249363</v>
      </c>
      <c r="I280">
        <f t="shared" si="68"/>
        <v>32341.803216027725</v>
      </c>
      <c r="J280">
        <f t="shared" si="69"/>
        <v>-12701.307329307361</v>
      </c>
      <c r="K280">
        <f t="shared" si="70"/>
        <v>-27715.677511085723</v>
      </c>
    </row>
    <row r="281" spans="1:11">
      <c r="A281" t="s">
        <v>128</v>
      </c>
      <c r="B281" s="5">
        <v>-5638.8513079699997</v>
      </c>
      <c r="C281">
        <f t="shared" si="64"/>
        <v>-11587.565638120001</v>
      </c>
      <c r="D281">
        <f t="shared" si="65"/>
        <v>-21671.791638119998</v>
      </c>
      <c r="E281">
        <f t="shared" si="73"/>
        <v>864.95897056500075</v>
      </c>
      <c r="F281">
        <f t="shared" si="71"/>
        <v>15880.731994220192</v>
      </c>
      <c r="G281">
        <f t="shared" si="72"/>
        <v>31761.463988440384</v>
      </c>
      <c r="H281">
        <f t="shared" si="67"/>
        <v>16745.690964785194</v>
      </c>
      <c r="I281">
        <f t="shared" si="68"/>
        <v>32626.422959005384</v>
      </c>
      <c r="J281">
        <f t="shared" si="69"/>
        <v>-15015.773023655191</v>
      </c>
      <c r="K281">
        <f t="shared" si="70"/>
        <v>-30896.505017875385</v>
      </c>
    </row>
    <row r="282" spans="1:11">
      <c r="A282" t="s">
        <v>129</v>
      </c>
      <c r="B282" s="5">
        <v>3190.1163531400098</v>
      </c>
      <c r="C282">
        <f t="shared" si="64"/>
        <v>-2298.8919123699898</v>
      </c>
      <c r="D282">
        <f t="shared" si="65"/>
        <v>-5892.0992397599894</v>
      </c>
      <c r="E282">
        <f t="shared" si="73"/>
        <v>289.30070857700093</v>
      </c>
      <c r="F282">
        <f t="shared" si="71"/>
        <v>15907.900979111486</v>
      </c>
      <c r="G282">
        <f t="shared" si="72"/>
        <v>31815.801958222972</v>
      </c>
      <c r="H282">
        <f t="shared" si="67"/>
        <v>16197.201687688486</v>
      </c>
      <c r="I282">
        <f t="shared" si="68"/>
        <v>32105.102666799972</v>
      </c>
      <c r="J282">
        <f t="shared" si="69"/>
        <v>-15618.600270534485</v>
      </c>
      <c r="K282">
        <f t="shared" si="70"/>
        <v>-31526.501249645971</v>
      </c>
    </row>
    <row r="283" spans="1:11">
      <c r="A283" t="s">
        <v>130</v>
      </c>
      <c r="B283" s="5">
        <v>-706.14281290000099</v>
      </c>
      <c r="C283">
        <f t="shared" si="64"/>
        <v>-222.50965005999069</v>
      </c>
      <c r="D283">
        <f t="shared" si="65"/>
        <v>372.42529776001038</v>
      </c>
      <c r="E283">
        <f t="shared" si="73"/>
        <v>31.355623465001031</v>
      </c>
      <c r="F283">
        <f t="shared" si="71"/>
        <v>15860.182374974851</v>
      </c>
      <c r="G283">
        <f t="shared" si="72"/>
        <v>31720.364749949702</v>
      </c>
      <c r="H283">
        <f t="shared" si="67"/>
        <v>15891.537998439851</v>
      </c>
      <c r="I283">
        <f t="shared" si="68"/>
        <v>31751.720373414704</v>
      </c>
      <c r="J283">
        <f t="shared" si="69"/>
        <v>-15828.826751509851</v>
      </c>
      <c r="K283">
        <f t="shared" si="70"/>
        <v>-31689.0091264847</v>
      </c>
    </row>
    <row r="284" spans="1:11">
      <c r="A284" t="s">
        <v>131</v>
      </c>
      <c r="B284" s="5">
        <v>-13.75282487</v>
      </c>
      <c r="C284">
        <f t="shared" si="64"/>
        <v>-3168.6305925999909</v>
      </c>
      <c r="D284">
        <f t="shared" si="65"/>
        <v>-2135.7022624499909</v>
      </c>
      <c r="E284">
        <f t="shared" si="73"/>
        <v>157.81146034250179</v>
      </c>
      <c r="F284">
        <f t="shared" si="71"/>
        <v>15830.82365878438</v>
      </c>
      <c r="G284">
        <f t="shared" si="72"/>
        <v>31661.647317568761</v>
      </c>
      <c r="H284">
        <f t="shared" si="67"/>
        <v>15988.635119126882</v>
      </c>
      <c r="I284">
        <f t="shared" si="68"/>
        <v>31819.458777911263</v>
      </c>
      <c r="J284">
        <f t="shared" si="69"/>
        <v>-15673.012198441878</v>
      </c>
      <c r="K284">
        <f t="shared" si="70"/>
        <v>-31503.835857226259</v>
      </c>
    </row>
    <row r="285" spans="1:11">
      <c r="A285" t="s">
        <v>132</v>
      </c>
      <c r="B285" s="5">
        <v>-1441.2194617299999</v>
      </c>
      <c r="C285">
        <f t="shared" si="64"/>
        <v>1029.0012536400088</v>
      </c>
      <c r="D285">
        <f t="shared" si="65"/>
        <v>12616.566891760009</v>
      </c>
      <c r="E285">
        <f t="shared" si="73"/>
        <v>2072.929304930502</v>
      </c>
      <c r="F285">
        <f t="shared" si="71"/>
        <v>14824.694724611734</v>
      </c>
      <c r="G285">
        <f t="shared" si="72"/>
        <v>29649.389449223469</v>
      </c>
      <c r="H285">
        <f t="shared" si="67"/>
        <v>16897.624029542236</v>
      </c>
      <c r="I285">
        <f t="shared" si="68"/>
        <v>31722.31875415397</v>
      </c>
      <c r="J285">
        <f t="shared" si="69"/>
        <v>-12751.765419681233</v>
      </c>
      <c r="K285">
        <f t="shared" si="70"/>
        <v>-27576.460144292967</v>
      </c>
    </row>
    <row r="286" spans="1:11">
      <c r="A286" t="s">
        <v>133</v>
      </c>
      <c r="B286" s="5">
        <v>5404.7384887899998</v>
      </c>
      <c r="C286">
        <f t="shared" ref="C286:C299" si="74">SUM(B283,B284,B285,B286)</f>
        <v>3243.6233892899991</v>
      </c>
      <c r="D286">
        <f t="shared" si="65"/>
        <v>5542.5153016599888</v>
      </c>
      <c r="E286">
        <f t="shared" si="73"/>
        <v>3269.2753005066652</v>
      </c>
      <c r="F286">
        <f t="shared" si="71"/>
        <v>14031.113061496386</v>
      </c>
      <c r="G286">
        <f t="shared" si="72"/>
        <v>28062.226122992772</v>
      </c>
      <c r="H286">
        <f t="shared" si="67"/>
        <v>17300.38836200305</v>
      </c>
      <c r="I286">
        <f t="shared" si="68"/>
        <v>31331.501423499438</v>
      </c>
      <c r="J286">
        <f t="shared" si="69"/>
        <v>-10761.837760989722</v>
      </c>
      <c r="K286">
        <f t="shared" si="70"/>
        <v>-24792.950822486106</v>
      </c>
    </row>
    <row r="287" spans="1:11">
      <c r="A287" t="s">
        <v>134</v>
      </c>
      <c r="B287" s="5">
        <v>-403.46425531</v>
      </c>
      <c r="C287">
        <f t="shared" si="74"/>
        <v>3546.3019468799994</v>
      </c>
      <c r="D287">
        <f t="shared" si="65"/>
        <v>3768.8115969399901</v>
      </c>
      <c r="E287">
        <f t="shared" si="73"/>
        <v>4209.5840579171427</v>
      </c>
      <c r="F287">
        <f t="shared" si="71"/>
        <v>13353.500310725218</v>
      </c>
      <c r="G287">
        <f t="shared" si="72"/>
        <v>26707.000621450436</v>
      </c>
      <c r="H287">
        <f t="shared" si="67"/>
        <v>17563.084368642361</v>
      </c>
      <c r="I287">
        <f t="shared" si="68"/>
        <v>30916.584679367577</v>
      </c>
      <c r="J287">
        <f t="shared" si="69"/>
        <v>-9143.9162528080742</v>
      </c>
      <c r="K287">
        <f t="shared" si="70"/>
        <v>-22497.416563533294</v>
      </c>
    </row>
    <row r="288" spans="1:11">
      <c r="A288" t="s">
        <v>135</v>
      </c>
      <c r="B288" s="5">
        <v>-3386.9935673099999</v>
      </c>
      <c r="C288">
        <f t="shared" si="74"/>
        <v>173.06120443999953</v>
      </c>
      <c r="D288">
        <f t="shared" si="65"/>
        <v>3341.6917970399904</v>
      </c>
      <c r="E288">
        <f t="shared" si="73"/>
        <v>4835.1305618522565</v>
      </c>
      <c r="F288">
        <f t="shared" si="71"/>
        <v>12981.642142561372</v>
      </c>
      <c r="G288">
        <f t="shared" si="72"/>
        <v>25963.284285122743</v>
      </c>
      <c r="H288">
        <f t="shared" si="67"/>
        <v>17816.772704413626</v>
      </c>
      <c r="I288">
        <f t="shared" si="68"/>
        <v>30798.414846975</v>
      </c>
      <c r="J288">
        <f t="shared" si="69"/>
        <v>-8146.5115807091152</v>
      </c>
      <c r="K288">
        <f t="shared" si="70"/>
        <v>-21128.153723270487</v>
      </c>
    </row>
    <row r="289" spans="1:134">
      <c r="A289" t="s">
        <v>136</v>
      </c>
      <c r="B289" s="5">
        <v>1207.12162887</v>
      </c>
      <c r="C289">
        <f t="shared" si="74"/>
        <v>2821.4022950399994</v>
      </c>
      <c r="D289">
        <f t="shared" si="65"/>
        <v>1792.4010413999906</v>
      </c>
      <c r="E289">
        <f t="shared" si="73"/>
        <v>3867.9590515161121</v>
      </c>
      <c r="F289">
        <f t="shared" si="71"/>
        <v>12411.316074021686</v>
      </c>
      <c r="G289">
        <f t="shared" si="72"/>
        <v>24822.632148043373</v>
      </c>
      <c r="H289">
        <f t="shared" si="67"/>
        <v>16279.275125537799</v>
      </c>
      <c r="I289">
        <f t="shared" si="68"/>
        <v>28690.591199559483</v>
      </c>
      <c r="J289">
        <f t="shared" si="69"/>
        <v>-8543.3570225055737</v>
      </c>
      <c r="K289">
        <f t="shared" si="70"/>
        <v>-20954.673096527262</v>
      </c>
    </row>
    <row r="290" spans="1:134">
      <c r="A290" t="s">
        <v>137</v>
      </c>
      <c r="B290" s="5">
        <v>-3084.7328965299998</v>
      </c>
      <c r="C290">
        <f t="shared" si="74"/>
        <v>-5668.0690902799997</v>
      </c>
      <c r="D290">
        <f t="shared" ref="D290:D299" si="75">C290-C286</f>
        <v>-8911.6924795699997</v>
      </c>
      <c r="E290">
        <f t="shared" si="73"/>
        <v>2938.4170815499238</v>
      </c>
      <c r="F290">
        <f t="shared" si="71"/>
        <v>12647.119893547595</v>
      </c>
      <c r="G290">
        <f t="shared" si="72"/>
        <v>25294.23978709519</v>
      </c>
      <c r="H290">
        <f t="shared" si="67"/>
        <v>15585.536975097519</v>
      </c>
      <c r="I290">
        <f t="shared" si="68"/>
        <v>28232.656868645114</v>
      </c>
      <c r="J290">
        <f t="shared" si="69"/>
        <v>-9708.7028119976712</v>
      </c>
      <c r="K290">
        <f t="shared" si="70"/>
        <v>-22355.822705545266</v>
      </c>
    </row>
    <row r="291" spans="1:134">
      <c r="A291" t="s">
        <v>138</v>
      </c>
      <c r="B291" s="5">
        <v>10297.534928470001</v>
      </c>
      <c r="C291">
        <f t="shared" si="74"/>
        <v>5032.930093500001</v>
      </c>
      <c r="D291">
        <f t="shared" si="75"/>
        <v>1486.6281466200016</v>
      </c>
      <c r="E291">
        <f t="shared" si="73"/>
        <v>2952.5756677345439</v>
      </c>
      <c r="F291">
        <f t="shared" si="71"/>
        <v>12645.233726059836</v>
      </c>
      <c r="G291">
        <f t="shared" si="72"/>
        <v>25290.467452119672</v>
      </c>
      <c r="H291">
        <f t="shared" si="67"/>
        <v>15597.80939379438</v>
      </c>
      <c r="I291">
        <f t="shared" si="68"/>
        <v>28243.043119854217</v>
      </c>
      <c r="J291">
        <f t="shared" si="69"/>
        <v>-9692.6580583252926</v>
      </c>
      <c r="K291">
        <f t="shared" si="70"/>
        <v>-22337.891784385127</v>
      </c>
    </row>
    <row r="292" spans="1:134">
      <c r="A292" t="s">
        <v>139</v>
      </c>
      <c r="B292" s="5">
        <v>-4552.3632221799999</v>
      </c>
      <c r="C292">
        <f t="shared" si="74"/>
        <v>3867.5604386300001</v>
      </c>
      <c r="D292">
        <f t="shared" si="75"/>
        <v>3694.4992341900006</v>
      </c>
      <c r="E292">
        <f t="shared" si="73"/>
        <v>3571.0345169353895</v>
      </c>
      <c r="F292">
        <f t="shared" si="71"/>
        <v>12345.560432219549</v>
      </c>
      <c r="G292">
        <f t="shared" si="72"/>
        <v>24691.120864439097</v>
      </c>
      <c r="H292">
        <f t="shared" si="67"/>
        <v>15916.594949154938</v>
      </c>
      <c r="I292">
        <f t="shared" si="68"/>
        <v>28262.155381374487</v>
      </c>
      <c r="J292">
        <f t="shared" si="69"/>
        <v>-8774.5259152841591</v>
      </c>
      <c r="K292">
        <f t="shared" si="70"/>
        <v>-21120.086347503708</v>
      </c>
    </row>
    <row r="293" spans="1:134">
      <c r="A293" t="s">
        <v>140</v>
      </c>
      <c r="B293" s="5">
        <v>834.67478591999998</v>
      </c>
      <c r="C293">
        <f t="shared" si="74"/>
        <v>3495.1135956800003</v>
      </c>
      <c r="D293">
        <f t="shared" si="75"/>
        <v>673.7113006400009</v>
      </c>
      <c r="E293">
        <f t="shared" si="73"/>
        <v>4274.2403958812529</v>
      </c>
      <c r="F293">
        <f t="shared" si="71"/>
        <v>11712.922290612492</v>
      </c>
      <c r="G293">
        <f t="shared" si="72"/>
        <v>23425.844581224985</v>
      </c>
      <c r="H293">
        <f t="shared" si="67"/>
        <v>15987.162686493746</v>
      </c>
      <c r="I293">
        <f t="shared" si="68"/>
        <v>27700.084977106239</v>
      </c>
      <c r="J293">
        <f t="shared" si="69"/>
        <v>-7438.6818947312395</v>
      </c>
      <c r="K293">
        <f t="shared" si="70"/>
        <v>-19151.604185343731</v>
      </c>
    </row>
    <row r="294" spans="1:134">
      <c r="A294" t="s">
        <v>141</v>
      </c>
      <c r="B294" s="5">
        <v>920.29356391999897</v>
      </c>
      <c r="C294">
        <f t="shared" si="74"/>
        <v>7500.1400561299997</v>
      </c>
      <c r="D294">
        <f t="shared" si="75"/>
        <v>13168.209146409999</v>
      </c>
      <c r="E294">
        <f t="shared" si="73"/>
        <v>5040.4154277992102</v>
      </c>
      <c r="F294">
        <f t="shared" si="71"/>
        <v>11771.244488562343</v>
      </c>
      <c r="G294">
        <f t="shared" si="72"/>
        <v>23542.488977124685</v>
      </c>
      <c r="H294">
        <f t="shared" si="67"/>
        <v>16811.659916361554</v>
      </c>
      <c r="I294">
        <f t="shared" si="68"/>
        <v>28582.904404923895</v>
      </c>
      <c r="J294">
        <f t="shared" si="69"/>
        <v>-6730.8290607631325</v>
      </c>
      <c r="K294">
        <f t="shared" si="70"/>
        <v>-18502.073549325476</v>
      </c>
    </row>
    <row r="295" spans="1:134">
      <c r="A295" t="s">
        <v>142</v>
      </c>
      <c r="B295" s="5">
        <v>-3519.1285463899999</v>
      </c>
      <c r="C295">
        <f t="shared" si="74"/>
        <v>-6316.5234187300011</v>
      </c>
      <c r="D295">
        <f t="shared" si="75"/>
        <v>-11349.453512230002</v>
      </c>
      <c r="E295">
        <f t="shared" si="73"/>
        <v>4023.4071258916128</v>
      </c>
      <c r="F295">
        <f t="shared" si="71"/>
        <v>12279.676359453699</v>
      </c>
      <c r="G295">
        <f t="shared" si="72"/>
        <v>24559.352718907398</v>
      </c>
      <c r="H295">
        <f t="shared" si="67"/>
        <v>16303.083485345313</v>
      </c>
      <c r="I295">
        <f t="shared" si="68"/>
        <v>28582.759844799009</v>
      </c>
      <c r="J295">
        <f t="shared" si="69"/>
        <v>-8256.269233562085</v>
      </c>
      <c r="K295">
        <f t="shared" si="70"/>
        <v>-20535.945593015786</v>
      </c>
    </row>
    <row r="296" spans="1:134">
      <c r="A296" t="s">
        <v>143</v>
      </c>
      <c r="B296" s="5">
        <v>3102.1458364099999</v>
      </c>
      <c r="C296">
        <f t="shared" si="74"/>
        <v>1337.9856398599991</v>
      </c>
      <c r="D296">
        <f t="shared" si="75"/>
        <v>-2529.5747987700011</v>
      </c>
      <c r="E296">
        <f t="shared" si="73"/>
        <v>2602.3436078226523</v>
      </c>
      <c r="F296">
        <f t="shared" si="71"/>
        <v>11214.064667267128</v>
      </c>
      <c r="G296">
        <f t="shared" si="72"/>
        <v>22428.129334534256</v>
      </c>
      <c r="H296">
        <f t="shared" si="67"/>
        <v>13816.40827508978</v>
      </c>
      <c r="I296">
        <f t="shared" si="68"/>
        <v>25030.472942356908</v>
      </c>
      <c r="J296">
        <f t="shared" si="69"/>
        <v>-8611.7210594444769</v>
      </c>
      <c r="K296">
        <f t="shared" si="70"/>
        <v>-19825.785726711605</v>
      </c>
    </row>
    <row r="297" spans="1:134">
      <c r="A297" t="s">
        <v>144</v>
      </c>
      <c r="B297" s="5">
        <v>3036.7560824299999</v>
      </c>
      <c r="C297">
        <f t="shared" si="74"/>
        <v>3540.066936369999</v>
      </c>
      <c r="D297">
        <f t="shared" si="75"/>
        <v>44.95334068999864</v>
      </c>
      <c r="E297">
        <f t="shared" si="73"/>
        <v>1077.5266733494332</v>
      </c>
      <c r="F297">
        <f t="shared" si="71"/>
        <v>9086.7276063003501</v>
      </c>
      <c r="G297">
        <f t="shared" si="72"/>
        <v>18173.4552126007</v>
      </c>
      <c r="H297">
        <f t="shared" si="67"/>
        <v>10164.254279649784</v>
      </c>
      <c r="I297">
        <f t="shared" si="68"/>
        <v>19250.981885950132</v>
      </c>
      <c r="J297">
        <f t="shared" si="69"/>
        <v>-8009.2009329509165</v>
      </c>
      <c r="K297">
        <f t="shared" si="70"/>
        <v>-17095.928539251268</v>
      </c>
    </row>
    <row r="298" spans="1:134">
      <c r="A298" t="s">
        <v>145</v>
      </c>
      <c r="B298" s="5">
        <v>-8055.8079088799996</v>
      </c>
      <c r="C298">
        <f t="shared" si="74"/>
        <v>-5436.0345364299992</v>
      </c>
      <c r="D298">
        <f t="shared" si="75"/>
        <v>-12936.174592559999</v>
      </c>
      <c r="E298">
        <f t="shared" si="73"/>
        <v>-529.51218175100007</v>
      </c>
      <c r="F298">
        <f t="shared" si="71"/>
        <v>8537.6726164173342</v>
      </c>
      <c r="G298">
        <f t="shared" si="72"/>
        <v>17075.345232834668</v>
      </c>
      <c r="H298">
        <f t="shared" si="67"/>
        <v>8008.1604346663344</v>
      </c>
      <c r="I298">
        <f t="shared" si="68"/>
        <v>16545.833051083668</v>
      </c>
      <c r="J298">
        <f t="shared" si="69"/>
        <v>-9067.184798168335</v>
      </c>
      <c r="K298">
        <f t="shared" si="70"/>
        <v>-17604.857414585669</v>
      </c>
    </row>
    <row r="299" spans="1:134">
      <c r="A299" t="s">
        <v>146</v>
      </c>
      <c r="B299" s="5">
        <v>-3217.96944837</v>
      </c>
      <c r="C299">
        <f t="shared" si="74"/>
        <v>-5134.8754384099993</v>
      </c>
      <c r="D299">
        <f t="shared" si="75"/>
        <v>1181.6479803200018</v>
      </c>
      <c r="E299">
        <f t="shared" si="73"/>
        <v>-944.70241546499983</v>
      </c>
      <c r="F299">
        <f t="shared" si="71"/>
        <v>8221.0452345467347</v>
      </c>
      <c r="G299">
        <f t="shared" si="72"/>
        <v>16442.090469093469</v>
      </c>
      <c r="H299">
        <f t="shared" si="67"/>
        <v>7276.3428190817349</v>
      </c>
      <c r="I299">
        <f t="shared" si="68"/>
        <v>15497.388053628471</v>
      </c>
      <c r="J299">
        <f t="shared" si="69"/>
        <v>-9165.7476500117336</v>
      </c>
      <c r="K299">
        <f t="shared" si="70"/>
        <v>-17386.792884558468</v>
      </c>
    </row>
    <row r="300" spans="1:134">
      <c r="A300" t="s">
        <v>273</v>
      </c>
      <c r="B300" s="5">
        <v>-534.24841930000025</v>
      </c>
      <c r="C300">
        <f t="shared" ref="C300:C301" si="76">SUM(B297,B298,B299,B300)</f>
        <v>-8771.2696941199993</v>
      </c>
      <c r="D300">
        <f t="shared" ref="D300:D301" si="77">C300-C296</f>
        <v>-10109.255333979998</v>
      </c>
      <c r="E300">
        <f t="shared" ref="E300:E301" si="78">AVERAGE(D281:D300)</f>
        <v>-1392.5841391004997</v>
      </c>
      <c r="F300">
        <f t="shared" si="71"/>
        <v>8473.0543936787017</v>
      </c>
      <c r="G300">
        <f t="shared" si="72"/>
        <v>16946.108787357403</v>
      </c>
      <c r="H300">
        <f t="shared" si="67"/>
        <v>7080.470254578202</v>
      </c>
      <c r="I300">
        <f t="shared" si="68"/>
        <v>15553.524648256904</v>
      </c>
      <c r="J300">
        <f t="shared" si="69"/>
        <v>-9865.6385327792013</v>
      </c>
      <c r="K300">
        <f t="shared" si="70"/>
        <v>-18338.692926457901</v>
      </c>
    </row>
    <row r="301" spans="1:134">
      <c r="A301" t="s">
        <v>274</v>
      </c>
      <c r="B301" s="5">
        <v>-1690.3278787500003</v>
      </c>
      <c r="C301">
        <f t="shared" si="76"/>
        <v>-13498.353655299999</v>
      </c>
      <c r="D301">
        <f t="shared" si="77"/>
        <v>-17038.420591669998</v>
      </c>
      <c r="E301">
        <f t="shared" si="78"/>
        <v>-1160.9155867779998</v>
      </c>
      <c r="F301">
        <f t="shared" si="71"/>
        <v>7935.7051209145566</v>
      </c>
      <c r="G301">
        <f t="shared" si="72"/>
        <v>15871.410241829113</v>
      </c>
      <c r="H301">
        <f t="shared" si="67"/>
        <v>6774.7895341365565</v>
      </c>
      <c r="I301">
        <f t="shared" si="68"/>
        <v>14710.494655051114</v>
      </c>
      <c r="J301">
        <f t="shared" si="69"/>
        <v>-9096.6207076925566</v>
      </c>
      <c r="K301">
        <f t="shared" si="70"/>
        <v>-17032.325828607114</v>
      </c>
    </row>
    <row r="303" spans="1:134" ht="60">
      <c r="A303" s="2" t="s">
        <v>0</v>
      </c>
      <c r="B303" s="2" t="s">
        <v>157</v>
      </c>
      <c r="C303" s="2" t="s">
        <v>148</v>
      </c>
      <c r="D303" s="2" t="s">
        <v>149</v>
      </c>
      <c r="E303" s="2" t="s">
        <v>150</v>
      </c>
      <c r="F303" s="2" t="s">
        <v>166</v>
      </c>
      <c r="G303" s="2" t="s">
        <v>167</v>
      </c>
      <c r="H303" s="2" t="s">
        <v>151</v>
      </c>
      <c r="I303" s="2" t="s">
        <v>152</v>
      </c>
      <c r="J303" s="2" t="s">
        <v>153</v>
      </c>
      <c r="K303" s="2" t="s">
        <v>154</v>
      </c>
    </row>
    <row r="304" spans="1:134">
      <c r="A304" t="s">
        <v>1</v>
      </c>
      <c r="B304" s="5">
        <v>-0.3</v>
      </c>
      <c r="M304" t="s">
        <v>27</v>
      </c>
      <c r="N304" t="s">
        <v>28</v>
      </c>
      <c r="O304" t="s">
        <v>29</v>
      </c>
      <c r="P304" t="s">
        <v>30</v>
      </c>
      <c r="Q304" t="s">
        <v>31</v>
      </c>
      <c r="R304" t="s">
        <v>32</v>
      </c>
      <c r="S304" t="s">
        <v>33</v>
      </c>
      <c r="T304" t="s">
        <v>34</v>
      </c>
      <c r="U304" t="s">
        <v>35</v>
      </c>
      <c r="V304" t="s">
        <v>36</v>
      </c>
      <c r="W304" t="s">
        <v>37</v>
      </c>
      <c r="X304" t="s">
        <v>38</v>
      </c>
      <c r="Y304" t="s">
        <v>39</v>
      </c>
      <c r="Z304" t="s">
        <v>40</v>
      </c>
      <c r="AA304" t="s">
        <v>41</v>
      </c>
      <c r="AB304" t="s">
        <v>42</v>
      </c>
      <c r="AC304" t="s">
        <v>43</v>
      </c>
      <c r="AD304" t="s">
        <v>44</v>
      </c>
      <c r="AE304" t="s">
        <v>45</v>
      </c>
      <c r="AF304" t="s">
        <v>46</v>
      </c>
      <c r="AG304" t="s">
        <v>47</v>
      </c>
      <c r="AH304" t="s">
        <v>48</v>
      </c>
      <c r="AI304" t="s">
        <v>49</v>
      </c>
      <c r="AJ304" t="s">
        <v>50</v>
      </c>
      <c r="AK304" t="s">
        <v>51</v>
      </c>
      <c r="AL304" t="s">
        <v>52</v>
      </c>
      <c r="AM304" t="s">
        <v>53</v>
      </c>
      <c r="AN304" t="s">
        <v>54</v>
      </c>
      <c r="AO304" t="s">
        <v>55</v>
      </c>
      <c r="AP304" t="s">
        <v>56</v>
      </c>
      <c r="AQ304" t="s">
        <v>57</v>
      </c>
      <c r="AR304" t="s">
        <v>58</v>
      </c>
      <c r="AS304" t="s">
        <v>59</v>
      </c>
      <c r="AT304" t="s">
        <v>60</v>
      </c>
      <c r="AU304" t="s">
        <v>61</v>
      </c>
      <c r="AV304" t="s">
        <v>62</v>
      </c>
      <c r="AW304" t="s">
        <v>63</v>
      </c>
      <c r="AX304" t="s">
        <v>64</v>
      </c>
      <c r="AY304" t="s">
        <v>65</v>
      </c>
      <c r="AZ304" t="s">
        <v>66</v>
      </c>
      <c r="BA304" t="s">
        <v>67</v>
      </c>
      <c r="BB304" t="s">
        <v>68</v>
      </c>
      <c r="BC304" t="s">
        <v>69</v>
      </c>
      <c r="BD304" t="s">
        <v>70</v>
      </c>
      <c r="BE304" t="s">
        <v>71</v>
      </c>
      <c r="BF304" t="s">
        <v>72</v>
      </c>
      <c r="BG304" t="s">
        <v>73</v>
      </c>
      <c r="BH304" t="s">
        <v>74</v>
      </c>
      <c r="BI304" t="s">
        <v>75</v>
      </c>
      <c r="BJ304" t="s">
        <v>76</v>
      </c>
      <c r="BK304" t="s">
        <v>77</v>
      </c>
      <c r="BL304" t="s">
        <v>78</v>
      </c>
      <c r="BM304" t="s">
        <v>79</v>
      </c>
      <c r="BN304" t="s">
        <v>80</v>
      </c>
      <c r="BO304" t="s">
        <v>81</v>
      </c>
      <c r="BP304" t="s">
        <v>82</v>
      </c>
      <c r="BQ304" t="s">
        <v>83</v>
      </c>
      <c r="BR304" t="s">
        <v>84</v>
      </c>
      <c r="BS304" t="s">
        <v>85</v>
      </c>
      <c r="BT304" t="s">
        <v>86</v>
      </c>
      <c r="BU304" t="s">
        <v>87</v>
      </c>
      <c r="BV304" t="s">
        <v>88</v>
      </c>
      <c r="BW304" t="s">
        <v>89</v>
      </c>
      <c r="BX304" t="s">
        <v>90</v>
      </c>
      <c r="BY304" t="s">
        <v>91</v>
      </c>
      <c r="BZ304" t="s">
        <v>92</v>
      </c>
      <c r="CA304" t="s">
        <v>93</v>
      </c>
      <c r="CB304" t="s">
        <v>94</v>
      </c>
      <c r="CC304" t="s">
        <v>95</v>
      </c>
      <c r="CD304" t="s">
        <v>96</v>
      </c>
      <c r="CE304" t="s">
        <v>97</v>
      </c>
      <c r="CF304" t="s">
        <v>98</v>
      </c>
      <c r="CG304" t="s">
        <v>99</v>
      </c>
      <c r="CH304" t="s">
        <v>100</v>
      </c>
      <c r="CI304" t="s">
        <v>101</v>
      </c>
      <c r="CJ304" t="s">
        <v>102</v>
      </c>
      <c r="CK304" t="s">
        <v>103</v>
      </c>
      <c r="CL304" t="s">
        <v>104</v>
      </c>
      <c r="CM304" t="s">
        <v>105</v>
      </c>
      <c r="CN304" t="s">
        <v>106</v>
      </c>
      <c r="CO304" t="s">
        <v>107</v>
      </c>
      <c r="CP304" t="s">
        <v>108</v>
      </c>
      <c r="CQ304" t="s">
        <v>109</v>
      </c>
      <c r="CR304" t="s">
        <v>110</v>
      </c>
      <c r="CS304" t="s">
        <v>111</v>
      </c>
      <c r="CT304" t="s">
        <v>112</v>
      </c>
      <c r="CU304" t="s">
        <v>113</v>
      </c>
      <c r="CV304" t="s">
        <v>114</v>
      </c>
      <c r="CW304" t="s">
        <v>115</v>
      </c>
      <c r="CX304" t="s">
        <v>116</v>
      </c>
      <c r="CY304" t="s">
        <v>117</v>
      </c>
      <c r="CZ304" t="s">
        <v>118</v>
      </c>
      <c r="DA304" t="s">
        <v>119</v>
      </c>
      <c r="DB304" t="s">
        <v>120</v>
      </c>
      <c r="DC304" t="s">
        <v>121</v>
      </c>
      <c r="DD304" t="s">
        <v>122</v>
      </c>
      <c r="DE304" t="s">
        <v>123</v>
      </c>
      <c r="DF304" t="s">
        <v>124</v>
      </c>
      <c r="DG304" t="s">
        <v>125</v>
      </c>
      <c r="DH304" t="s">
        <v>126</v>
      </c>
      <c r="DI304" t="s">
        <v>127</v>
      </c>
      <c r="DJ304" t="s">
        <v>128</v>
      </c>
      <c r="DK304" t="s">
        <v>129</v>
      </c>
      <c r="DL304" t="s">
        <v>130</v>
      </c>
      <c r="DM304" t="s">
        <v>131</v>
      </c>
      <c r="DN304" t="s">
        <v>132</v>
      </c>
      <c r="DO304" t="s">
        <v>133</v>
      </c>
      <c r="DP304" t="s">
        <v>134</v>
      </c>
      <c r="DQ304" t="s">
        <v>135</v>
      </c>
      <c r="DR304" t="s">
        <v>136</v>
      </c>
      <c r="DS304" t="s">
        <v>137</v>
      </c>
      <c r="DT304" t="s">
        <v>138</v>
      </c>
      <c r="DU304" t="s">
        <v>139</v>
      </c>
      <c r="DV304" t="s">
        <v>140</v>
      </c>
      <c r="DW304" t="s">
        <v>141</v>
      </c>
      <c r="DX304" t="s">
        <v>142</v>
      </c>
      <c r="DY304" t="s">
        <v>143</v>
      </c>
      <c r="DZ304" t="s">
        <v>144</v>
      </c>
      <c r="EA304" t="s">
        <v>145</v>
      </c>
      <c r="EB304" t="s">
        <v>146</v>
      </c>
      <c r="EC304" t="s">
        <v>273</v>
      </c>
      <c r="ED304" t="s">
        <v>274</v>
      </c>
    </row>
    <row r="305" spans="1:134">
      <c r="A305" t="s">
        <v>2</v>
      </c>
      <c r="B305" s="5">
        <v>3</v>
      </c>
      <c r="L305" s="2" t="s">
        <v>149</v>
      </c>
      <c r="M305">
        <v>2.9999999999999996</v>
      </c>
      <c r="N305">
        <v>2.3000000000000012</v>
      </c>
      <c r="O305">
        <v>5.7000000000000011</v>
      </c>
      <c r="P305">
        <v>7.9</v>
      </c>
      <c r="Q305">
        <v>3.9</v>
      </c>
      <c r="R305">
        <v>3.4999999999999996</v>
      </c>
      <c r="S305">
        <v>1.7999999999999998</v>
      </c>
      <c r="T305">
        <v>-0.10000000000000009</v>
      </c>
      <c r="U305">
        <v>1</v>
      </c>
      <c r="V305">
        <v>-1</v>
      </c>
      <c r="W305">
        <v>-1.2</v>
      </c>
      <c r="X305">
        <v>-1.1000000000000001</v>
      </c>
      <c r="Y305">
        <v>-1</v>
      </c>
      <c r="Z305">
        <v>0</v>
      </c>
      <c r="AA305">
        <v>0.4</v>
      </c>
      <c r="AB305">
        <v>0.1</v>
      </c>
      <c r="AC305">
        <v>-29.8</v>
      </c>
      <c r="AD305">
        <v>-29.8</v>
      </c>
      <c r="AE305">
        <v>-136.6</v>
      </c>
      <c r="AF305">
        <v>-136.29999999999998</v>
      </c>
      <c r="AG305">
        <v>-76.8</v>
      </c>
      <c r="AH305">
        <v>-76.8</v>
      </c>
      <c r="AI305">
        <v>136.4</v>
      </c>
      <c r="AJ305">
        <v>136.29999999999998</v>
      </c>
      <c r="AK305">
        <v>106.6</v>
      </c>
      <c r="AL305">
        <v>106.69999999999999</v>
      </c>
      <c r="AM305">
        <v>0.1</v>
      </c>
      <c r="AN305">
        <v>0.1</v>
      </c>
      <c r="AO305">
        <v>0</v>
      </c>
      <c r="AP305">
        <v>-0.2</v>
      </c>
      <c r="AQ305">
        <v>-309.20000000000005</v>
      </c>
      <c r="AR305">
        <v>-376.20000000000005</v>
      </c>
      <c r="AS305">
        <v>-509</v>
      </c>
      <c r="AT305">
        <v>-605.9</v>
      </c>
      <c r="AU305">
        <v>12.100000000000023</v>
      </c>
      <c r="AV305">
        <v>-2653.9</v>
      </c>
      <c r="AW305">
        <v>-2388</v>
      </c>
      <c r="AX305">
        <v>-2446</v>
      </c>
      <c r="AY305">
        <v>-2900</v>
      </c>
      <c r="AZ305">
        <v>2407</v>
      </c>
      <c r="BA305">
        <v>2248</v>
      </c>
      <c r="BB305">
        <v>2116</v>
      </c>
      <c r="BC305">
        <v>2353</v>
      </c>
      <c r="BD305">
        <v>-57</v>
      </c>
      <c r="BE305">
        <v>-105</v>
      </c>
      <c r="BF305">
        <v>679</v>
      </c>
      <c r="BG305">
        <v>582</v>
      </c>
      <c r="BH305">
        <v>435</v>
      </c>
      <c r="BI305">
        <v>647</v>
      </c>
      <c r="BJ305">
        <v>-78</v>
      </c>
      <c r="BK305">
        <v>12</v>
      </c>
      <c r="BL305">
        <v>19</v>
      </c>
      <c r="BM305">
        <v>-1505</v>
      </c>
      <c r="BN305">
        <v>-259</v>
      </c>
      <c r="BO305">
        <v>-826</v>
      </c>
      <c r="BP305">
        <v>28</v>
      </c>
      <c r="BQ305">
        <v>2890</v>
      </c>
      <c r="BR305">
        <v>852</v>
      </c>
      <c r="BS305">
        <v>1648.1179999999999</v>
      </c>
      <c r="BT305">
        <v>-203.81400000000002</v>
      </c>
      <c r="BU305">
        <v>-3388.0050000000001</v>
      </c>
      <c r="BV305">
        <v>-1953.7223984374991</v>
      </c>
      <c r="BW305">
        <v>-2524.5063984374992</v>
      </c>
      <c r="BX305">
        <v>-1356.073398437499</v>
      </c>
      <c r="BY305">
        <v>1452.254601562501</v>
      </c>
      <c r="BZ305">
        <v>900.59139843749904</v>
      </c>
      <c r="CA305">
        <v>1341.7633984374991</v>
      </c>
      <c r="CB305">
        <v>950.98139843749914</v>
      </c>
      <c r="CC305">
        <v>276.15339843749928</v>
      </c>
      <c r="CD305">
        <v>473.99000000000018</v>
      </c>
      <c r="CE305">
        <v>421.65000000000009</v>
      </c>
      <c r="CF305">
        <v>723.33400000000006</v>
      </c>
      <c r="CG305">
        <v>445.47399999999988</v>
      </c>
      <c r="CH305">
        <v>499.9079999999999</v>
      </c>
      <c r="CI305">
        <v>379.6459999999999</v>
      </c>
      <c r="CJ305">
        <v>-187.19900000000007</v>
      </c>
      <c r="CK305">
        <v>-446.58499999999998</v>
      </c>
      <c r="CL305">
        <v>-933.33399999999983</v>
      </c>
      <c r="CM305">
        <v>-909.18200000000024</v>
      </c>
      <c r="CN305">
        <v>-983.61200000000031</v>
      </c>
      <c r="CO305">
        <v>-1304.3540000000003</v>
      </c>
      <c r="CP305">
        <v>-1016.2250000000005</v>
      </c>
      <c r="CQ305">
        <v>-643.78700000000003</v>
      </c>
      <c r="CR305">
        <v>1561.3091250000002</v>
      </c>
      <c r="CS305">
        <v>2048.7221250000002</v>
      </c>
      <c r="CT305">
        <v>1776.4201250000006</v>
      </c>
      <c r="CU305">
        <v>1359.6021250000003</v>
      </c>
      <c r="CV305">
        <v>-1387.0041249999999</v>
      </c>
      <c r="CW305">
        <v>-1319.1756250000001</v>
      </c>
      <c r="CX305">
        <v>280.44378320312495</v>
      </c>
      <c r="CY305">
        <v>-622.77121679687502</v>
      </c>
      <c r="CZ305">
        <v>1427.178908203125</v>
      </c>
      <c r="DA305">
        <v>1689.4759082031251</v>
      </c>
      <c r="DB305">
        <v>1613.9750917968749</v>
      </c>
      <c r="DC305">
        <v>3681.617191796875</v>
      </c>
      <c r="DD305">
        <v>677.5094917968745</v>
      </c>
      <c r="DE305">
        <v>-92.473608203125195</v>
      </c>
      <c r="DF305">
        <v>2224.4560000000006</v>
      </c>
      <c r="DG305">
        <v>-659.10570980999955</v>
      </c>
      <c r="DH305">
        <v>3590.3597361300008</v>
      </c>
      <c r="DI305">
        <v>3940.3066400100006</v>
      </c>
      <c r="DJ305">
        <v>-8908.4268019400006</v>
      </c>
      <c r="DK305">
        <v>1503.7877811399994</v>
      </c>
      <c r="DL305">
        <v>3687.8151714400001</v>
      </c>
      <c r="DM305">
        <v>6211.6701650300001</v>
      </c>
      <c r="DN305">
        <v>21642.235940769999</v>
      </c>
      <c r="DO305">
        <v>-199.34264200999996</v>
      </c>
      <c r="DP305">
        <v>-9298.7002733299996</v>
      </c>
      <c r="DQ305">
        <v>-15421.61667494</v>
      </c>
      <c r="DR305">
        <v>-24622.092541409998</v>
      </c>
      <c r="DS305">
        <v>-7213.9706951399994</v>
      </c>
      <c r="DT305">
        <v>-7141.4996555600001</v>
      </c>
      <c r="DU305">
        <v>-3935.9417613900005</v>
      </c>
      <c r="DV305">
        <v>-1211.6221858900008</v>
      </c>
      <c r="DW305">
        <v>-4966.6833401700005</v>
      </c>
      <c r="DX305">
        <v>2075.9230157500006</v>
      </c>
      <c r="DY305">
        <v>3359.4711345600008</v>
      </c>
      <c r="DZ305">
        <v>6155.6891680900007</v>
      </c>
      <c r="EA305">
        <v>7772.68391987</v>
      </c>
      <c r="EB305">
        <v>6605.0392599599991</v>
      </c>
      <c r="EC305">
        <v>7904.7456559099983</v>
      </c>
      <c r="ED305">
        <v>4988.3896268399967</v>
      </c>
    </row>
    <row r="306" spans="1:134" ht="45">
      <c r="A306" t="s">
        <v>3</v>
      </c>
      <c r="B306" s="5">
        <v>2.6</v>
      </c>
      <c r="L306" s="2" t="s">
        <v>151</v>
      </c>
      <c r="M306">
        <v>1.9193083966126654</v>
      </c>
      <c r="N306">
        <v>2.2679973901686328</v>
      </c>
      <c r="O306">
        <v>2.9853649826714634</v>
      </c>
      <c r="P306">
        <v>3.9171408744504941</v>
      </c>
      <c r="Q306">
        <v>3.94721296423279</v>
      </c>
      <c r="R306">
        <v>4.2868187820673214</v>
      </c>
      <c r="S306">
        <v>4.4380644725120026</v>
      </c>
      <c r="T306">
        <v>4.4996899219208837</v>
      </c>
      <c r="U306">
        <v>4.3689791084356289</v>
      </c>
      <c r="V306">
        <v>4.3499714646839642</v>
      </c>
      <c r="W306">
        <v>4.3543953265501321</v>
      </c>
      <c r="X306">
        <v>4.2758666299025609</v>
      </c>
      <c r="Y306">
        <v>4.1650309129822718</v>
      </c>
      <c r="Z306">
        <v>4.1098070113364216</v>
      </c>
      <c r="AA306">
        <v>4.1469348076821007</v>
      </c>
      <c r="AB306">
        <v>4.0215701736069418</v>
      </c>
      <c r="AC306">
        <v>7.5107201122924705</v>
      </c>
      <c r="AD306">
        <v>8.3128595244313406</v>
      </c>
      <c r="AE306">
        <v>23.283290878159256</v>
      </c>
      <c r="AF306">
        <v>27.208395139267555</v>
      </c>
      <c r="AG306">
        <v>25.104306941114253</v>
      </c>
      <c r="AH306">
        <v>22.615636688707504</v>
      </c>
      <c r="AI306">
        <v>41.211249504334624</v>
      </c>
      <c r="AJ306">
        <v>56.87769470162641</v>
      </c>
      <c r="AK306">
        <v>66.902838196189165</v>
      </c>
      <c r="AL306">
        <v>76.287511592165131</v>
      </c>
      <c r="AM306">
        <v>76.201278129392307</v>
      </c>
      <c r="AN306">
        <v>76.211297432023159</v>
      </c>
      <c r="AO306">
        <v>76.160842440140357</v>
      </c>
      <c r="AP306">
        <v>76.200602534237618</v>
      </c>
      <c r="AQ306">
        <v>87.440704041105164</v>
      </c>
      <c r="AR306">
        <v>96.354913094722434</v>
      </c>
      <c r="AS306">
        <v>108.20840548221204</v>
      </c>
      <c r="AT306">
        <v>116.7448606309006</v>
      </c>
      <c r="AU306">
        <v>117.61546474439221</v>
      </c>
      <c r="AV306">
        <v>386.19837219638077</v>
      </c>
      <c r="AW306">
        <v>434.80709215465754</v>
      </c>
      <c r="AX306">
        <v>441.03349830722573</v>
      </c>
      <c r="AY306">
        <v>450.22035817077062</v>
      </c>
      <c r="AZ306">
        <v>772.41344797551346</v>
      </c>
      <c r="BA306">
        <v>1028.2620208602514</v>
      </c>
      <c r="BB306">
        <v>1243.9545950938204</v>
      </c>
      <c r="BC306">
        <v>1463.2209772609669</v>
      </c>
      <c r="BD306">
        <v>1452.412342551698</v>
      </c>
      <c r="BE306">
        <v>1440.7799520969038</v>
      </c>
      <c r="BF306">
        <v>1479.4388496349879</v>
      </c>
      <c r="BG306">
        <v>1516.204698691997</v>
      </c>
      <c r="BH306">
        <v>1542.2603662934521</v>
      </c>
      <c r="BI306">
        <v>1582.6552117584133</v>
      </c>
      <c r="BJ306">
        <v>1578.7490716359259</v>
      </c>
      <c r="BK306">
        <v>1593.6737426674408</v>
      </c>
      <c r="BL306">
        <v>1611.4218943800884</v>
      </c>
      <c r="BM306">
        <v>1592.668768231893</v>
      </c>
      <c r="BN306">
        <v>1605.8174783948216</v>
      </c>
      <c r="BO306">
        <v>1573.028244808761</v>
      </c>
      <c r="BP306">
        <v>1593.1095179403637</v>
      </c>
      <c r="BQ306">
        <v>1869.7139457686399</v>
      </c>
      <c r="BR306">
        <v>1895.6499649895659</v>
      </c>
      <c r="BS306">
        <v>1900.3125653226477</v>
      </c>
      <c r="BT306">
        <v>1715.3915559155466</v>
      </c>
      <c r="BU306">
        <v>1669.7441953222637</v>
      </c>
      <c r="BV306">
        <v>1483.1135325089404</v>
      </c>
      <c r="BW306">
        <v>1248.8310624413989</v>
      </c>
      <c r="BX306">
        <v>1208.9081856014723</v>
      </c>
      <c r="BY306">
        <v>1334.9901126083575</v>
      </c>
      <c r="BZ306">
        <v>1353.367058121338</v>
      </c>
      <c r="CA306">
        <v>1420.0113257363882</v>
      </c>
      <c r="CB306">
        <v>1459.6271586153428</v>
      </c>
      <c r="CC306">
        <v>1434.1876215714901</v>
      </c>
      <c r="CD306">
        <v>1466.9445998798005</v>
      </c>
      <c r="CE306">
        <v>1491.16992432193</v>
      </c>
      <c r="CF306">
        <v>1535.8509807880987</v>
      </c>
      <c r="CG306">
        <v>1594.4774144188643</v>
      </c>
      <c r="CH306">
        <v>1632.6044800799009</v>
      </c>
      <c r="CI306">
        <v>1676.4711084217561</v>
      </c>
      <c r="CJ306">
        <v>1667.7489562592864</v>
      </c>
      <c r="CK306">
        <v>1361.646462147723</v>
      </c>
      <c r="CL306">
        <v>1273.1703900139732</v>
      </c>
      <c r="CM306">
        <v>1093.6219231847429</v>
      </c>
      <c r="CN306">
        <v>1066.3764854298181</v>
      </c>
      <c r="CO306">
        <v>974.92342019049556</v>
      </c>
      <c r="CP306">
        <v>959.13987408805178</v>
      </c>
      <c r="CQ306">
        <v>895.92698887009908</v>
      </c>
      <c r="CR306">
        <v>1046.1617304660058</v>
      </c>
      <c r="CS306">
        <v>1129.9097982454955</v>
      </c>
      <c r="CT306">
        <v>1227.3426177152724</v>
      </c>
      <c r="CU306">
        <v>1229.2878519590986</v>
      </c>
      <c r="CV306">
        <v>1158.3941805531549</v>
      </c>
      <c r="CW306">
        <v>1124.7178373774207</v>
      </c>
      <c r="CX306">
        <v>1111.7468806975537</v>
      </c>
      <c r="CY306">
        <v>1064.1787734111647</v>
      </c>
      <c r="CZ306">
        <v>1135.5980102864946</v>
      </c>
      <c r="DA306">
        <v>1256.0490035054465</v>
      </c>
      <c r="DB306">
        <v>1358.3194481269043</v>
      </c>
      <c r="DC306">
        <v>1757.7603646996508</v>
      </c>
      <c r="DD306">
        <v>1799.1185940804021</v>
      </c>
      <c r="DE306">
        <v>1809.1306061558666</v>
      </c>
      <c r="DF306">
        <v>1991.9436268665117</v>
      </c>
      <c r="DG306">
        <v>1992.9681185545976</v>
      </c>
      <c r="DH306">
        <v>2327.6014787823688</v>
      </c>
      <c r="DI306">
        <v>2665.1963138058968</v>
      </c>
      <c r="DJ306">
        <v>3358.9131125479998</v>
      </c>
      <c r="DK306">
        <v>3456.5795844182858</v>
      </c>
      <c r="DL306">
        <v>3637.6135282133814</v>
      </c>
      <c r="DM306">
        <v>4084.9613629248097</v>
      </c>
      <c r="DN306">
        <v>7558.3646474049237</v>
      </c>
      <c r="DO306">
        <v>7501.2635935350409</v>
      </c>
      <c r="DP306">
        <v>7614.4274895732606</v>
      </c>
      <c r="DQ306">
        <v>7985.8375650148746</v>
      </c>
      <c r="DR306">
        <v>8737.7548959595915</v>
      </c>
      <c r="DS306">
        <v>8534.8039851804024</v>
      </c>
      <c r="DT306">
        <v>8199.2401135565087</v>
      </c>
      <c r="DU306">
        <v>7912.5201557305882</v>
      </c>
      <c r="DV306">
        <v>7744.0332360305256</v>
      </c>
      <c r="DW306">
        <v>7255.2461275533306</v>
      </c>
      <c r="DX306">
        <v>7351.7524498948605</v>
      </c>
      <c r="DY306">
        <v>7592.2833402966671</v>
      </c>
      <c r="DZ306">
        <v>7917.4833537528366</v>
      </c>
      <c r="EA306">
        <v>8566.3112440587029</v>
      </c>
      <c r="EB306">
        <v>8817.3159848348259</v>
      </c>
      <c r="EC306">
        <v>9159.4941368223699</v>
      </c>
      <c r="ED306">
        <v>9743.0121111188837</v>
      </c>
    </row>
    <row r="307" spans="1:134" ht="45">
      <c r="A307" t="s">
        <v>4</v>
      </c>
      <c r="B307" s="5">
        <v>-1.9</v>
      </c>
      <c r="C307">
        <f>SUM(B304,B305,B306,B307)</f>
        <v>3.4000000000000008</v>
      </c>
      <c r="L307" s="2" t="s">
        <v>152</v>
      </c>
      <c r="M307">
        <v>5.243616793225331</v>
      </c>
      <c r="N307">
        <v>5.6559947803372665</v>
      </c>
      <c r="O307">
        <v>6.5257299653429275</v>
      </c>
      <c r="P307">
        <v>7.9192817489009881</v>
      </c>
      <c r="Q307">
        <v>7.9644259284655803</v>
      </c>
      <c r="R307">
        <v>8.3086375641346439</v>
      </c>
      <c r="S307">
        <v>8.4561289450240054</v>
      </c>
      <c r="T307">
        <v>8.3843798438417672</v>
      </c>
      <c r="U307">
        <v>7.6679582168712574</v>
      </c>
      <c r="V307">
        <v>7.6699429293679291</v>
      </c>
      <c r="W307">
        <v>7.6137906531002635</v>
      </c>
      <c r="X307">
        <v>7.5717332598051215</v>
      </c>
      <c r="Y307">
        <v>7.4850618259645429</v>
      </c>
      <c r="Z307">
        <v>7.1096140226728437</v>
      </c>
      <c r="AA307">
        <v>7.0738696153642007</v>
      </c>
      <c r="AB307">
        <v>6.5631403472138841</v>
      </c>
      <c r="AC307">
        <v>14.951440224584942</v>
      </c>
      <c r="AD307">
        <v>18.24071904886268</v>
      </c>
      <c r="AE307">
        <v>55.031581756318516</v>
      </c>
      <c r="AF307">
        <v>69.781790278535112</v>
      </c>
      <c r="AG307">
        <v>69.563613882228509</v>
      </c>
      <c r="AH307">
        <v>68.54127337741501</v>
      </c>
      <c r="AI307">
        <v>99.19749900866924</v>
      </c>
      <c r="AJ307">
        <v>124.11038940325282</v>
      </c>
      <c r="AK307">
        <v>139.02567639237833</v>
      </c>
      <c r="AL307">
        <v>152.63502318433027</v>
      </c>
      <c r="AM307">
        <v>152.5475562587846</v>
      </c>
      <c r="AN307">
        <v>152.55759486404634</v>
      </c>
      <c r="AO307">
        <v>152.50668488028072</v>
      </c>
      <c r="AP307">
        <v>152.54620506847522</v>
      </c>
      <c r="AQ307">
        <v>190.42640808221032</v>
      </c>
      <c r="AR307">
        <v>227.00982618944488</v>
      </c>
      <c r="AS307">
        <v>276.11681096442413</v>
      </c>
      <c r="AT307">
        <v>323.48472126180121</v>
      </c>
      <c r="AU307">
        <v>324.64092948878442</v>
      </c>
      <c r="AV307">
        <v>994.50674439276156</v>
      </c>
      <c r="AW307">
        <v>1209.6341843093151</v>
      </c>
      <c r="AX307">
        <v>1342.8969966144514</v>
      </c>
      <c r="AY307">
        <v>1499.4407163415412</v>
      </c>
      <c r="AZ307">
        <v>2016.661895951027</v>
      </c>
      <c r="BA307">
        <v>2412.119041720503</v>
      </c>
      <c r="BB307">
        <v>2733.8641901876408</v>
      </c>
      <c r="BC307">
        <v>3061.5669545219339</v>
      </c>
      <c r="BD307">
        <v>3049.6146851033959</v>
      </c>
      <c r="BE307">
        <v>3036.9299041938075</v>
      </c>
      <c r="BF307">
        <v>3085.632699269976</v>
      </c>
      <c r="BG307">
        <v>3130.0693973839943</v>
      </c>
      <c r="BH307">
        <v>3160.4357325869041</v>
      </c>
      <c r="BI307">
        <v>3208.8754235168267</v>
      </c>
      <c r="BJ307">
        <v>3204.9531432718518</v>
      </c>
      <c r="BK307">
        <v>3218.7424853348816</v>
      </c>
      <c r="BL307">
        <v>3234.4787887601765</v>
      </c>
      <c r="BM307">
        <v>3246.7725364637859</v>
      </c>
      <c r="BN307">
        <v>3255.7249567896429</v>
      </c>
      <c r="BO307">
        <v>3232.0514896175218</v>
      </c>
      <c r="BP307">
        <v>3138.1190358807276</v>
      </c>
      <c r="BQ307">
        <v>3427.4278915372797</v>
      </c>
      <c r="BR307">
        <v>3314.3999299791321</v>
      </c>
      <c r="BS307">
        <v>3096.3192306452956</v>
      </c>
      <c r="BT307">
        <v>2857.0179118310934</v>
      </c>
      <c r="BU307">
        <v>3047.5234406445275</v>
      </c>
      <c r="BV307">
        <v>2877.748234939756</v>
      </c>
      <c r="BW307">
        <v>2653.0586147265481</v>
      </c>
      <c r="BX307">
        <v>2638.1665309685691</v>
      </c>
      <c r="BY307">
        <v>2812.4676549042151</v>
      </c>
      <c r="BZ307">
        <v>2838.1419760083008</v>
      </c>
      <c r="CA307">
        <v>2933.4423413165264</v>
      </c>
      <c r="CB307">
        <v>2986.8749371525605</v>
      </c>
      <c r="CC307">
        <v>2954.5381931429802</v>
      </c>
      <c r="CD307">
        <v>2992.4526497596007</v>
      </c>
      <c r="CE307">
        <v>3020.4207986438601</v>
      </c>
      <c r="CF307">
        <v>3074.566211576197</v>
      </c>
      <c r="CG307">
        <v>3094.2953788377285</v>
      </c>
      <c r="CH307">
        <v>3132.6041101598021</v>
      </c>
      <c r="CI307">
        <v>3160.0550668435121</v>
      </c>
      <c r="CJ307">
        <v>3153.3707125185729</v>
      </c>
      <c r="CK307">
        <v>2707.9949742954459</v>
      </c>
      <c r="CL307">
        <v>2620.3095300279465</v>
      </c>
      <c r="CM307">
        <v>2389.0775963694859</v>
      </c>
      <c r="CN307">
        <v>2373.5766208596365</v>
      </c>
      <c r="CO307">
        <v>2086.4879403809909</v>
      </c>
      <c r="CP307">
        <v>2008.0459782542287</v>
      </c>
      <c r="CQ307">
        <v>1787.5842378964483</v>
      </c>
      <c r="CR307">
        <v>1942.1845949163867</v>
      </c>
      <c r="CS307">
        <v>2079.8573543034913</v>
      </c>
      <c r="CT307">
        <v>2230.9315569149198</v>
      </c>
      <c r="CU307">
        <v>2233.9300890744471</v>
      </c>
      <c r="CV307">
        <v>2209.0420224344348</v>
      </c>
      <c r="CW307">
        <v>2221.4557872548417</v>
      </c>
      <c r="CX307">
        <v>2205.1911847349511</v>
      </c>
      <c r="CY307">
        <v>2162.2760310020167</v>
      </c>
      <c r="CZ307">
        <v>2269.9222593425206</v>
      </c>
      <c r="DA307">
        <v>2448.6241503702681</v>
      </c>
      <c r="DB307">
        <v>2597.4616850233401</v>
      </c>
      <c r="DC307">
        <v>3231.2449585789896</v>
      </c>
      <c r="DD307">
        <v>3270.7259927506484</v>
      </c>
      <c r="DE307">
        <v>3273.0444473117332</v>
      </c>
      <c r="DF307">
        <v>3480.7809887330232</v>
      </c>
      <c r="DG307">
        <v>3470.3261575996949</v>
      </c>
      <c r="DH307">
        <v>3910.8942912487373</v>
      </c>
      <c r="DI307">
        <v>4323.850929295294</v>
      </c>
      <c r="DJ307">
        <v>6105.8946168764996</v>
      </c>
      <c r="DK307">
        <v>6193.848821560071</v>
      </c>
      <c r="DL307">
        <v>6449.5914068282627</v>
      </c>
      <c r="DM307">
        <v>7136.139674249619</v>
      </c>
      <c r="DN307">
        <v>13089.655452421348</v>
      </c>
      <c r="DO307">
        <v>13053.400583032082</v>
      </c>
      <c r="DP307">
        <v>13675.31318252502</v>
      </c>
      <c r="DQ307">
        <v>15123.255385905248</v>
      </c>
      <c r="DR307">
        <v>17872.216864025337</v>
      </c>
      <c r="DS307">
        <v>17795.875016384118</v>
      </c>
      <c r="DT307">
        <v>17553.181201324489</v>
      </c>
      <c r="DU307">
        <v>17261.012169152302</v>
      </c>
      <c r="DV307">
        <v>17065.318193636522</v>
      </c>
      <c r="DW307">
        <v>16520.159003280474</v>
      </c>
      <c r="DX307">
        <v>16643.250971765876</v>
      </c>
      <c r="DY307">
        <v>16951.715515431333</v>
      </c>
      <c r="DZ307">
        <v>17405.553883939174</v>
      </c>
      <c r="EA307">
        <v>18281.620183066909</v>
      </c>
      <c r="EB307">
        <v>18632.895688427652</v>
      </c>
      <c r="EC307">
        <v>19119.030041607741</v>
      </c>
      <c r="ED307">
        <v>19591.225168761768</v>
      </c>
    </row>
    <row r="308" spans="1:134" ht="45">
      <c r="A308" t="s">
        <v>5</v>
      </c>
      <c r="B308" s="5">
        <v>0.6</v>
      </c>
      <c r="C308">
        <f t="shared" ref="C308:C371" si="79">SUM(B305,B306,B307,B308)</f>
        <v>4.3</v>
      </c>
      <c r="L308" s="2" t="s">
        <v>153</v>
      </c>
      <c r="M308">
        <v>-4.7293083966126659</v>
      </c>
      <c r="N308">
        <v>-4.5079973901686339</v>
      </c>
      <c r="O308">
        <v>-4.0953649826714642</v>
      </c>
      <c r="P308">
        <v>-4.087140874450494</v>
      </c>
      <c r="Q308">
        <v>-4.0872129642327906</v>
      </c>
      <c r="R308">
        <v>-3.756818782067322</v>
      </c>
      <c r="S308">
        <v>-3.5980644725120028</v>
      </c>
      <c r="T308">
        <v>-3.2696899219208837</v>
      </c>
      <c r="U308">
        <v>-2.2289791084356292</v>
      </c>
      <c r="V308">
        <v>-2.2899714646839646</v>
      </c>
      <c r="W308">
        <v>-2.1643953265501317</v>
      </c>
      <c r="X308">
        <v>-2.315866629902561</v>
      </c>
      <c r="Y308">
        <v>-2.4750309129822714</v>
      </c>
      <c r="Z308">
        <v>-1.8898070113364223</v>
      </c>
      <c r="AA308">
        <v>-1.7069348076821005</v>
      </c>
      <c r="AB308">
        <v>-1.0615701736069427</v>
      </c>
      <c r="AC308">
        <v>-7.3707201122924717</v>
      </c>
      <c r="AD308">
        <v>-11.542859524431341</v>
      </c>
      <c r="AE308">
        <v>-40.213290878159256</v>
      </c>
      <c r="AF308">
        <v>-57.938395139267556</v>
      </c>
      <c r="AG308">
        <v>-63.814306941114246</v>
      </c>
      <c r="AH308">
        <v>-69.235636688707501</v>
      </c>
      <c r="AI308">
        <v>-74.761249504334614</v>
      </c>
      <c r="AJ308">
        <v>-77.587694701626418</v>
      </c>
      <c r="AK308">
        <v>-77.342838196189163</v>
      </c>
      <c r="AL308">
        <v>-76.407511592165136</v>
      </c>
      <c r="AM308">
        <v>-76.491278129392299</v>
      </c>
      <c r="AN308">
        <v>-76.481297432023169</v>
      </c>
      <c r="AO308">
        <v>-76.530842440140361</v>
      </c>
      <c r="AP308">
        <v>-76.49060253423761</v>
      </c>
      <c r="AQ308">
        <v>-118.53070404110517</v>
      </c>
      <c r="AR308">
        <v>-164.95491309472246</v>
      </c>
      <c r="AS308">
        <v>-227.60840548221208</v>
      </c>
      <c r="AT308">
        <v>-296.73486063090058</v>
      </c>
      <c r="AU308">
        <v>-296.43546474439222</v>
      </c>
      <c r="AV308">
        <v>-830.4183721963808</v>
      </c>
      <c r="AW308">
        <v>-1114.8470921546575</v>
      </c>
      <c r="AX308">
        <v>-1362.6934983072258</v>
      </c>
      <c r="AY308">
        <v>-1648.2203581707706</v>
      </c>
      <c r="AZ308">
        <v>-1716.0834479755135</v>
      </c>
      <c r="BA308">
        <v>-1739.4520208602514</v>
      </c>
      <c r="BB308">
        <v>-1735.8645950938203</v>
      </c>
      <c r="BC308">
        <v>-1733.4709772609669</v>
      </c>
      <c r="BD308">
        <v>-1741.9923425516979</v>
      </c>
      <c r="BE308">
        <v>-1751.5199520969036</v>
      </c>
      <c r="BF308">
        <v>-1732.9488496349882</v>
      </c>
      <c r="BG308">
        <v>-1711.5246986919972</v>
      </c>
      <c r="BH308">
        <v>-1694.090366293452</v>
      </c>
      <c r="BI308">
        <v>-1669.7852117584134</v>
      </c>
      <c r="BJ308">
        <v>-1673.6590716359258</v>
      </c>
      <c r="BK308">
        <v>-1656.4637426674408</v>
      </c>
      <c r="BL308">
        <v>-1634.6918943800883</v>
      </c>
      <c r="BM308">
        <v>-1715.5387682318928</v>
      </c>
      <c r="BN308">
        <v>-1693.9974783948214</v>
      </c>
      <c r="BO308">
        <v>-1745.0182448087608</v>
      </c>
      <c r="BP308">
        <v>-1496.9095179403639</v>
      </c>
      <c r="BQ308">
        <v>-1245.7139457686399</v>
      </c>
      <c r="BR308">
        <v>-941.84996498956605</v>
      </c>
      <c r="BS308">
        <v>-491.70076532264761</v>
      </c>
      <c r="BT308">
        <v>-567.86115591554653</v>
      </c>
      <c r="BU308">
        <v>-1085.8142953222637</v>
      </c>
      <c r="BV308">
        <v>-1306.1558723526905</v>
      </c>
      <c r="BW308">
        <v>-1559.624042128899</v>
      </c>
      <c r="BX308">
        <v>-1649.6085051327218</v>
      </c>
      <c r="BY308">
        <v>-1619.9649719833571</v>
      </c>
      <c r="BZ308">
        <v>-1616.1827776525877</v>
      </c>
      <c r="CA308">
        <v>-1606.850705423888</v>
      </c>
      <c r="CB308">
        <v>-1594.8683984590928</v>
      </c>
      <c r="CC308">
        <v>-1606.5135215714899</v>
      </c>
      <c r="CD308">
        <v>-1584.0714998798003</v>
      </c>
      <c r="CE308">
        <v>-1567.3318243219301</v>
      </c>
      <c r="CF308">
        <v>-1541.5794807880984</v>
      </c>
      <c r="CG308">
        <v>-1405.1585144188641</v>
      </c>
      <c r="CH308">
        <v>-1367.394780079901</v>
      </c>
      <c r="CI308">
        <v>-1290.696808421756</v>
      </c>
      <c r="CJ308">
        <v>-1303.4945562592866</v>
      </c>
      <c r="CK308">
        <v>-1331.0505621477228</v>
      </c>
      <c r="CL308">
        <v>-1421.1078900139732</v>
      </c>
      <c r="CM308">
        <v>-1497.2894231847429</v>
      </c>
      <c r="CN308">
        <v>-1548.0237854298182</v>
      </c>
      <c r="CO308">
        <v>-1248.2056201904957</v>
      </c>
      <c r="CP308">
        <v>-1138.672334244302</v>
      </c>
      <c r="CQ308">
        <v>-887.38750918259927</v>
      </c>
      <c r="CR308">
        <v>-745.88399843475599</v>
      </c>
      <c r="CS308">
        <v>-769.98531387049604</v>
      </c>
      <c r="CT308">
        <v>-779.83526068402261</v>
      </c>
      <c r="CU308">
        <v>-779.99662227159865</v>
      </c>
      <c r="CV308">
        <v>-942.90150320940495</v>
      </c>
      <c r="CW308">
        <v>-1068.7580623774209</v>
      </c>
      <c r="CX308">
        <v>-1075.1417273772411</v>
      </c>
      <c r="CY308">
        <v>-1132.0157417705398</v>
      </c>
      <c r="CZ308">
        <v>-1133.0504878255574</v>
      </c>
      <c r="DA308">
        <v>-1129.1012902241966</v>
      </c>
      <c r="DB308">
        <v>-1119.965025665967</v>
      </c>
      <c r="DC308">
        <v>-1189.2088230590261</v>
      </c>
      <c r="DD308">
        <v>-1144.0962032600901</v>
      </c>
      <c r="DE308">
        <v>-1118.6970761558664</v>
      </c>
      <c r="DF308">
        <v>-985.73109686651162</v>
      </c>
      <c r="DG308">
        <v>-961.74795953559737</v>
      </c>
      <c r="DH308">
        <v>-838.98414615036882</v>
      </c>
      <c r="DI308">
        <v>-652.11291717289657</v>
      </c>
      <c r="DJ308">
        <v>-2135.0498961089997</v>
      </c>
      <c r="DK308">
        <v>-2017.9588898652855</v>
      </c>
      <c r="DL308">
        <v>-1986.3422290163812</v>
      </c>
      <c r="DM308">
        <v>-2017.3952597248092</v>
      </c>
      <c r="DN308">
        <v>-3504.2169626279242</v>
      </c>
      <c r="DO308">
        <v>-3603.0103854590411</v>
      </c>
      <c r="DP308">
        <v>-4507.3438963302606</v>
      </c>
      <c r="DQ308">
        <v>-6288.9980767658735</v>
      </c>
      <c r="DR308">
        <v>-9531.1690401719025</v>
      </c>
      <c r="DS308">
        <v>-9987.3380772270284</v>
      </c>
      <c r="DT308">
        <v>-10508.642061979448</v>
      </c>
      <c r="DU308">
        <v>-10784.463871112839</v>
      </c>
      <c r="DV308">
        <v>-10898.536679181463</v>
      </c>
      <c r="DW308">
        <v>-11274.579623900956</v>
      </c>
      <c r="DX308">
        <v>-11231.244593847174</v>
      </c>
      <c r="DY308">
        <v>-11126.581009972668</v>
      </c>
      <c r="DZ308">
        <v>-11058.657706619837</v>
      </c>
      <c r="EA308">
        <v>-10864.306633957705</v>
      </c>
      <c r="EB308">
        <v>-10813.843422350827</v>
      </c>
      <c r="EC308">
        <v>-10759.577672748372</v>
      </c>
      <c r="ED308">
        <v>-9953.4140041668852</v>
      </c>
    </row>
    <row r="309" spans="1:134" ht="45">
      <c r="A309" t="s">
        <v>6</v>
      </c>
      <c r="B309" s="5">
        <v>-0.4</v>
      </c>
      <c r="C309">
        <f t="shared" si="79"/>
        <v>0.90000000000000024</v>
      </c>
      <c r="L309" s="2" t="s">
        <v>154</v>
      </c>
      <c r="M309">
        <v>-8.0536167932253306</v>
      </c>
      <c r="N309">
        <v>-7.8959947803372668</v>
      </c>
      <c r="O309">
        <v>-7.6357299653429269</v>
      </c>
      <c r="P309">
        <v>-8.0892817489009889</v>
      </c>
      <c r="Q309">
        <v>-8.1044259284655809</v>
      </c>
      <c r="R309">
        <v>-7.7786375641346437</v>
      </c>
      <c r="S309">
        <v>-7.6161289450240055</v>
      </c>
      <c r="T309">
        <v>-7.1543798438417676</v>
      </c>
      <c r="U309">
        <v>-5.5279582168712587</v>
      </c>
      <c r="V309">
        <v>-5.6099429293679286</v>
      </c>
      <c r="W309">
        <v>-5.423790653100264</v>
      </c>
      <c r="X309">
        <v>-5.6117332598051224</v>
      </c>
      <c r="Y309">
        <v>-5.7950618259645434</v>
      </c>
      <c r="Z309">
        <v>-4.8896140226728448</v>
      </c>
      <c r="AA309">
        <v>-4.6338696153642012</v>
      </c>
      <c r="AB309">
        <v>-3.603140347213885</v>
      </c>
      <c r="AC309">
        <v>-14.811440224584942</v>
      </c>
      <c r="AD309">
        <v>-21.470719048862684</v>
      </c>
      <c r="AE309">
        <v>-71.961581756318509</v>
      </c>
      <c r="AF309">
        <v>-100.5117902785351</v>
      </c>
      <c r="AG309">
        <v>-108.27361388222849</v>
      </c>
      <c r="AH309">
        <v>-115.16127337741501</v>
      </c>
      <c r="AI309">
        <v>-132.74749900866925</v>
      </c>
      <c r="AJ309">
        <v>-144.82038940325282</v>
      </c>
      <c r="AK309">
        <v>-149.46567639237833</v>
      </c>
      <c r="AL309">
        <v>-152.75502318433027</v>
      </c>
      <c r="AM309">
        <v>-152.83755625878462</v>
      </c>
      <c r="AN309">
        <v>-152.82759486404632</v>
      </c>
      <c r="AO309">
        <v>-152.87668488028072</v>
      </c>
      <c r="AP309">
        <v>-152.83620506847524</v>
      </c>
      <c r="AQ309">
        <v>-221.51640808221035</v>
      </c>
      <c r="AR309">
        <v>-295.6098261894449</v>
      </c>
      <c r="AS309">
        <v>-395.51681096442411</v>
      </c>
      <c r="AT309">
        <v>-503.47472126180122</v>
      </c>
      <c r="AU309">
        <v>-503.46092948878447</v>
      </c>
      <c r="AV309">
        <v>-1438.7267443927617</v>
      </c>
      <c r="AW309">
        <v>-1889.674184309315</v>
      </c>
      <c r="AX309">
        <v>-2264.5569966144517</v>
      </c>
      <c r="AY309">
        <v>-2697.4407163415412</v>
      </c>
      <c r="AZ309">
        <v>-2960.331895951027</v>
      </c>
      <c r="BA309">
        <v>-3123.3090417205026</v>
      </c>
      <c r="BB309">
        <v>-3225.7741901876407</v>
      </c>
      <c r="BC309">
        <v>-3331.8169545219339</v>
      </c>
      <c r="BD309">
        <v>-3339.1946851033958</v>
      </c>
      <c r="BE309">
        <v>-3347.6699041938073</v>
      </c>
      <c r="BF309">
        <v>-3339.1426992699762</v>
      </c>
      <c r="BG309">
        <v>-3325.389397383994</v>
      </c>
      <c r="BH309">
        <v>-3312.2657325869041</v>
      </c>
      <c r="BI309">
        <v>-3296.0054235168268</v>
      </c>
      <c r="BJ309">
        <v>-3299.8631432718516</v>
      </c>
      <c r="BK309">
        <v>-3281.5324853348816</v>
      </c>
      <c r="BL309">
        <v>-3257.7487887601769</v>
      </c>
      <c r="BM309">
        <v>-3369.6425364637857</v>
      </c>
      <c r="BN309">
        <v>-3343.9049567896432</v>
      </c>
      <c r="BO309">
        <v>-3404.0414896175216</v>
      </c>
      <c r="BP309">
        <v>-3041.9190358807277</v>
      </c>
      <c r="BQ309">
        <v>-2803.4278915372797</v>
      </c>
      <c r="BR309">
        <v>-2360.599929979132</v>
      </c>
      <c r="BS309">
        <v>-1687.7074306452953</v>
      </c>
      <c r="BT309">
        <v>-1709.4875118310931</v>
      </c>
      <c r="BU309">
        <v>-2463.5935406445274</v>
      </c>
      <c r="BV309">
        <v>-2700.7905747835057</v>
      </c>
      <c r="BW309">
        <v>-2963.8515944140477</v>
      </c>
      <c r="BX309">
        <v>-3078.8668504998191</v>
      </c>
      <c r="BY309">
        <v>-3097.4425142792143</v>
      </c>
      <c r="BZ309">
        <v>-3100.9576955395505</v>
      </c>
      <c r="CA309">
        <v>-3120.2817210040262</v>
      </c>
      <c r="CB309">
        <v>-3122.1161769963105</v>
      </c>
      <c r="CC309">
        <v>-3126.86409314298</v>
      </c>
      <c r="CD309">
        <v>-3109.5795497596009</v>
      </c>
      <c r="CE309">
        <v>-3096.5826986438601</v>
      </c>
      <c r="CF309">
        <v>-3080.2947115761972</v>
      </c>
      <c r="CG309">
        <v>-2904.9764788377283</v>
      </c>
      <c r="CH309">
        <v>-2867.3944101598017</v>
      </c>
      <c r="CI309">
        <v>-2774.2807668435121</v>
      </c>
      <c r="CJ309">
        <v>-2789.1163125185731</v>
      </c>
      <c r="CK309">
        <v>-2677.3990742954456</v>
      </c>
      <c r="CL309">
        <v>-2768.2470300279465</v>
      </c>
      <c r="CM309">
        <v>-2792.7450963694855</v>
      </c>
      <c r="CN309">
        <v>-2855.2239208596361</v>
      </c>
      <c r="CO309">
        <v>-2359.7701403809915</v>
      </c>
      <c r="CP309">
        <v>-2187.5784384104791</v>
      </c>
      <c r="CQ309">
        <v>-1779.0447582089485</v>
      </c>
      <c r="CR309">
        <v>-1641.9068628851369</v>
      </c>
      <c r="CS309">
        <v>-1719.932869928492</v>
      </c>
      <c r="CT309">
        <v>-1783.4241998836701</v>
      </c>
      <c r="CU309">
        <v>-1784.6388593869474</v>
      </c>
      <c r="CV309">
        <v>-1993.5493450906847</v>
      </c>
      <c r="CW309">
        <v>-2165.4960122548414</v>
      </c>
      <c r="CX309">
        <v>-2168.5860314146385</v>
      </c>
      <c r="CY309">
        <v>-2230.1129993613922</v>
      </c>
      <c r="CZ309">
        <v>-2267.3747368815834</v>
      </c>
      <c r="DA309">
        <v>-2321.6764370890182</v>
      </c>
      <c r="DB309">
        <v>-2359.1072625624024</v>
      </c>
      <c r="DC309">
        <v>-2662.6934169383644</v>
      </c>
      <c r="DD309">
        <v>-2615.7036019303359</v>
      </c>
      <c r="DE309">
        <v>-2582.6109173117329</v>
      </c>
      <c r="DF309">
        <v>-2474.5684587330234</v>
      </c>
      <c r="DG309">
        <v>-2439.1059985806951</v>
      </c>
      <c r="DH309">
        <v>-2422.2769586167378</v>
      </c>
      <c r="DI309">
        <v>-2310.7675326622934</v>
      </c>
      <c r="DJ309">
        <v>-4882.0314004374995</v>
      </c>
      <c r="DK309">
        <v>-4755.2281270070716</v>
      </c>
      <c r="DL309">
        <v>-4798.3201076312625</v>
      </c>
      <c r="DM309">
        <v>-5068.5735710496183</v>
      </c>
      <c r="DN309">
        <v>-9035.5077676443489</v>
      </c>
      <c r="DO309">
        <v>-9155.1473749560828</v>
      </c>
      <c r="DP309">
        <v>-10568.229589282022</v>
      </c>
      <c r="DQ309">
        <v>-13426.415897656248</v>
      </c>
      <c r="DR309">
        <v>-18665.631008237651</v>
      </c>
      <c r="DS309">
        <v>-19248.409108430744</v>
      </c>
      <c r="DT309">
        <v>-19862.583149747425</v>
      </c>
      <c r="DU309">
        <v>-20132.955884534553</v>
      </c>
      <c r="DV309">
        <v>-20219.821636787456</v>
      </c>
      <c r="DW309">
        <v>-20539.492499628097</v>
      </c>
      <c r="DX309">
        <v>-20522.743115718193</v>
      </c>
      <c r="DY309">
        <v>-20486.013185107335</v>
      </c>
      <c r="DZ309">
        <v>-20546.728236806171</v>
      </c>
      <c r="EA309">
        <v>-20579.615572965908</v>
      </c>
      <c r="EB309">
        <v>-20629.423125943653</v>
      </c>
      <c r="EC309">
        <v>-20719.113577533743</v>
      </c>
      <c r="ED309">
        <v>-19801.62706180977</v>
      </c>
    </row>
    <row r="310" spans="1:134">
      <c r="A310" t="s">
        <v>7</v>
      </c>
      <c r="B310" s="5">
        <v>-0.8</v>
      </c>
      <c r="C310">
        <f t="shared" si="79"/>
        <v>-2.5</v>
      </c>
    </row>
    <row r="311" spans="1:134">
      <c r="A311" t="s">
        <v>8</v>
      </c>
      <c r="B311" s="5">
        <v>0.6</v>
      </c>
      <c r="C311">
        <f>SUM(B308,B309,B310,B311)</f>
        <v>0</v>
      </c>
      <c r="D311">
        <f>C311-C307</f>
        <v>-3.4000000000000008</v>
      </c>
      <c r="E311" t="e">
        <v>#N/A</v>
      </c>
    </row>
    <row r="312" spans="1:134">
      <c r="A312" t="s">
        <v>9</v>
      </c>
      <c r="B312" s="5">
        <v>-0.7</v>
      </c>
      <c r="C312">
        <f t="shared" si="79"/>
        <v>-1.3000000000000003</v>
      </c>
      <c r="D312">
        <f t="shared" ref="D312:D375" si="80">C312-C308</f>
        <v>-5.6</v>
      </c>
      <c r="E312" t="e">
        <v>#N/A</v>
      </c>
    </row>
    <row r="313" spans="1:134">
      <c r="A313" t="s">
        <v>10</v>
      </c>
      <c r="B313" s="5">
        <v>0.3</v>
      </c>
      <c r="C313">
        <f t="shared" si="79"/>
        <v>-0.60000000000000009</v>
      </c>
      <c r="D313">
        <f t="shared" si="80"/>
        <v>-1.5000000000000004</v>
      </c>
      <c r="E313" t="e">
        <v>#N/A</v>
      </c>
    </row>
    <row r="314" spans="1:134">
      <c r="A314" t="s">
        <v>11</v>
      </c>
      <c r="B314" s="5">
        <v>0.9</v>
      </c>
      <c r="C314">
        <f t="shared" si="79"/>
        <v>1.1000000000000001</v>
      </c>
      <c r="D314">
        <f t="shared" si="80"/>
        <v>3.6</v>
      </c>
      <c r="E314" t="e">
        <v>#N/A</v>
      </c>
    </row>
    <row r="315" spans="1:134">
      <c r="A315" t="s">
        <v>12</v>
      </c>
      <c r="B315" s="5">
        <v>-3.7</v>
      </c>
      <c r="C315">
        <f t="shared" si="79"/>
        <v>-3.2</v>
      </c>
      <c r="D315">
        <f t="shared" si="80"/>
        <v>-3.2</v>
      </c>
      <c r="E315" t="e">
        <v>#N/A</v>
      </c>
    </row>
    <row r="316" spans="1:134">
      <c r="A316" t="s">
        <v>13</v>
      </c>
      <c r="B316" s="5">
        <v>-0.1</v>
      </c>
      <c r="C316">
        <f t="shared" si="79"/>
        <v>-2.6</v>
      </c>
      <c r="D316">
        <f t="shared" si="80"/>
        <v>-1.2999999999999998</v>
      </c>
      <c r="E316" t="e">
        <v>#N/A</v>
      </c>
    </row>
    <row r="317" spans="1:134">
      <c r="A317" t="s">
        <v>14</v>
      </c>
      <c r="B317" s="5">
        <v>-1.7</v>
      </c>
      <c r="C317">
        <f t="shared" si="79"/>
        <v>-4.6000000000000005</v>
      </c>
      <c r="D317">
        <f t="shared" si="80"/>
        <v>-4</v>
      </c>
      <c r="E317" t="e">
        <v>#N/A</v>
      </c>
    </row>
    <row r="318" spans="1:134">
      <c r="A318" t="s">
        <v>15</v>
      </c>
      <c r="B318" s="5">
        <v>-1.5</v>
      </c>
      <c r="C318">
        <f t="shared" si="79"/>
        <v>-7</v>
      </c>
      <c r="D318">
        <f t="shared" si="80"/>
        <v>-8.1</v>
      </c>
      <c r="E318" t="e">
        <v>#N/A</v>
      </c>
    </row>
    <row r="319" spans="1:134">
      <c r="A319" t="s">
        <v>16</v>
      </c>
      <c r="B319" s="5">
        <v>-0.1</v>
      </c>
      <c r="C319">
        <f t="shared" si="79"/>
        <v>-3.4</v>
      </c>
      <c r="D319">
        <f t="shared" si="80"/>
        <v>-0.19999999999999973</v>
      </c>
      <c r="E319" t="e">
        <v>#N/A</v>
      </c>
    </row>
    <row r="320" spans="1:134">
      <c r="A320" t="s">
        <v>17</v>
      </c>
      <c r="B320" s="5">
        <v>-1.8</v>
      </c>
      <c r="C320">
        <f t="shared" si="79"/>
        <v>-5.1000000000000005</v>
      </c>
      <c r="D320">
        <f t="shared" si="80"/>
        <v>-2.5000000000000004</v>
      </c>
      <c r="E320" t="e">
        <v>#N/A</v>
      </c>
    </row>
    <row r="321" spans="1:11">
      <c r="A321" t="s">
        <v>18</v>
      </c>
      <c r="B321" s="5">
        <v>0</v>
      </c>
      <c r="C321">
        <f t="shared" si="79"/>
        <v>-3.4000000000000004</v>
      </c>
      <c r="D321">
        <f t="shared" si="80"/>
        <v>1.2000000000000002</v>
      </c>
      <c r="E321" t="e">
        <v>#N/A</v>
      </c>
    </row>
    <row r="322" spans="1:11">
      <c r="A322" t="s">
        <v>19</v>
      </c>
      <c r="B322" s="5">
        <v>-3.4</v>
      </c>
      <c r="C322">
        <f t="shared" si="79"/>
        <v>-5.3</v>
      </c>
      <c r="D322">
        <f t="shared" si="80"/>
        <v>1.7000000000000002</v>
      </c>
      <c r="E322" t="e">
        <v>#N/A</v>
      </c>
    </row>
    <row r="323" spans="1:11">
      <c r="A323" t="s">
        <v>20</v>
      </c>
      <c r="B323" s="5">
        <v>-3.5</v>
      </c>
      <c r="C323">
        <f t="shared" si="79"/>
        <v>-8.6999999999999993</v>
      </c>
      <c r="D323">
        <f t="shared" si="80"/>
        <v>-5.2999999999999989</v>
      </c>
      <c r="E323" t="e">
        <v>#N/A</v>
      </c>
    </row>
    <row r="324" spans="1:11">
      <c r="A324" t="s">
        <v>21</v>
      </c>
      <c r="B324" s="5">
        <v>0</v>
      </c>
      <c r="C324">
        <f t="shared" si="79"/>
        <v>-6.9</v>
      </c>
      <c r="D324">
        <f t="shared" si="80"/>
        <v>-1.7999999999999998</v>
      </c>
      <c r="E324" t="e">
        <v>#N/A</v>
      </c>
    </row>
    <row r="325" spans="1:11">
      <c r="A325" t="s">
        <v>22</v>
      </c>
      <c r="B325" s="5">
        <v>-1.6</v>
      </c>
      <c r="C325">
        <f t="shared" si="79"/>
        <v>-8.5</v>
      </c>
      <c r="D325">
        <f t="shared" si="80"/>
        <v>-5.0999999999999996</v>
      </c>
      <c r="E325" t="e">
        <v>#N/A</v>
      </c>
    </row>
    <row r="326" spans="1:11">
      <c r="A326" t="s">
        <v>23</v>
      </c>
      <c r="B326" s="5">
        <v>-1.8</v>
      </c>
      <c r="C326">
        <f t="shared" si="79"/>
        <v>-6.8999999999999995</v>
      </c>
      <c r="D326">
        <f t="shared" si="80"/>
        <v>-1.5999999999999996</v>
      </c>
      <c r="E326" t="e">
        <v>#N/A</v>
      </c>
    </row>
    <row r="327" spans="1:11">
      <c r="A327" t="s">
        <v>24</v>
      </c>
      <c r="B327" s="5">
        <v>-1.4</v>
      </c>
      <c r="C327">
        <f t="shared" si="79"/>
        <v>-4.8000000000000007</v>
      </c>
      <c r="D327">
        <f t="shared" si="80"/>
        <v>3.8999999999999986</v>
      </c>
      <c r="E327" t="e">
        <v>#N/A</v>
      </c>
    </row>
    <row r="328" spans="1:11">
      <c r="A328" t="s">
        <v>25</v>
      </c>
      <c r="B328" s="5">
        <v>-1.7</v>
      </c>
      <c r="C328">
        <f t="shared" si="79"/>
        <v>-6.5000000000000009</v>
      </c>
      <c r="D328">
        <f t="shared" si="80"/>
        <v>0.39999999999999947</v>
      </c>
      <c r="E328" t="e">
        <v>#N/A</v>
      </c>
    </row>
    <row r="329" spans="1:11">
      <c r="A329" t="s">
        <v>26</v>
      </c>
      <c r="B329" s="5">
        <v>-1.9</v>
      </c>
      <c r="C329">
        <f t="shared" si="79"/>
        <v>-6.8000000000000007</v>
      </c>
      <c r="D329">
        <f t="shared" si="80"/>
        <v>1.6999999999999993</v>
      </c>
      <c r="E329" t="e">
        <v>#N/A</v>
      </c>
    </row>
    <row r="330" spans="1:11">
      <c r="A330" t="s">
        <v>27</v>
      </c>
      <c r="B330" s="5">
        <v>1.1000000000000001</v>
      </c>
      <c r="C330">
        <f t="shared" si="79"/>
        <v>-3.9</v>
      </c>
      <c r="D330">
        <f t="shared" si="80"/>
        <v>2.9999999999999996</v>
      </c>
      <c r="E330">
        <f t="shared" ref="E330:E361" si="81">AVERAGE(D311:D330)</f>
        <v>-1.4050000000000002</v>
      </c>
      <c r="F330">
        <f>STDEV(D311,D312,D313,D314,D315,D316,D317,D318,D319,D320,D321,D322,D323,D324,D325,D326,D327,D328,D329,D330)</f>
        <v>3.3243083966126656</v>
      </c>
      <c r="G330">
        <f>F330*2</f>
        <v>6.6486167932253313</v>
      </c>
      <c r="H330">
        <f t="shared" ref="H330:H393" si="82">E330+F330</f>
        <v>1.9193083966126654</v>
      </c>
      <c r="I330">
        <f t="shared" ref="I330:I393" si="83">E330+G330</f>
        <v>5.243616793225331</v>
      </c>
      <c r="J330">
        <f t="shared" ref="J330:J393" si="84">E330-F330</f>
        <v>-4.7293083966126659</v>
      </c>
      <c r="K330">
        <f t="shared" ref="K330:K393" si="85">E330-G330</f>
        <v>-8.0536167932253306</v>
      </c>
    </row>
    <row r="331" spans="1:11">
      <c r="A331" t="s">
        <v>28</v>
      </c>
      <c r="B331" s="5">
        <v>0</v>
      </c>
      <c r="C331">
        <f t="shared" si="79"/>
        <v>-2.4999999999999996</v>
      </c>
      <c r="D331">
        <f t="shared" si="80"/>
        <v>2.3000000000000012</v>
      </c>
      <c r="E331">
        <f t="shared" si="81"/>
        <v>-1.1200000000000003</v>
      </c>
      <c r="F331">
        <f t="shared" ref="F331:F394" si="86">STDEV(D312,D313,D314,D315,D316,D317,D318,D319,D320,D321,D322,D323,D324,D325,D326,D327,D328,D329,D330,D331)</f>
        <v>3.3879973901686333</v>
      </c>
      <c r="G331">
        <f t="shared" ref="G331:G394" si="87">F331*2</f>
        <v>6.7759947803372667</v>
      </c>
      <c r="H331">
        <f t="shared" si="82"/>
        <v>2.2679973901686328</v>
      </c>
      <c r="I331">
        <f t="shared" si="83"/>
        <v>5.6559947803372665</v>
      </c>
      <c r="J331">
        <f t="shared" si="84"/>
        <v>-4.5079973901686339</v>
      </c>
      <c r="K331">
        <f t="shared" si="85"/>
        <v>-7.8959947803372668</v>
      </c>
    </row>
    <row r="332" spans="1:11">
      <c r="A332" t="s">
        <v>29</v>
      </c>
      <c r="B332" s="5">
        <v>0</v>
      </c>
      <c r="C332">
        <f t="shared" si="79"/>
        <v>-0.79999999999999982</v>
      </c>
      <c r="D332">
        <f t="shared" si="80"/>
        <v>5.7000000000000011</v>
      </c>
      <c r="E332">
        <f t="shared" si="81"/>
        <v>-0.55500000000000016</v>
      </c>
      <c r="F332">
        <f t="shared" si="86"/>
        <v>3.5403649826714636</v>
      </c>
      <c r="G332">
        <f t="shared" si="87"/>
        <v>7.0807299653429272</v>
      </c>
      <c r="H332">
        <f t="shared" si="82"/>
        <v>2.9853649826714634</v>
      </c>
      <c r="I332">
        <f t="shared" si="83"/>
        <v>6.5257299653429275</v>
      </c>
      <c r="J332">
        <f t="shared" si="84"/>
        <v>-4.0953649826714642</v>
      </c>
      <c r="K332">
        <f t="shared" si="85"/>
        <v>-7.6357299653429269</v>
      </c>
    </row>
    <row r="333" spans="1:11">
      <c r="A333" t="s">
        <v>30</v>
      </c>
      <c r="B333" s="5">
        <v>0</v>
      </c>
      <c r="C333">
        <f t="shared" si="79"/>
        <v>1.1000000000000001</v>
      </c>
      <c r="D333">
        <f t="shared" si="80"/>
        <v>7.9</v>
      </c>
      <c r="E333">
        <f t="shared" si="81"/>
        <v>-8.5000000000000145E-2</v>
      </c>
      <c r="F333">
        <f t="shared" si="86"/>
        <v>4.002140874450494</v>
      </c>
      <c r="G333">
        <f t="shared" si="87"/>
        <v>8.0042817489009881</v>
      </c>
      <c r="H333">
        <f t="shared" si="82"/>
        <v>3.9171408744504941</v>
      </c>
      <c r="I333">
        <f t="shared" si="83"/>
        <v>7.9192817489009881</v>
      </c>
      <c r="J333">
        <f t="shared" si="84"/>
        <v>-4.087140874450494</v>
      </c>
      <c r="K333">
        <f t="shared" si="85"/>
        <v>-8.0892817489009889</v>
      </c>
    </row>
    <row r="334" spans="1:11">
      <c r="A334" t="s">
        <v>31</v>
      </c>
      <c r="B334" s="5">
        <v>0</v>
      </c>
      <c r="C334">
        <f t="shared" si="79"/>
        <v>0</v>
      </c>
      <c r="D334">
        <f t="shared" si="80"/>
        <v>3.9</v>
      </c>
      <c r="E334">
        <f t="shared" si="81"/>
        <v>-7.0000000000000215E-2</v>
      </c>
      <c r="F334">
        <f t="shared" si="86"/>
        <v>4.0172129642327903</v>
      </c>
      <c r="G334">
        <f t="shared" si="87"/>
        <v>8.0344259284655806</v>
      </c>
      <c r="H334">
        <f t="shared" si="82"/>
        <v>3.94721296423279</v>
      </c>
      <c r="I334">
        <f t="shared" si="83"/>
        <v>7.9644259284655803</v>
      </c>
      <c r="J334">
        <f t="shared" si="84"/>
        <v>-4.0872129642327906</v>
      </c>
      <c r="K334">
        <f t="shared" si="85"/>
        <v>-8.1044259284655809</v>
      </c>
    </row>
    <row r="335" spans="1:11">
      <c r="A335" t="s">
        <v>32</v>
      </c>
      <c r="B335" s="5">
        <v>1</v>
      </c>
      <c r="C335">
        <f t="shared" si="79"/>
        <v>1</v>
      </c>
      <c r="D335">
        <f t="shared" si="80"/>
        <v>3.4999999999999996</v>
      </c>
      <c r="E335">
        <f t="shared" si="81"/>
        <v>0.2649999999999999</v>
      </c>
      <c r="F335">
        <f t="shared" si="86"/>
        <v>4.0218187820673217</v>
      </c>
      <c r="G335">
        <f t="shared" si="87"/>
        <v>8.0436375641346434</v>
      </c>
      <c r="H335">
        <f t="shared" si="82"/>
        <v>4.2868187820673214</v>
      </c>
      <c r="I335">
        <f t="shared" si="83"/>
        <v>8.3086375641346439</v>
      </c>
      <c r="J335">
        <f t="shared" si="84"/>
        <v>-3.756818782067322</v>
      </c>
      <c r="K335">
        <f t="shared" si="85"/>
        <v>-7.7786375641346437</v>
      </c>
    </row>
    <row r="336" spans="1:11">
      <c r="A336" t="s">
        <v>33</v>
      </c>
      <c r="B336" s="5">
        <v>0</v>
      </c>
      <c r="C336">
        <f t="shared" si="79"/>
        <v>1</v>
      </c>
      <c r="D336">
        <f t="shared" si="80"/>
        <v>1.7999999999999998</v>
      </c>
      <c r="E336">
        <f t="shared" si="81"/>
        <v>0.4200000000000001</v>
      </c>
      <c r="F336">
        <f t="shared" si="86"/>
        <v>4.0180644725120027</v>
      </c>
      <c r="G336">
        <f t="shared" si="87"/>
        <v>8.0361289450240054</v>
      </c>
      <c r="H336">
        <f t="shared" si="82"/>
        <v>4.4380644725120026</v>
      </c>
      <c r="I336">
        <f t="shared" si="83"/>
        <v>8.4561289450240054</v>
      </c>
      <c r="J336">
        <f t="shared" si="84"/>
        <v>-3.5980644725120028</v>
      </c>
      <c r="K336">
        <f t="shared" si="85"/>
        <v>-7.6161289450240055</v>
      </c>
    </row>
    <row r="337" spans="1:11">
      <c r="A337" t="s">
        <v>34</v>
      </c>
      <c r="B337" s="5">
        <v>0</v>
      </c>
      <c r="C337">
        <f t="shared" si="79"/>
        <v>1</v>
      </c>
      <c r="D337">
        <f t="shared" si="80"/>
        <v>-0.10000000000000009</v>
      </c>
      <c r="E337">
        <f t="shared" si="81"/>
        <v>0.6150000000000001</v>
      </c>
      <c r="F337">
        <f t="shared" si="86"/>
        <v>3.8846899219208839</v>
      </c>
      <c r="G337">
        <f t="shared" si="87"/>
        <v>7.7693798438417678</v>
      </c>
      <c r="H337">
        <f t="shared" si="82"/>
        <v>4.4996899219208837</v>
      </c>
      <c r="I337">
        <f t="shared" si="83"/>
        <v>8.3843798438417672</v>
      </c>
      <c r="J337">
        <f t="shared" si="84"/>
        <v>-3.2696899219208837</v>
      </c>
      <c r="K337">
        <f t="shared" si="85"/>
        <v>-7.1543798438417676</v>
      </c>
    </row>
    <row r="338" spans="1:11">
      <c r="A338" t="s">
        <v>35</v>
      </c>
      <c r="B338" s="5">
        <v>0</v>
      </c>
      <c r="C338">
        <f t="shared" si="79"/>
        <v>1</v>
      </c>
      <c r="D338">
        <f t="shared" si="80"/>
        <v>1</v>
      </c>
      <c r="E338">
        <f t="shared" si="81"/>
        <v>1.0699999999999998</v>
      </c>
      <c r="F338">
        <f t="shared" si="86"/>
        <v>3.298979108435629</v>
      </c>
      <c r="G338">
        <f t="shared" si="87"/>
        <v>6.5979582168712581</v>
      </c>
      <c r="H338">
        <f t="shared" si="82"/>
        <v>4.3689791084356289</v>
      </c>
      <c r="I338">
        <f t="shared" si="83"/>
        <v>7.6679582168712574</v>
      </c>
      <c r="J338">
        <f t="shared" si="84"/>
        <v>-2.2289791084356292</v>
      </c>
      <c r="K338">
        <f t="shared" si="85"/>
        <v>-5.5279582168712587</v>
      </c>
    </row>
    <row r="339" spans="1:11">
      <c r="A339" t="s">
        <v>36</v>
      </c>
      <c r="B339" s="5">
        <v>0</v>
      </c>
      <c r="C339">
        <f t="shared" si="79"/>
        <v>0</v>
      </c>
      <c r="D339">
        <f t="shared" si="80"/>
        <v>-1</v>
      </c>
      <c r="E339">
        <f t="shared" si="81"/>
        <v>1.03</v>
      </c>
      <c r="F339">
        <f t="shared" si="86"/>
        <v>3.3199714646839644</v>
      </c>
      <c r="G339">
        <f t="shared" si="87"/>
        <v>6.6399429293679288</v>
      </c>
      <c r="H339">
        <f t="shared" si="82"/>
        <v>4.3499714646839642</v>
      </c>
      <c r="I339">
        <f t="shared" si="83"/>
        <v>7.6699429293679291</v>
      </c>
      <c r="J339">
        <f t="shared" si="84"/>
        <v>-2.2899714646839646</v>
      </c>
      <c r="K339">
        <f t="shared" si="85"/>
        <v>-5.6099429293679286</v>
      </c>
    </row>
    <row r="340" spans="1:11">
      <c r="A340" t="s">
        <v>37</v>
      </c>
      <c r="B340" s="5">
        <v>-0.2</v>
      </c>
      <c r="C340">
        <f t="shared" si="79"/>
        <v>-0.2</v>
      </c>
      <c r="D340">
        <f t="shared" si="80"/>
        <v>-1.2</v>
      </c>
      <c r="E340">
        <f t="shared" si="81"/>
        <v>1.0950000000000002</v>
      </c>
      <c r="F340">
        <f t="shared" si="86"/>
        <v>3.2593953265501319</v>
      </c>
      <c r="G340">
        <f t="shared" si="87"/>
        <v>6.5187906531002637</v>
      </c>
      <c r="H340">
        <f t="shared" si="82"/>
        <v>4.3543953265501321</v>
      </c>
      <c r="I340">
        <f t="shared" si="83"/>
        <v>7.6137906531002635</v>
      </c>
      <c r="J340">
        <f t="shared" si="84"/>
        <v>-2.1643953265501317</v>
      </c>
      <c r="K340">
        <f t="shared" si="85"/>
        <v>-5.423790653100264</v>
      </c>
    </row>
    <row r="341" spans="1:11">
      <c r="A341" t="s">
        <v>38</v>
      </c>
      <c r="B341" s="5">
        <v>0.1</v>
      </c>
      <c r="C341">
        <f t="shared" si="79"/>
        <v>-0.1</v>
      </c>
      <c r="D341">
        <f t="shared" si="80"/>
        <v>-1.1000000000000001</v>
      </c>
      <c r="E341">
        <f t="shared" si="81"/>
        <v>0.97999999999999987</v>
      </c>
      <c r="F341">
        <f t="shared" si="86"/>
        <v>3.295866629902561</v>
      </c>
      <c r="G341">
        <f t="shared" si="87"/>
        <v>6.5917332598051219</v>
      </c>
      <c r="H341">
        <f t="shared" si="82"/>
        <v>4.2758666299025609</v>
      </c>
      <c r="I341">
        <f t="shared" si="83"/>
        <v>7.5717332598051215</v>
      </c>
      <c r="J341">
        <f t="shared" si="84"/>
        <v>-2.315866629902561</v>
      </c>
      <c r="K341">
        <f t="shared" si="85"/>
        <v>-5.6117332598051224</v>
      </c>
    </row>
    <row r="342" spans="1:11">
      <c r="A342" t="s">
        <v>39</v>
      </c>
      <c r="B342" s="5">
        <v>0.1</v>
      </c>
      <c r="C342">
        <f t="shared" si="79"/>
        <v>0</v>
      </c>
      <c r="D342">
        <f t="shared" si="80"/>
        <v>-1</v>
      </c>
      <c r="E342">
        <f t="shared" si="81"/>
        <v>0.84499999999999997</v>
      </c>
      <c r="F342">
        <f t="shared" si="86"/>
        <v>3.3200309129822716</v>
      </c>
      <c r="G342">
        <f t="shared" si="87"/>
        <v>6.6400618259645432</v>
      </c>
      <c r="H342">
        <f t="shared" si="82"/>
        <v>4.1650309129822718</v>
      </c>
      <c r="I342">
        <f t="shared" si="83"/>
        <v>7.4850618259645429</v>
      </c>
      <c r="J342">
        <f t="shared" si="84"/>
        <v>-2.4750309129822714</v>
      </c>
      <c r="K342">
        <f t="shared" si="85"/>
        <v>-5.7950618259645434</v>
      </c>
    </row>
    <row r="343" spans="1:11">
      <c r="A343" t="s">
        <v>40</v>
      </c>
      <c r="B343" s="5">
        <v>0</v>
      </c>
      <c r="C343">
        <f t="shared" si="79"/>
        <v>0</v>
      </c>
      <c r="D343">
        <f t="shared" si="80"/>
        <v>0</v>
      </c>
      <c r="E343">
        <f t="shared" si="81"/>
        <v>1.1099999999999999</v>
      </c>
      <c r="F343">
        <f t="shared" si="86"/>
        <v>2.9998070113364221</v>
      </c>
      <c r="G343">
        <f t="shared" si="87"/>
        <v>5.9996140226728443</v>
      </c>
      <c r="H343">
        <f t="shared" si="82"/>
        <v>4.1098070113364216</v>
      </c>
      <c r="I343">
        <f t="shared" si="83"/>
        <v>7.1096140226728437</v>
      </c>
      <c r="J343">
        <f t="shared" si="84"/>
        <v>-1.8898070113364223</v>
      </c>
      <c r="K343">
        <f t="shared" si="85"/>
        <v>-4.8896140226728448</v>
      </c>
    </row>
    <row r="344" spans="1:11">
      <c r="A344" t="s">
        <v>41</v>
      </c>
      <c r="B344" s="5">
        <v>0</v>
      </c>
      <c r="C344">
        <f t="shared" si="79"/>
        <v>0.2</v>
      </c>
      <c r="D344">
        <f t="shared" si="80"/>
        <v>0.4</v>
      </c>
      <c r="E344">
        <f t="shared" si="81"/>
        <v>1.22</v>
      </c>
      <c r="F344">
        <f t="shared" si="86"/>
        <v>2.9269348076821005</v>
      </c>
      <c r="G344">
        <f t="shared" si="87"/>
        <v>5.8538696153642009</v>
      </c>
      <c r="H344">
        <f t="shared" si="82"/>
        <v>4.1469348076821007</v>
      </c>
      <c r="I344">
        <f t="shared" si="83"/>
        <v>7.0738696153642007</v>
      </c>
      <c r="J344">
        <f t="shared" si="84"/>
        <v>-1.7069348076821005</v>
      </c>
      <c r="K344">
        <f t="shared" si="85"/>
        <v>-4.6338696153642012</v>
      </c>
    </row>
    <row r="345" spans="1:11">
      <c r="A345" t="s">
        <v>42</v>
      </c>
      <c r="B345" s="5">
        <v>-0.1</v>
      </c>
      <c r="C345">
        <f t="shared" si="79"/>
        <v>0</v>
      </c>
      <c r="D345">
        <f t="shared" si="80"/>
        <v>0.1</v>
      </c>
      <c r="E345">
        <f t="shared" si="81"/>
        <v>1.4799999999999995</v>
      </c>
      <c r="F345">
        <f t="shared" si="86"/>
        <v>2.5415701736069423</v>
      </c>
      <c r="G345">
        <f t="shared" si="87"/>
        <v>5.0831403472138845</v>
      </c>
      <c r="H345">
        <f t="shared" si="82"/>
        <v>4.0215701736069418</v>
      </c>
      <c r="I345">
        <f t="shared" si="83"/>
        <v>6.5631403472138841</v>
      </c>
      <c r="J345">
        <f t="shared" si="84"/>
        <v>-1.0615701736069427</v>
      </c>
      <c r="K345">
        <f t="shared" si="85"/>
        <v>-3.603140347213885</v>
      </c>
    </row>
    <row r="346" spans="1:11">
      <c r="A346" t="s">
        <v>43</v>
      </c>
      <c r="B346" s="5">
        <v>-29.7</v>
      </c>
      <c r="C346">
        <f t="shared" si="79"/>
        <v>-29.8</v>
      </c>
      <c r="D346">
        <f t="shared" si="80"/>
        <v>-29.8</v>
      </c>
      <c r="E346">
        <f t="shared" si="81"/>
        <v>6.9999999999999396E-2</v>
      </c>
      <c r="F346">
        <f t="shared" si="86"/>
        <v>7.4407201122924711</v>
      </c>
      <c r="G346">
        <f t="shared" si="87"/>
        <v>14.881440224584942</v>
      </c>
      <c r="H346">
        <f t="shared" si="82"/>
        <v>7.5107201122924705</v>
      </c>
      <c r="I346">
        <f t="shared" si="83"/>
        <v>14.951440224584942</v>
      </c>
      <c r="J346">
        <f t="shared" si="84"/>
        <v>-7.3707201122924717</v>
      </c>
      <c r="K346">
        <f t="shared" si="85"/>
        <v>-14.811440224584942</v>
      </c>
    </row>
    <row r="347" spans="1:11">
      <c r="A347" t="s">
        <v>44</v>
      </c>
      <c r="B347" s="5">
        <v>0</v>
      </c>
      <c r="C347">
        <f t="shared" si="79"/>
        <v>-29.8</v>
      </c>
      <c r="D347">
        <f t="shared" si="80"/>
        <v>-29.8</v>
      </c>
      <c r="E347">
        <f t="shared" si="81"/>
        <v>-1.6150000000000002</v>
      </c>
      <c r="F347">
        <f t="shared" si="86"/>
        <v>9.9278595244313408</v>
      </c>
      <c r="G347">
        <f t="shared" si="87"/>
        <v>19.855719048862682</v>
      </c>
      <c r="H347">
        <f t="shared" si="82"/>
        <v>8.3128595244313406</v>
      </c>
      <c r="I347">
        <f t="shared" si="83"/>
        <v>18.24071904886268</v>
      </c>
      <c r="J347">
        <f t="shared" si="84"/>
        <v>-11.542859524431341</v>
      </c>
      <c r="K347">
        <f t="shared" si="85"/>
        <v>-21.470719048862684</v>
      </c>
    </row>
    <row r="348" spans="1:11">
      <c r="A348" t="s">
        <v>45</v>
      </c>
      <c r="B348" s="5">
        <v>-106.6</v>
      </c>
      <c r="C348">
        <f t="shared" si="79"/>
        <v>-136.4</v>
      </c>
      <c r="D348">
        <f t="shared" si="80"/>
        <v>-136.6</v>
      </c>
      <c r="E348">
        <f t="shared" si="81"/>
        <v>-8.4649999999999999</v>
      </c>
      <c r="F348">
        <f t="shared" si="86"/>
        <v>31.748290878159256</v>
      </c>
      <c r="G348">
        <f t="shared" si="87"/>
        <v>63.496581756318513</v>
      </c>
      <c r="H348">
        <f t="shared" si="82"/>
        <v>23.283290878159256</v>
      </c>
      <c r="I348">
        <f t="shared" si="83"/>
        <v>55.031581756318516</v>
      </c>
      <c r="J348">
        <f t="shared" si="84"/>
        <v>-40.213290878159256</v>
      </c>
      <c r="K348">
        <f t="shared" si="85"/>
        <v>-71.961581756318509</v>
      </c>
    </row>
    <row r="349" spans="1:11">
      <c r="A349" t="s">
        <v>46</v>
      </c>
      <c r="B349" s="5">
        <v>0</v>
      </c>
      <c r="C349">
        <f t="shared" si="79"/>
        <v>-136.29999999999998</v>
      </c>
      <c r="D349">
        <f t="shared" si="80"/>
        <v>-136.29999999999998</v>
      </c>
      <c r="E349">
        <f t="shared" si="81"/>
        <v>-15.364999999999998</v>
      </c>
      <c r="F349">
        <f t="shared" si="86"/>
        <v>42.573395139267554</v>
      </c>
      <c r="G349">
        <f t="shared" si="87"/>
        <v>85.146790278535107</v>
      </c>
      <c r="H349">
        <f t="shared" si="82"/>
        <v>27.208395139267555</v>
      </c>
      <c r="I349">
        <f t="shared" si="83"/>
        <v>69.781790278535112</v>
      </c>
      <c r="J349">
        <f t="shared" si="84"/>
        <v>-57.938395139267556</v>
      </c>
      <c r="K349">
        <f t="shared" si="85"/>
        <v>-100.5117902785351</v>
      </c>
    </row>
    <row r="350" spans="1:11">
      <c r="A350" t="s">
        <v>47</v>
      </c>
      <c r="B350" s="5">
        <v>0</v>
      </c>
      <c r="C350">
        <f t="shared" si="79"/>
        <v>-106.6</v>
      </c>
      <c r="D350">
        <f t="shared" si="80"/>
        <v>-76.8</v>
      </c>
      <c r="E350">
        <f t="shared" si="81"/>
        <v>-19.354999999999997</v>
      </c>
      <c r="F350">
        <f t="shared" si="86"/>
        <v>44.459306941114249</v>
      </c>
      <c r="G350">
        <f t="shared" si="87"/>
        <v>88.918613882228499</v>
      </c>
      <c r="H350">
        <f t="shared" si="82"/>
        <v>25.104306941114253</v>
      </c>
      <c r="I350">
        <f t="shared" si="83"/>
        <v>69.563613882228509</v>
      </c>
      <c r="J350">
        <f t="shared" si="84"/>
        <v>-63.814306941114246</v>
      </c>
      <c r="K350">
        <f t="shared" si="85"/>
        <v>-108.27361388222849</v>
      </c>
    </row>
    <row r="351" spans="1:11">
      <c r="A351" t="s">
        <v>48</v>
      </c>
      <c r="B351" s="5">
        <v>0</v>
      </c>
      <c r="C351">
        <f t="shared" si="79"/>
        <v>-106.6</v>
      </c>
      <c r="D351">
        <f t="shared" si="80"/>
        <v>-76.8</v>
      </c>
      <c r="E351">
        <f t="shared" si="81"/>
        <v>-23.310000000000002</v>
      </c>
      <c r="F351">
        <f t="shared" si="86"/>
        <v>45.925636688707506</v>
      </c>
      <c r="G351">
        <f t="shared" si="87"/>
        <v>91.851273377415012</v>
      </c>
      <c r="H351">
        <f t="shared" si="82"/>
        <v>22.615636688707504</v>
      </c>
      <c r="I351">
        <f t="shared" si="83"/>
        <v>68.54127337741501</v>
      </c>
      <c r="J351">
        <f t="shared" si="84"/>
        <v>-69.235636688707501</v>
      </c>
      <c r="K351">
        <f t="shared" si="85"/>
        <v>-115.16127337741501</v>
      </c>
    </row>
    <row r="352" spans="1:11">
      <c r="A352" t="s">
        <v>49</v>
      </c>
      <c r="B352" s="5">
        <v>0</v>
      </c>
      <c r="C352">
        <f t="shared" si="79"/>
        <v>0</v>
      </c>
      <c r="D352">
        <f t="shared" si="80"/>
        <v>136.4</v>
      </c>
      <c r="E352">
        <f t="shared" si="81"/>
        <v>-16.774999999999999</v>
      </c>
      <c r="F352">
        <f t="shared" si="86"/>
        <v>57.986249504334623</v>
      </c>
      <c r="G352">
        <f t="shared" si="87"/>
        <v>115.97249900866925</v>
      </c>
      <c r="H352">
        <f t="shared" si="82"/>
        <v>41.211249504334624</v>
      </c>
      <c r="I352">
        <f t="shared" si="83"/>
        <v>99.19749900866924</v>
      </c>
      <c r="J352">
        <f t="shared" si="84"/>
        <v>-74.761249504334614</v>
      </c>
      <c r="K352">
        <f t="shared" si="85"/>
        <v>-132.74749900866925</v>
      </c>
    </row>
    <row r="353" spans="1:11">
      <c r="A353" t="s">
        <v>50</v>
      </c>
      <c r="B353" s="5">
        <v>0</v>
      </c>
      <c r="C353">
        <f t="shared" si="79"/>
        <v>0</v>
      </c>
      <c r="D353">
        <f t="shared" si="80"/>
        <v>136.29999999999998</v>
      </c>
      <c r="E353">
        <f t="shared" si="81"/>
        <v>-10.355</v>
      </c>
      <c r="F353">
        <f t="shared" si="86"/>
        <v>67.232694701626414</v>
      </c>
      <c r="G353">
        <f t="shared" si="87"/>
        <v>134.46538940325283</v>
      </c>
      <c r="H353">
        <f t="shared" si="82"/>
        <v>56.87769470162641</v>
      </c>
      <c r="I353">
        <f t="shared" si="83"/>
        <v>124.11038940325282</v>
      </c>
      <c r="J353">
        <f t="shared" si="84"/>
        <v>-77.587694701626418</v>
      </c>
      <c r="K353">
        <f t="shared" si="85"/>
        <v>-144.82038940325282</v>
      </c>
    </row>
    <row r="354" spans="1:11">
      <c r="A354" t="s">
        <v>51</v>
      </c>
      <c r="B354" s="5">
        <v>0</v>
      </c>
      <c r="C354">
        <f t="shared" si="79"/>
        <v>0</v>
      </c>
      <c r="D354">
        <f t="shared" si="80"/>
        <v>106.6</v>
      </c>
      <c r="E354">
        <f t="shared" si="81"/>
        <v>-5.2200000000000042</v>
      </c>
      <c r="F354">
        <f t="shared" si="86"/>
        <v>72.122838196189164</v>
      </c>
      <c r="G354">
        <f t="shared" si="87"/>
        <v>144.24567639237833</v>
      </c>
      <c r="H354">
        <f t="shared" si="82"/>
        <v>66.902838196189165</v>
      </c>
      <c r="I354">
        <f t="shared" si="83"/>
        <v>139.02567639237833</v>
      </c>
      <c r="J354">
        <f t="shared" si="84"/>
        <v>-77.342838196189163</v>
      </c>
      <c r="K354">
        <f t="shared" si="85"/>
        <v>-149.46567639237833</v>
      </c>
    </row>
    <row r="355" spans="1:11">
      <c r="A355" t="s">
        <v>52</v>
      </c>
      <c r="B355" s="5">
        <v>0.1</v>
      </c>
      <c r="C355">
        <f t="shared" si="79"/>
        <v>0.1</v>
      </c>
      <c r="D355">
        <f t="shared" si="80"/>
        <v>106.69999999999999</v>
      </c>
      <c r="E355">
        <f t="shared" si="81"/>
        <v>-6.0000000000005119E-2</v>
      </c>
      <c r="F355">
        <f t="shared" si="86"/>
        <v>76.347511592165134</v>
      </c>
      <c r="G355">
        <f t="shared" si="87"/>
        <v>152.69502318433027</v>
      </c>
      <c r="H355">
        <f t="shared" si="82"/>
        <v>76.287511592165131</v>
      </c>
      <c r="I355">
        <f t="shared" si="83"/>
        <v>152.63502318433027</v>
      </c>
      <c r="J355">
        <f t="shared" si="84"/>
        <v>-76.407511592165136</v>
      </c>
      <c r="K355">
        <f t="shared" si="85"/>
        <v>-152.75502318433027</v>
      </c>
    </row>
    <row r="356" spans="1:11">
      <c r="A356" t="s">
        <v>53</v>
      </c>
      <c r="B356" s="5">
        <v>0</v>
      </c>
      <c r="C356">
        <f t="shared" si="79"/>
        <v>0.1</v>
      </c>
      <c r="D356">
        <f t="shared" si="80"/>
        <v>0.1</v>
      </c>
      <c r="E356">
        <f t="shared" si="81"/>
        <v>-0.14500000000000285</v>
      </c>
      <c r="F356">
        <f t="shared" si="86"/>
        <v>76.346278129392303</v>
      </c>
      <c r="G356">
        <f t="shared" si="87"/>
        <v>152.69255625878461</v>
      </c>
      <c r="H356">
        <f t="shared" si="82"/>
        <v>76.201278129392307</v>
      </c>
      <c r="I356">
        <f t="shared" si="83"/>
        <v>152.5475562587846</v>
      </c>
      <c r="J356">
        <f t="shared" si="84"/>
        <v>-76.491278129392299</v>
      </c>
      <c r="K356">
        <f t="shared" si="85"/>
        <v>-152.83755625878462</v>
      </c>
    </row>
    <row r="357" spans="1:11">
      <c r="A357" t="s">
        <v>54</v>
      </c>
      <c r="B357" s="5">
        <v>0</v>
      </c>
      <c r="C357">
        <f t="shared" si="79"/>
        <v>0.1</v>
      </c>
      <c r="D357">
        <f t="shared" si="80"/>
        <v>0.1</v>
      </c>
      <c r="E357">
        <f t="shared" si="81"/>
        <v>-0.1350000000000017</v>
      </c>
      <c r="F357">
        <f t="shared" si="86"/>
        <v>76.346297432023164</v>
      </c>
      <c r="G357">
        <f t="shared" si="87"/>
        <v>152.69259486404633</v>
      </c>
      <c r="H357">
        <f t="shared" si="82"/>
        <v>76.211297432023159</v>
      </c>
      <c r="I357">
        <f t="shared" si="83"/>
        <v>152.55759486404634</v>
      </c>
      <c r="J357">
        <f t="shared" si="84"/>
        <v>-76.481297432023169</v>
      </c>
      <c r="K357">
        <f t="shared" si="85"/>
        <v>-152.82759486404632</v>
      </c>
    </row>
    <row r="358" spans="1:11">
      <c r="A358" t="s">
        <v>55</v>
      </c>
      <c r="B358" s="5">
        <v>-0.1</v>
      </c>
      <c r="C358">
        <f t="shared" si="79"/>
        <v>0</v>
      </c>
      <c r="D358">
        <f t="shared" si="80"/>
        <v>0</v>
      </c>
      <c r="E358">
        <f t="shared" si="81"/>
        <v>-0.18500000000000169</v>
      </c>
      <c r="F358">
        <f t="shared" si="86"/>
        <v>76.345842440140359</v>
      </c>
      <c r="G358">
        <f t="shared" si="87"/>
        <v>152.69168488028072</v>
      </c>
      <c r="H358">
        <f t="shared" si="82"/>
        <v>76.160842440140357</v>
      </c>
      <c r="I358">
        <f t="shared" si="83"/>
        <v>152.50668488028072</v>
      </c>
      <c r="J358">
        <f t="shared" si="84"/>
        <v>-76.530842440140361</v>
      </c>
      <c r="K358">
        <f t="shared" si="85"/>
        <v>-152.87668488028072</v>
      </c>
    </row>
    <row r="359" spans="1:11">
      <c r="A359" t="s">
        <v>56</v>
      </c>
      <c r="B359" s="5">
        <v>0</v>
      </c>
      <c r="C359">
        <f t="shared" si="79"/>
        <v>-0.1</v>
      </c>
      <c r="D359">
        <f t="shared" si="80"/>
        <v>-0.2</v>
      </c>
      <c r="E359">
        <f t="shared" si="81"/>
        <v>-0.14500000000000171</v>
      </c>
      <c r="F359">
        <f t="shared" si="86"/>
        <v>76.345602534237614</v>
      </c>
      <c r="G359">
        <f t="shared" si="87"/>
        <v>152.69120506847523</v>
      </c>
      <c r="H359">
        <f t="shared" si="82"/>
        <v>76.200602534237618</v>
      </c>
      <c r="I359">
        <f t="shared" si="83"/>
        <v>152.54620506847522</v>
      </c>
      <c r="J359">
        <f t="shared" si="84"/>
        <v>-76.49060253423761</v>
      </c>
      <c r="K359">
        <f t="shared" si="85"/>
        <v>-152.83620506847524</v>
      </c>
    </row>
    <row r="360" spans="1:11">
      <c r="A360" t="s">
        <v>57</v>
      </c>
      <c r="B360" s="5">
        <v>-309</v>
      </c>
      <c r="C360">
        <f t="shared" si="79"/>
        <v>-309.10000000000002</v>
      </c>
      <c r="D360">
        <f t="shared" si="80"/>
        <v>-309.20000000000005</v>
      </c>
      <c r="E360">
        <f t="shared" si="81"/>
        <v>-15.545000000000007</v>
      </c>
      <c r="F360">
        <f t="shared" si="86"/>
        <v>102.98570404110517</v>
      </c>
      <c r="G360">
        <f t="shared" si="87"/>
        <v>205.97140808221033</v>
      </c>
      <c r="H360">
        <f t="shared" si="82"/>
        <v>87.440704041105164</v>
      </c>
      <c r="I360">
        <f t="shared" si="83"/>
        <v>190.42640808221032</v>
      </c>
      <c r="J360">
        <f t="shared" si="84"/>
        <v>-118.53070404110517</v>
      </c>
      <c r="K360">
        <f t="shared" si="85"/>
        <v>-221.51640808221035</v>
      </c>
    </row>
    <row r="361" spans="1:11">
      <c r="A361" t="s">
        <v>58</v>
      </c>
      <c r="B361" s="5">
        <v>-67</v>
      </c>
      <c r="C361">
        <f t="shared" si="79"/>
        <v>-376.1</v>
      </c>
      <c r="D361">
        <f t="shared" si="80"/>
        <v>-376.20000000000005</v>
      </c>
      <c r="E361">
        <f t="shared" si="81"/>
        <v>-34.300000000000011</v>
      </c>
      <c r="F361">
        <f t="shared" si="86"/>
        <v>130.65491309472245</v>
      </c>
      <c r="G361">
        <f t="shared" si="87"/>
        <v>261.30982618944489</v>
      </c>
      <c r="H361">
        <f t="shared" si="82"/>
        <v>96.354913094722434</v>
      </c>
      <c r="I361">
        <f t="shared" si="83"/>
        <v>227.00982618944488</v>
      </c>
      <c r="J361">
        <f t="shared" si="84"/>
        <v>-164.95491309472246</v>
      </c>
      <c r="K361">
        <f t="shared" si="85"/>
        <v>-295.6098261894449</v>
      </c>
    </row>
    <row r="362" spans="1:11">
      <c r="A362" t="s">
        <v>59</v>
      </c>
      <c r="B362" s="5">
        <v>-133</v>
      </c>
      <c r="C362">
        <f t="shared" si="79"/>
        <v>-509</v>
      </c>
      <c r="D362">
        <f t="shared" si="80"/>
        <v>-509</v>
      </c>
      <c r="E362">
        <f t="shared" ref="E362:E393" si="88">AVERAGE(D343:D362)</f>
        <v>-59.70000000000001</v>
      </c>
      <c r="F362">
        <f t="shared" si="86"/>
        <v>167.90840548221206</v>
      </c>
      <c r="G362">
        <f t="shared" si="87"/>
        <v>335.81681096442412</v>
      </c>
      <c r="H362">
        <f t="shared" si="82"/>
        <v>108.20840548221204</v>
      </c>
      <c r="I362">
        <f t="shared" si="83"/>
        <v>276.11681096442413</v>
      </c>
      <c r="J362">
        <f t="shared" si="84"/>
        <v>-227.60840548221208</v>
      </c>
      <c r="K362">
        <f t="shared" si="85"/>
        <v>-395.51681096442411</v>
      </c>
    </row>
    <row r="363" spans="1:11">
      <c r="A363" t="s">
        <v>60</v>
      </c>
      <c r="B363" s="5">
        <v>-97</v>
      </c>
      <c r="C363">
        <f t="shared" si="79"/>
        <v>-606</v>
      </c>
      <c r="D363">
        <f t="shared" si="80"/>
        <v>-605.9</v>
      </c>
      <c r="E363">
        <f t="shared" si="88"/>
        <v>-89.995000000000005</v>
      </c>
      <c r="F363">
        <f t="shared" si="86"/>
        <v>206.73986063090061</v>
      </c>
      <c r="G363">
        <f t="shared" si="87"/>
        <v>413.47972126180122</v>
      </c>
      <c r="H363">
        <f t="shared" si="82"/>
        <v>116.7448606309006</v>
      </c>
      <c r="I363">
        <f t="shared" si="83"/>
        <v>323.48472126180121</v>
      </c>
      <c r="J363">
        <f t="shared" si="84"/>
        <v>-296.73486063090058</v>
      </c>
      <c r="K363">
        <f t="shared" si="85"/>
        <v>-503.47472126180122</v>
      </c>
    </row>
    <row r="364" spans="1:11">
      <c r="A364" t="s">
        <v>61</v>
      </c>
      <c r="B364" s="5">
        <v>0</v>
      </c>
      <c r="C364">
        <f t="shared" si="79"/>
        <v>-297</v>
      </c>
      <c r="D364">
        <f t="shared" si="80"/>
        <v>12.100000000000023</v>
      </c>
      <c r="E364">
        <f t="shared" si="88"/>
        <v>-89.410000000000011</v>
      </c>
      <c r="F364">
        <f t="shared" si="86"/>
        <v>207.02546474439222</v>
      </c>
      <c r="G364">
        <f t="shared" si="87"/>
        <v>414.05092948878445</v>
      </c>
      <c r="H364">
        <f t="shared" si="82"/>
        <v>117.61546474439221</v>
      </c>
      <c r="I364">
        <f t="shared" si="83"/>
        <v>324.64092948878442</v>
      </c>
      <c r="J364">
        <f t="shared" si="84"/>
        <v>-296.43546474439222</v>
      </c>
      <c r="K364">
        <f t="shared" si="85"/>
        <v>-503.46092948878447</v>
      </c>
    </row>
    <row r="365" spans="1:11">
      <c r="A365" t="s">
        <v>62</v>
      </c>
      <c r="B365" s="5">
        <v>-2800</v>
      </c>
      <c r="C365">
        <f t="shared" si="79"/>
        <v>-3030</v>
      </c>
      <c r="D365">
        <f t="shared" si="80"/>
        <v>-2653.9</v>
      </c>
      <c r="E365">
        <f t="shared" si="88"/>
        <v>-222.11000000000004</v>
      </c>
      <c r="F365">
        <f t="shared" si="86"/>
        <v>608.30837219638079</v>
      </c>
      <c r="G365">
        <f t="shared" si="87"/>
        <v>1216.6167443927616</v>
      </c>
      <c r="H365">
        <f t="shared" si="82"/>
        <v>386.19837219638077</v>
      </c>
      <c r="I365">
        <f t="shared" si="83"/>
        <v>994.50674439276156</v>
      </c>
      <c r="J365">
        <f t="shared" si="84"/>
        <v>-830.4183721963808</v>
      </c>
      <c r="K365">
        <f t="shared" si="85"/>
        <v>-1438.7267443927617</v>
      </c>
    </row>
    <row r="366" spans="1:11">
      <c r="A366" t="s">
        <v>63</v>
      </c>
      <c r="B366" s="5">
        <v>0</v>
      </c>
      <c r="C366">
        <f t="shared" si="79"/>
        <v>-2897</v>
      </c>
      <c r="D366">
        <f t="shared" si="80"/>
        <v>-2388</v>
      </c>
      <c r="E366">
        <f t="shared" si="88"/>
        <v>-340.02</v>
      </c>
      <c r="F366">
        <f t="shared" si="86"/>
        <v>774.82709215465752</v>
      </c>
      <c r="G366">
        <f t="shared" si="87"/>
        <v>1549.654184309315</v>
      </c>
      <c r="H366">
        <f t="shared" si="82"/>
        <v>434.80709215465754</v>
      </c>
      <c r="I366">
        <f t="shared" si="83"/>
        <v>1209.6341843093151</v>
      </c>
      <c r="J366">
        <f t="shared" si="84"/>
        <v>-1114.8470921546575</v>
      </c>
      <c r="K366">
        <f t="shared" si="85"/>
        <v>-1889.674184309315</v>
      </c>
    </row>
    <row r="367" spans="1:11">
      <c r="A367" t="s">
        <v>64</v>
      </c>
      <c r="B367" s="5">
        <v>-252</v>
      </c>
      <c r="C367">
        <f t="shared" si="79"/>
        <v>-3052</v>
      </c>
      <c r="D367">
        <f t="shared" si="80"/>
        <v>-2446</v>
      </c>
      <c r="E367">
        <f t="shared" si="88"/>
        <v>-460.83000000000004</v>
      </c>
      <c r="F367">
        <f t="shared" si="86"/>
        <v>901.86349830722577</v>
      </c>
      <c r="G367">
        <f t="shared" si="87"/>
        <v>1803.7269966144515</v>
      </c>
      <c r="H367">
        <f t="shared" si="82"/>
        <v>441.03349830722573</v>
      </c>
      <c r="I367">
        <f t="shared" si="83"/>
        <v>1342.8969966144514</v>
      </c>
      <c r="J367">
        <f t="shared" si="84"/>
        <v>-1362.6934983072258</v>
      </c>
      <c r="K367">
        <f t="shared" si="85"/>
        <v>-2264.5569966144517</v>
      </c>
    </row>
    <row r="368" spans="1:11">
      <c r="A368" t="s">
        <v>65</v>
      </c>
      <c r="B368" s="5">
        <v>-145</v>
      </c>
      <c r="C368">
        <f t="shared" si="79"/>
        <v>-3197</v>
      </c>
      <c r="D368">
        <f t="shared" si="80"/>
        <v>-2900</v>
      </c>
      <c r="E368">
        <f t="shared" si="88"/>
        <v>-599</v>
      </c>
      <c r="F368">
        <f t="shared" si="86"/>
        <v>1049.2203581707706</v>
      </c>
      <c r="G368">
        <f t="shared" si="87"/>
        <v>2098.4407163415412</v>
      </c>
      <c r="H368">
        <f t="shared" si="82"/>
        <v>450.22035817077062</v>
      </c>
      <c r="I368">
        <f t="shared" si="83"/>
        <v>1499.4407163415412</v>
      </c>
      <c r="J368">
        <f t="shared" si="84"/>
        <v>-1648.2203581707706</v>
      </c>
      <c r="K368">
        <f t="shared" si="85"/>
        <v>-2697.4407163415412</v>
      </c>
    </row>
    <row r="369" spans="1:11">
      <c r="A369" t="s">
        <v>66</v>
      </c>
      <c r="B369" s="5">
        <v>-226</v>
      </c>
      <c r="C369">
        <f t="shared" si="79"/>
        <v>-623</v>
      </c>
      <c r="D369">
        <f t="shared" si="80"/>
        <v>2407</v>
      </c>
      <c r="E369">
        <f t="shared" si="88"/>
        <v>-471.83500000000004</v>
      </c>
      <c r="F369">
        <f t="shared" si="86"/>
        <v>1244.2484479755135</v>
      </c>
      <c r="G369">
        <f t="shared" si="87"/>
        <v>2488.496895951027</v>
      </c>
      <c r="H369">
        <f t="shared" si="82"/>
        <v>772.41344797551346</v>
      </c>
      <c r="I369">
        <f t="shared" si="83"/>
        <v>2016.661895951027</v>
      </c>
      <c r="J369">
        <f t="shared" si="84"/>
        <v>-1716.0834479755135</v>
      </c>
      <c r="K369">
        <f t="shared" si="85"/>
        <v>-2960.331895951027</v>
      </c>
    </row>
    <row r="370" spans="1:11">
      <c r="A370" t="s">
        <v>67</v>
      </c>
      <c r="B370" s="5">
        <v>-26</v>
      </c>
      <c r="C370">
        <f t="shared" si="79"/>
        <v>-649</v>
      </c>
      <c r="D370">
        <f t="shared" si="80"/>
        <v>2248</v>
      </c>
      <c r="E370">
        <f t="shared" si="88"/>
        <v>-355.59499999999997</v>
      </c>
      <c r="F370">
        <f t="shared" si="86"/>
        <v>1383.8570208602514</v>
      </c>
      <c r="G370">
        <f t="shared" si="87"/>
        <v>2767.7140417205028</v>
      </c>
      <c r="H370">
        <f t="shared" si="82"/>
        <v>1028.2620208602514</v>
      </c>
      <c r="I370">
        <f t="shared" si="83"/>
        <v>2412.119041720503</v>
      </c>
      <c r="J370">
        <f t="shared" si="84"/>
        <v>-1739.4520208602514</v>
      </c>
      <c r="K370">
        <f t="shared" si="85"/>
        <v>-3123.3090417205026</v>
      </c>
    </row>
    <row r="371" spans="1:11">
      <c r="A371" t="s">
        <v>68</v>
      </c>
      <c r="B371" s="5">
        <v>-539</v>
      </c>
      <c r="C371">
        <f t="shared" si="79"/>
        <v>-936</v>
      </c>
      <c r="D371">
        <f t="shared" si="80"/>
        <v>2116</v>
      </c>
      <c r="E371">
        <f t="shared" si="88"/>
        <v>-245.95500000000001</v>
      </c>
      <c r="F371">
        <f t="shared" si="86"/>
        <v>1489.9095950938204</v>
      </c>
      <c r="G371">
        <f t="shared" si="87"/>
        <v>2979.8191901876407</v>
      </c>
      <c r="H371">
        <f t="shared" si="82"/>
        <v>1243.9545950938204</v>
      </c>
      <c r="I371">
        <f t="shared" si="83"/>
        <v>2733.8641901876408</v>
      </c>
      <c r="J371">
        <f t="shared" si="84"/>
        <v>-1735.8645950938203</v>
      </c>
      <c r="K371">
        <f t="shared" si="85"/>
        <v>-3225.7741901876407</v>
      </c>
    </row>
    <row r="372" spans="1:11">
      <c r="A372" t="s">
        <v>69</v>
      </c>
      <c r="B372" s="5">
        <v>-53</v>
      </c>
      <c r="C372">
        <f t="shared" ref="C372:C435" si="89">SUM(B369,B370,B371,B372)</f>
        <v>-844</v>
      </c>
      <c r="D372">
        <f t="shared" si="80"/>
        <v>2353</v>
      </c>
      <c r="E372">
        <f t="shared" si="88"/>
        <v>-135.125</v>
      </c>
      <c r="F372">
        <f t="shared" si="86"/>
        <v>1598.3459772609669</v>
      </c>
      <c r="G372">
        <f t="shared" si="87"/>
        <v>3196.6919545219339</v>
      </c>
      <c r="H372">
        <f t="shared" si="82"/>
        <v>1463.2209772609669</v>
      </c>
      <c r="I372">
        <f t="shared" si="83"/>
        <v>3061.5669545219339</v>
      </c>
      <c r="J372">
        <f t="shared" si="84"/>
        <v>-1733.4709772609669</v>
      </c>
      <c r="K372">
        <f t="shared" si="85"/>
        <v>-3331.8169545219339</v>
      </c>
    </row>
    <row r="373" spans="1:11">
      <c r="A373" t="s">
        <v>70</v>
      </c>
      <c r="B373" s="5">
        <v>-62</v>
      </c>
      <c r="C373">
        <f t="shared" si="89"/>
        <v>-680</v>
      </c>
      <c r="D373">
        <f t="shared" si="80"/>
        <v>-57</v>
      </c>
      <c r="E373">
        <f t="shared" si="88"/>
        <v>-144.78999999999996</v>
      </c>
      <c r="F373">
        <f t="shared" si="86"/>
        <v>1597.2023425516979</v>
      </c>
      <c r="G373">
        <f t="shared" si="87"/>
        <v>3194.4046851033959</v>
      </c>
      <c r="H373">
        <f t="shared" si="82"/>
        <v>1452.412342551698</v>
      </c>
      <c r="I373">
        <f t="shared" si="83"/>
        <v>3049.6146851033959</v>
      </c>
      <c r="J373">
        <f t="shared" si="84"/>
        <v>-1741.9923425516979</v>
      </c>
      <c r="K373">
        <f t="shared" si="85"/>
        <v>-3339.1946851033958</v>
      </c>
    </row>
    <row r="374" spans="1:11">
      <c r="A374" t="s">
        <v>71</v>
      </c>
      <c r="B374" s="5">
        <v>-100</v>
      </c>
      <c r="C374">
        <f t="shared" si="89"/>
        <v>-754</v>
      </c>
      <c r="D374">
        <f t="shared" si="80"/>
        <v>-105</v>
      </c>
      <c r="E374">
        <f t="shared" si="88"/>
        <v>-155.36999999999998</v>
      </c>
      <c r="F374">
        <f t="shared" si="86"/>
        <v>1596.1499520969037</v>
      </c>
      <c r="G374">
        <f t="shared" si="87"/>
        <v>3192.2999041938074</v>
      </c>
      <c r="H374">
        <f t="shared" si="82"/>
        <v>1440.7799520969038</v>
      </c>
      <c r="I374">
        <f t="shared" si="83"/>
        <v>3036.9299041938075</v>
      </c>
      <c r="J374">
        <f t="shared" si="84"/>
        <v>-1751.5199520969036</v>
      </c>
      <c r="K374">
        <f t="shared" si="85"/>
        <v>-3347.6699041938073</v>
      </c>
    </row>
    <row r="375" spans="1:11">
      <c r="A375" t="s">
        <v>72</v>
      </c>
      <c r="B375" s="5">
        <v>-42</v>
      </c>
      <c r="C375">
        <f t="shared" si="89"/>
        <v>-257</v>
      </c>
      <c r="D375">
        <f t="shared" si="80"/>
        <v>679</v>
      </c>
      <c r="E375">
        <f t="shared" si="88"/>
        <v>-126.75500000000002</v>
      </c>
      <c r="F375">
        <f t="shared" si="86"/>
        <v>1606.1938496349881</v>
      </c>
      <c r="G375">
        <f t="shared" si="87"/>
        <v>3212.3876992699761</v>
      </c>
      <c r="H375">
        <f t="shared" si="82"/>
        <v>1479.4388496349879</v>
      </c>
      <c r="I375">
        <f t="shared" si="83"/>
        <v>3085.632699269976</v>
      </c>
      <c r="J375">
        <f t="shared" si="84"/>
        <v>-1732.9488496349882</v>
      </c>
      <c r="K375">
        <f t="shared" si="85"/>
        <v>-3339.1426992699762</v>
      </c>
    </row>
    <row r="376" spans="1:11">
      <c r="A376" t="s">
        <v>73</v>
      </c>
      <c r="B376" s="5">
        <v>-58</v>
      </c>
      <c r="C376">
        <f t="shared" si="89"/>
        <v>-262</v>
      </c>
      <c r="D376">
        <f t="shared" ref="D376:D439" si="90">C376-C372</f>
        <v>582</v>
      </c>
      <c r="E376">
        <f t="shared" si="88"/>
        <v>-97.660000000000039</v>
      </c>
      <c r="F376">
        <f t="shared" si="86"/>
        <v>1613.8646986919971</v>
      </c>
      <c r="G376">
        <f t="shared" si="87"/>
        <v>3227.7293973839942</v>
      </c>
      <c r="H376">
        <f t="shared" si="82"/>
        <v>1516.204698691997</v>
      </c>
      <c r="I376">
        <f t="shared" si="83"/>
        <v>3130.0693973839943</v>
      </c>
      <c r="J376">
        <f t="shared" si="84"/>
        <v>-1711.5246986919972</v>
      </c>
      <c r="K376">
        <f t="shared" si="85"/>
        <v>-3325.389397383994</v>
      </c>
    </row>
    <row r="377" spans="1:11">
      <c r="A377" t="s">
        <v>74</v>
      </c>
      <c r="B377" s="5">
        <v>-45</v>
      </c>
      <c r="C377">
        <f t="shared" si="89"/>
        <v>-245</v>
      </c>
      <c r="D377">
        <f t="shared" si="90"/>
        <v>435</v>
      </c>
      <c r="E377">
        <f t="shared" si="88"/>
        <v>-75.914999999999964</v>
      </c>
      <c r="F377">
        <f t="shared" si="86"/>
        <v>1618.175366293452</v>
      </c>
      <c r="G377">
        <f t="shared" si="87"/>
        <v>3236.3507325869041</v>
      </c>
      <c r="H377">
        <f t="shared" si="82"/>
        <v>1542.2603662934521</v>
      </c>
      <c r="I377">
        <f t="shared" si="83"/>
        <v>3160.4357325869041</v>
      </c>
      <c r="J377">
        <f t="shared" si="84"/>
        <v>-1694.090366293452</v>
      </c>
      <c r="K377">
        <f t="shared" si="85"/>
        <v>-3312.2657325869041</v>
      </c>
    </row>
    <row r="378" spans="1:11">
      <c r="A378" t="s">
        <v>75</v>
      </c>
      <c r="B378" s="5">
        <v>38</v>
      </c>
      <c r="C378">
        <f t="shared" si="89"/>
        <v>-107</v>
      </c>
      <c r="D378">
        <f t="shared" si="90"/>
        <v>647</v>
      </c>
      <c r="E378">
        <f t="shared" si="88"/>
        <v>-43.564999999999962</v>
      </c>
      <c r="F378">
        <f t="shared" si="86"/>
        <v>1626.2202117584134</v>
      </c>
      <c r="G378">
        <f t="shared" si="87"/>
        <v>3252.4404235168267</v>
      </c>
      <c r="H378">
        <f t="shared" si="82"/>
        <v>1582.6552117584133</v>
      </c>
      <c r="I378">
        <f t="shared" si="83"/>
        <v>3208.8754235168267</v>
      </c>
      <c r="J378">
        <f t="shared" si="84"/>
        <v>-1669.7852117584134</v>
      </c>
      <c r="K378">
        <f t="shared" si="85"/>
        <v>-3296.0054235168268</v>
      </c>
    </row>
    <row r="379" spans="1:11">
      <c r="A379" t="s">
        <v>76</v>
      </c>
      <c r="B379" s="5">
        <v>-270</v>
      </c>
      <c r="C379">
        <f t="shared" si="89"/>
        <v>-335</v>
      </c>
      <c r="D379">
        <f t="shared" si="90"/>
        <v>-78</v>
      </c>
      <c r="E379">
        <f t="shared" si="88"/>
        <v>-47.45500000000002</v>
      </c>
      <c r="F379">
        <f t="shared" si="86"/>
        <v>1626.2040716359259</v>
      </c>
      <c r="G379">
        <f t="shared" si="87"/>
        <v>3252.4081432718517</v>
      </c>
      <c r="H379">
        <f t="shared" si="82"/>
        <v>1578.7490716359259</v>
      </c>
      <c r="I379">
        <f t="shared" si="83"/>
        <v>3204.9531432718518</v>
      </c>
      <c r="J379">
        <f t="shared" si="84"/>
        <v>-1673.6590716359258</v>
      </c>
      <c r="K379">
        <f t="shared" si="85"/>
        <v>-3299.8631432718516</v>
      </c>
    </row>
    <row r="380" spans="1:11">
      <c r="A380" t="s">
        <v>77</v>
      </c>
      <c r="B380" s="5">
        <v>27</v>
      </c>
      <c r="C380">
        <f t="shared" si="89"/>
        <v>-250</v>
      </c>
      <c r="D380">
        <f t="shared" si="90"/>
        <v>12</v>
      </c>
      <c r="E380">
        <f t="shared" si="88"/>
        <v>-31.394999999999982</v>
      </c>
      <c r="F380">
        <f t="shared" si="86"/>
        <v>1625.0687426674408</v>
      </c>
      <c r="G380">
        <f t="shared" si="87"/>
        <v>3250.1374853348816</v>
      </c>
      <c r="H380">
        <f t="shared" si="82"/>
        <v>1593.6737426674408</v>
      </c>
      <c r="I380">
        <f t="shared" si="83"/>
        <v>3218.7424853348816</v>
      </c>
      <c r="J380">
        <f t="shared" si="84"/>
        <v>-1656.4637426674408</v>
      </c>
      <c r="K380">
        <f t="shared" si="85"/>
        <v>-3281.5324853348816</v>
      </c>
    </row>
    <row r="381" spans="1:11">
      <c r="A381" t="s">
        <v>78</v>
      </c>
      <c r="B381" s="5">
        <v>-21</v>
      </c>
      <c r="C381">
        <f t="shared" si="89"/>
        <v>-226</v>
      </c>
      <c r="D381">
        <f t="shared" si="90"/>
        <v>19</v>
      </c>
      <c r="E381">
        <f t="shared" si="88"/>
        <v>-11.635000000000037</v>
      </c>
      <c r="F381">
        <f t="shared" si="86"/>
        <v>1623.0568943800884</v>
      </c>
      <c r="G381">
        <f t="shared" si="87"/>
        <v>3246.1137887601767</v>
      </c>
      <c r="H381">
        <f t="shared" si="82"/>
        <v>1611.4218943800884</v>
      </c>
      <c r="I381">
        <f t="shared" si="83"/>
        <v>3234.4787887601765</v>
      </c>
      <c r="J381">
        <f t="shared" si="84"/>
        <v>-1634.6918943800883</v>
      </c>
      <c r="K381">
        <f t="shared" si="85"/>
        <v>-3257.7487887601769</v>
      </c>
    </row>
    <row r="382" spans="1:11">
      <c r="A382" t="s">
        <v>79</v>
      </c>
      <c r="B382" s="5">
        <v>-1348</v>
      </c>
      <c r="C382">
        <f t="shared" si="89"/>
        <v>-1612</v>
      </c>
      <c r="D382">
        <f t="shared" si="90"/>
        <v>-1505</v>
      </c>
      <c r="E382">
        <f t="shared" si="88"/>
        <v>-61.435000000000038</v>
      </c>
      <c r="F382">
        <f t="shared" si="86"/>
        <v>1654.1037682318929</v>
      </c>
      <c r="G382">
        <f t="shared" si="87"/>
        <v>3308.2075364637858</v>
      </c>
      <c r="H382">
        <f t="shared" si="82"/>
        <v>1592.668768231893</v>
      </c>
      <c r="I382">
        <f t="shared" si="83"/>
        <v>3246.7725364637859</v>
      </c>
      <c r="J382">
        <f t="shared" si="84"/>
        <v>-1715.5387682318928</v>
      </c>
      <c r="K382">
        <f t="shared" si="85"/>
        <v>-3369.6425364637857</v>
      </c>
    </row>
    <row r="383" spans="1:11">
      <c r="A383" t="s">
        <v>80</v>
      </c>
      <c r="B383" s="5">
        <v>748</v>
      </c>
      <c r="C383">
        <f t="shared" si="89"/>
        <v>-594</v>
      </c>
      <c r="D383">
        <f t="shared" si="90"/>
        <v>-259</v>
      </c>
      <c r="E383">
        <f t="shared" si="88"/>
        <v>-44.089999999999961</v>
      </c>
      <c r="F383">
        <f t="shared" si="86"/>
        <v>1649.9074783948215</v>
      </c>
      <c r="G383">
        <f t="shared" si="87"/>
        <v>3299.814956789643</v>
      </c>
      <c r="H383">
        <f t="shared" si="82"/>
        <v>1605.8174783948216</v>
      </c>
      <c r="I383">
        <f t="shared" si="83"/>
        <v>3255.7249567896429</v>
      </c>
      <c r="J383">
        <f t="shared" si="84"/>
        <v>-1693.9974783948214</v>
      </c>
      <c r="K383">
        <f t="shared" si="85"/>
        <v>-3343.9049567896432</v>
      </c>
    </row>
    <row r="384" spans="1:11">
      <c r="A384" t="s">
        <v>81</v>
      </c>
      <c r="B384" s="5">
        <v>-455</v>
      </c>
      <c r="C384">
        <f t="shared" si="89"/>
        <v>-1076</v>
      </c>
      <c r="D384">
        <f t="shared" si="90"/>
        <v>-826</v>
      </c>
      <c r="E384">
        <f t="shared" si="88"/>
        <v>-85.994999999999976</v>
      </c>
      <c r="F384">
        <f t="shared" si="86"/>
        <v>1659.0232448087609</v>
      </c>
      <c r="G384">
        <f t="shared" si="87"/>
        <v>3318.0464896175217</v>
      </c>
      <c r="H384">
        <f t="shared" si="82"/>
        <v>1573.028244808761</v>
      </c>
      <c r="I384">
        <f t="shared" si="83"/>
        <v>3232.0514896175218</v>
      </c>
      <c r="J384">
        <f t="shared" si="84"/>
        <v>-1745.0182448087608</v>
      </c>
      <c r="K384">
        <f t="shared" si="85"/>
        <v>-3404.0414896175216</v>
      </c>
    </row>
    <row r="385" spans="1:11">
      <c r="A385" t="s">
        <v>82</v>
      </c>
      <c r="B385" s="5">
        <v>857</v>
      </c>
      <c r="C385">
        <f t="shared" si="89"/>
        <v>-198</v>
      </c>
      <c r="D385">
        <f t="shared" si="90"/>
        <v>28</v>
      </c>
      <c r="E385">
        <f t="shared" si="88"/>
        <v>48.1</v>
      </c>
      <c r="F385">
        <f t="shared" si="86"/>
        <v>1545.0095179403638</v>
      </c>
      <c r="G385">
        <f t="shared" si="87"/>
        <v>3090.0190358807276</v>
      </c>
      <c r="H385">
        <f t="shared" si="82"/>
        <v>1593.1095179403637</v>
      </c>
      <c r="I385">
        <f t="shared" si="83"/>
        <v>3138.1190358807276</v>
      </c>
      <c r="J385">
        <f t="shared" si="84"/>
        <v>-1496.9095179403639</v>
      </c>
      <c r="K385">
        <f t="shared" si="85"/>
        <v>-3041.9190358807277</v>
      </c>
    </row>
    <row r="386" spans="1:11">
      <c r="A386" t="s">
        <v>83</v>
      </c>
      <c r="B386" s="5">
        <v>128</v>
      </c>
      <c r="C386">
        <f t="shared" si="89"/>
        <v>1278</v>
      </c>
      <c r="D386">
        <f t="shared" si="90"/>
        <v>2890</v>
      </c>
      <c r="E386">
        <f t="shared" si="88"/>
        <v>312</v>
      </c>
      <c r="F386">
        <f t="shared" si="86"/>
        <v>1557.7139457686399</v>
      </c>
      <c r="G386">
        <f t="shared" si="87"/>
        <v>3115.4278915372797</v>
      </c>
      <c r="H386">
        <f t="shared" si="82"/>
        <v>1869.7139457686399</v>
      </c>
      <c r="I386">
        <f t="shared" si="83"/>
        <v>3427.4278915372797</v>
      </c>
      <c r="J386">
        <f t="shared" si="84"/>
        <v>-1245.7139457686399</v>
      </c>
      <c r="K386">
        <f t="shared" si="85"/>
        <v>-2803.4278915372797</v>
      </c>
    </row>
    <row r="387" spans="1:11">
      <c r="A387" t="s">
        <v>84</v>
      </c>
      <c r="B387" s="5">
        <v>-272</v>
      </c>
      <c r="C387">
        <f t="shared" si="89"/>
        <v>258</v>
      </c>
      <c r="D387">
        <f t="shared" si="90"/>
        <v>852</v>
      </c>
      <c r="E387">
        <f t="shared" si="88"/>
        <v>476.9</v>
      </c>
      <c r="F387">
        <f t="shared" si="86"/>
        <v>1418.749964989566</v>
      </c>
      <c r="G387">
        <f t="shared" si="87"/>
        <v>2837.499929979132</v>
      </c>
      <c r="H387">
        <f t="shared" si="82"/>
        <v>1895.6499649895659</v>
      </c>
      <c r="I387">
        <f t="shared" si="83"/>
        <v>3314.3999299791321</v>
      </c>
      <c r="J387">
        <f t="shared" si="84"/>
        <v>-941.84996498956605</v>
      </c>
      <c r="K387">
        <f t="shared" si="85"/>
        <v>-2360.599929979132</v>
      </c>
    </row>
    <row r="388" spans="1:11">
      <c r="A388" t="s">
        <v>85</v>
      </c>
      <c r="B388" s="5">
        <v>-140.88200000000001</v>
      </c>
      <c r="C388">
        <f t="shared" si="89"/>
        <v>572.11799999999994</v>
      </c>
      <c r="D388">
        <f t="shared" si="90"/>
        <v>1648.1179999999999</v>
      </c>
      <c r="E388">
        <f t="shared" si="88"/>
        <v>704.30590000000007</v>
      </c>
      <c r="F388">
        <f t="shared" si="86"/>
        <v>1196.0066653226477</v>
      </c>
      <c r="G388">
        <f t="shared" si="87"/>
        <v>2392.0133306452954</v>
      </c>
      <c r="H388">
        <f t="shared" si="82"/>
        <v>1900.3125653226477</v>
      </c>
      <c r="I388">
        <f t="shared" si="83"/>
        <v>3096.3192306452956</v>
      </c>
      <c r="J388">
        <f t="shared" si="84"/>
        <v>-491.70076532264761</v>
      </c>
      <c r="K388">
        <f t="shared" si="85"/>
        <v>-1687.7074306452953</v>
      </c>
    </row>
    <row r="389" spans="1:11">
      <c r="A389" t="s">
        <v>86</v>
      </c>
      <c r="B389" s="5">
        <v>-116.932</v>
      </c>
      <c r="C389">
        <f t="shared" si="89"/>
        <v>-401.81400000000002</v>
      </c>
      <c r="D389">
        <f t="shared" si="90"/>
        <v>-203.81400000000002</v>
      </c>
      <c r="E389">
        <f t="shared" si="88"/>
        <v>573.76520000000005</v>
      </c>
      <c r="F389">
        <f t="shared" si="86"/>
        <v>1141.6263559155466</v>
      </c>
      <c r="G389">
        <f t="shared" si="87"/>
        <v>2283.2527118310932</v>
      </c>
      <c r="H389">
        <f t="shared" si="82"/>
        <v>1715.3915559155466</v>
      </c>
      <c r="I389">
        <f t="shared" si="83"/>
        <v>2857.0179118310934</v>
      </c>
      <c r="J389">
        <f t="shared" si="84"/>
        <v>-567.86115591554653</v>
      </c>
      <c r="K389">
        <f t="shared" si="85"/>
        <v>-1709.4875118310931</v>
      </c>
    </row>
    <row r="390" spans="1:11">
      <c r="A390" t="s">
        <v>87</v>
      </c>
      <c r="B390" s="5">
        <v>-1580.191</v>
      </c>
      <c r="C390">
        <f t="shared" si="89"/>
        <v>-2110.0050000000001</v>
      </c>
      <c r="D390">
        <f t="shared" si="90"/>
        <v>-3388.0050000000001</v>
      </c>
      <c r="E390">
        <f t="shared" si="88"/>
        <v>291.96494999999999</v>
      </c>
      <c r="F390">
        <f t="shared" si="86"/>
        <v>1377.7792453222637</v>
      </c>
      <c r="G390">
        <f t="shared" si="87"/>
        <v>2755.5584906445274</v>
      </c>
      <c r="H390">
        <f t="shared" si="82"/>
        <v>1669.7441953222637</v>
      </c>
      <c r="I390">
        <f t="shared" si="83"/>
        <v>3047.5234406445275</v>
      </c>
      <c r="J390">
        <f t="shared" si="84"/>
        <v>-1085.8142953222637</v>
      </c>
      <c r="K390">
        <f t="shared" si="85"/>
        <v>-2463.5935406445274</v>
      </c>
    </row>
    <row r="391" spans="1:11">
      <c r="A391" t="s">
        <v>88</v>
      </c>
      <c r="B391" s="5">
        <v>142.28260156250099</v>
      </c>
      <c r="C391">
        <f t="shared" si="89"/>
        <v>-1695.7223984374991</v>
      </c>
      <c r="D391">
        <f t="shared" si="90"/>
        <v>-1953.7223984374991</v>
      </c>
      <c r="E391">
        <f t="shared" si="88"/>
        <v>88.478830078125043</v>
      </c>
      <c r="F391">
        <f t="shared" si="86"/>
        <v>1394.6347024308154</v>
      </c>
      <c r="G391">
        <f t="shared" si="87"/>
        <v>2789.2694048616308</v>
      </c>
      <c r="H391">
        <f t="shared" si="82"/>
        <v>1483.1135325089404</v>
      </c>
      <c r="I391">
        <f t="shared" si="83"/>
        <v>2877.748234939756</v>
      </c>
      <c r="J391">
        <f t="shared" si="84"/>
        <v>-1306.1558723526905</v>
      </c>
      <c r="K391">
        <f t="shared" si="85"/>
        <v>-2700.7905747835057</v>
      </c>
    </row>
    <row r="392" spans="1:11">
      <c r="A392" t="s">
        <v>89</v>
      </c>
      <c r="B392" s="5">
        <v>-397.548</v>
      </c>
      <c r="C392">
        <f t="shared" si="89"/>
        <v>-1952.3883984374991</v>
      </c>
      <c r="D392">
        <f t="shared" si="90"/>
        <v>-2524.5063984374992</v>
      </c>
      <c r="E392">
        <f t="shared" si="88"/>
        <v>-155.39648984374992</v>
      </c>
      <c r="F392">
        <f t="shared" si="86"/>
        <v>1404.2275522851489</v>
      </c>
      <c r="G392">
        <f t="shared" si="87"/>
        <v>2808.4551045702979</v>
      </c>
      <c r="H392">
        <f t="shared" si="82"/>
        <v>1248.8310624413989</v>
      </c>
      <c r="I392">
        <f t="shared" si="83"/>
        <v>2653.0586147265481</v>
      </c>
      <c r="J392">
        <f t="shared" si="84"/>
        <v>-1559.624042128899</v>
      </c>
      <c r="K392">
        <f t="shared" si="85"/>
        <v>-2963.8515944140477</v>
      </c>
    </row>
    <row r="393" spans="1:11">
      <c r="A393" t="s">
        <v>90</v>
      </c>
      <c r="B393" s="5">
        <v>77.568999999999903</v>
      </c>
      <c r="C393">
        <f t="shared" si="89"/>
        <v>-1757.8873984374991</v>
      </c>
      <c r="D393">
        <f t="shared" si="90"/>
        <v>-1356.073398437499</v>
      </c>
      <c r="E393">
        <f t="shared" si="88"/>
        <v>-220.35015976562485</v>
      </c>
      <c r="F393">
        <f t="shared" si="86"/>
        <v>1429.258345367097</v>
      </c>
      <c r="G393">
        <f t="shared" si="87"/>
        <v>2858.5166907341941</v>
      </c>
      <c r="H393">
        <f t="shared" si="82"/>
        <v>1208.9081856014723</v>
      </c>
      <c r="I393">
        <f t="shared" si="83"/>
        <v>2638.1665309685691</v>
      </c>
      <c r="J393">
        <f t="shared" si="84"/>
        <v>-1649.6085051327218</v>
      </c>
      <c r="K393">
        <f t="shared" si="85"/>
        <v>-3078.8668504998191</v>
      </c>
    </row>
    <row r="394" spans="1:11">
      <c r="A394" t="s">
        <v>91</v>
      </c>
      <c r="B394" s="5">
        <v>-480.05399999999997</v>
      </c>
      <c r="C394">
        <f t="shared" si="89"/>
        <v>-657.75039843749914</v>
      </c>
      <c r="D394">
        <f t="shared" si="90"/>
        <v>1452.254601562501</v>
      </c>
      <c r="E394">
        <f t="shared" ref="E394:E425" si="91">AVERAGE(D375:D394)</f>
        <v>-142.4874296874998</v>
      </c>
      <c r="F394">
        <f t="shared" si="86"/>
        <v>1477.4775422958573</v>
      </c>
      <c r="G394">
        <f t="shared" si="87"/>
        <v>2954.9550845917147</v>
      </c>
      <c r="H394">
        <f t="shared" ref="H394:H451" si="92">E394+F394</f>
        <v>1334.9901126083575</v>
      </c>
      <c r="I394">
        <f t="shared" ref="I394:I451" si="93">E394+G394</f>
        <v>2812.4676549042151</v>
      </c>
      <c r="J394">
        <f t="shared" ref="J394:J451" si="94">E394-F394</f>
        <v>-1619.9649719833571</v>
      </c>
      <c r="K394">
        <f t="shared" ref="K394:K451" si="95">E394-G394</f>
        <v>-3097.4425142792143</v>
      </c>
    </row>
    <row r="395" spans="1:11">
      <c r="A395" t="s">
        <v>92</v>
      </c>
      <c r="B395" s="5">
        <v>4.9020000000000197</v>
      </c>
      <c r="C395">
        <f t="shared" si="89"/>
        <v>-795.13100000000009</v>
      </c>
      <c r="D395">
        <f t="shared" si="90"/>
        <v>900.59139843749904</v>
      </c>
      <c r="E395">
        <f t="shared" si="91"/>
        <v>-131.40785976562483</v>
      </c>
      <c r="F395">
        <f t="shared" ref="F395:F451" si="96">STDEV(D376,D377,D378,D379,D380,D381,D382,D383,D384,D385,D386,D387,D388,D389,D390,D391,D392,D393,D394,D395)</f>
        <v>1484.7749178869628</v>
      </c>
      <c r="G395">
        <f t="shared" ref="G395:G451" si="97">F395*2</f>
        <v>2969.5498357739257</v>
      </c>
      <c r="H395">
        <f t="shared" si="92"/>
        <v>1353.367058121338</v>
      </c>
      <c r="I395">
        <f t="shared" si="93"/>
        <v>2838.1419760083008</v>
      </c>
      <c r="J395">
        <f t="shared" si="94"/>
        <v>-1616.1827776525877</v>
      </c>
      <c r="K395">
        <f t="shared" si="95"/>
        <v>-3100.9576955395505</v>
      </c>
    </row>
    <row r="396" spans="1:11">
      <c r="A396" t="s">
        <v>93</v>
      </c>
      <c r="B396" s="5">
        <v>-213.042</v>
      </c>
      <c r="C396">
        <f t="shared" si="89"/>
        <v>-610.625</v>
      </c>
      <c r="D396">
        <f t="shared" si="90"/>
        <v>1341.7633984374991</v>
      </c>
      <c r="E396">
        <f t="shared" si="91"/>
        <v>-93.419689843749879</v>
      </c>
      <c r="F396">
        <f t="shared" si="96"/>
        <v>1513.4310155801381</v>
      </c>
      <c r="G396">
        <f t="shared" si="97"/>
        <v>3026.8620311602763</v>
      </c>
      <c r="H396">
        <f t="shared" si="92"/>
        <v>1420.0113257363882</v>
      </c>
      <c r="I396">
        <f t="shared" si="93"/>
        <v>2933.4423413165264</v>
      </c>
      <c r="J396">
        <f t="shared" si="94"/>
        <v>-1606.850705423888</v>
      </c>
      <c r="K396">
        <f t="shared" si="95"/>
        <v>-3120.2817210040262</v>
      </c>
    </row>
    <row r="397" spans="1:11">
      <c r="A397" t="s">
        <v>94</v>
      </c>
      <c r="B397" s="5">
        <v>-118.712</v>
      </c>
      <c r="C397">
        <f t="shared" si="89"/>
        <v>-806.90599999999995</v>
      </c>
      <c r="D397">
        <f t="shared" si="90"/>
        <v>950.98139843749914</v>
      </c>
      <c r="E397">
        <f t="shared" si="91"/>
        <v>-67.620619921874933</v>
      </c>
      <c r="F397">
        <f t="shared" si="96"/>
        <v>1527.2477785372178</v>
      </c>
      <c r="G397">
        <f t="shared" si="97"/>
        <v>3054.4955570744355</v>
      </c>
      <c r="H397">
        <f t="shared" si="92"/>
        <v>1459.6271586153428</v>
      </c>
      <c r="I397">
        <f t="shared" si="93"/>
        <v>2986.8749371525605</v>
      </c>
      <c r="J397">
        <f t="shared" si="94"/>
        <v>-1594.8683984590928</v>
      </c>
      <c r="K397">
        <f t="shared" si="95"/>
        <v>-3122.1161769963105</v>
      </c>
    </row>
    <row r="398" spans="1:11">
      <c r="A398" t="s">
        <v>95</v>
      </c>
      <c r="B398" s="5">
        <v>-54.744999999999898</v>
      </c>
      <c r="C398">
        <f t="shared" si="89"/>
        <v>-381.59699999999987</v>
      </c>
      <c r="D398">
        <f t="shared" si="90"/>
        <v>276.15339843749928</v>
      </c>
      <c r="E398">
        <f t="shared" si="91"/>
        <v>-86.162949999999981</v>
      </c>
      <c r="F398">
        <f t="shared" si="96"/>
        <v>1520.35057157149</v>
      </c>
      <c r="G398">
        <f t="shared" si="97"/>
        <v>3040.7011431429801</v>
      </c>
      <c r="H398">
        <f t="shared" si="92"/>
        <v>1434.1876215714901</v>
      </c>
      <c r="I398">
        <f t="shared" si="93"/>
        <v>2954.5381931429802</v>
      </c>
      <c r="J398">
        <f t="shared" si="94"/>
        <v>-1606.5135215714899</v>
      </c>
      <c r="K398">
        <f t="shared" si="95"/>
        <v>-3126.86409314298</v>
      </c>
    </row>
    <row r="399" spans="1:11">
      <c r="A399" t="s">
        <v>96</v>
      </c>
      <c r="B399" s="5">
        <v>65.358000000000004</v>
      </c>
      <c r="C399">
        <f t="shared" si="89"/>
        <v>-321.14099999999991</v>
      </c>
      <c r="D399">
        <f t="shared" si="90"/>
        <v>473.99000000000018</v>
      </c>
      <c r="E399">
        <f t="shared" si="91"/>
        <v>-58.563449999999968</v>
      </c>
      <c r="F399">
        <f t="shared" si="96"/>
        <v>1525.5080498798004</v>
      </c>
      <c r="G399">
        <f t="shared" si="97"/>
        <v>3051.0160997596008</v>
      </c>
      <c r="H399">
        <f t="shared" si="92"/>
        <v>1466.9445998798005</v>
      </c>
      <c r="I399">
        <f t="shared" si="93"/>
        <v>2992.4526497596007</v>
      </c>
      <c r="J399">
        <f t="shared" si="94"/>
        <v>-1584.0714998798003</v>
      </c>
      <c r="K399">
        <f t="shared" si="95"/>
        <v>-3109.5795497596009</v>
      </c>
    </row>
    <row r="400" spans="1:11">
      <c r="A400" t="s">
        <v>97</v>
      </c>
      <c r="B400" s="5">
        <v>-80.876000000000005</v>
      </c>
      <c r="C400">
        <f t="shared" si="89"/>
        <v>-188.97499999999991</v>
      </c>
      <c r="D400">
        <f t="shared" si="90"/>
        <v>421.65000000000009</v>
      </c>
      <c r="E400">
        <f t="shared" si="91"/>
        <v>-38.080949999999959</v>
      </c>
      <c r="F400">
        <f t="shared" si="96"/>
        <v>1529.25087432193</v>
      </c>
      <c r="G400">
        <f t="shared" si="97"/>
        <v>3058.5017486438601</v>
      </c>
      <c r="H400">
        <f t="shared" si="92"/>
        <v>1491.16992432193</v>
      </c>
      <c r="I400">
        <f t="shared" si="93"/>
        <v>3020.4207986438601</v>
      </c>
      <c r="J400">
        <f t="shared" si="94"/>
        <v>-1567.3318243219301</v>
      </c>
      <c r="K400">
        <f t="shared" si="95"/>
        <v>-3096.5826986438601</v>
      </c>
    </row>
    <row r="401" spans="1:11">
      <c r="A401" t="s">
        <v>98</v>
      </c>
      <c r="B401" s="5">
        <v>-13.308999999999999</v>
      </c>
      <c r="C401">
        <f t="shared" si="89"/>
        <v>-83.571999999999889</v>
      </c>
      <c r="D401">
        <f t="shared" si="90"/>
        <v>723.33400000000006</v>
      </c>
      <c r="E401">
        <f t="shared" si="91"/>
        <v>-2.8642499999999584</v>
      </c>
      <c r="F401">
        <f t="shared" si="96"/>
        <v>1538.7152307880986</v>
      </c>
      <c r="G401">
        <f t="shared" si="97"/>
        <v>3077.4304615761971</v>
      </c>
      <c r="H401">
        <f t="shared" si="92"/>
        <v>1535.8509807880987</v>
      </c>
      <c r="I401">
        <f t="shared" si="93"/>
        <v>3074.566211576197</v>
      </c>
      <c r="J401">
        <f t="shared" si="94"/>
        <v>-1541.5794807880984</v>
      </c>
      <c r="K401">
        <f t="shared" si="95"/>
        <v>-3080.2947115761972</v>
      </c>
    </row>
    <row r="402" spans="1:11">
      <c r="A402" t="s">
        <v>99</v>
      </c>
      <c r="B402" s="5">
        <v>92.703999999999994</v>
      </c>
      <c r="C402">
        <f t="shared" si="89"/>
        <v>63.876999999999995</v>
      </c>
      <c r="D402">
        <f t="shared" si="90"/>
        <v>445.47399999999988</v>
      </c>
      <c r="E402">
        <f t="shared" si="91"/>
        <v>94.659450000000049</v>
      </c>
      <c r="F402">
        <f t="shared" si="96"/>
        <v>1499.8179644188642</v>
      </c>
      <c r="G402">
        <f t="shared" si="97"/>
        <v>2999.6359288377284</v>
      </c>
      <c r="H402">
        <f t="shared" si="92"/>
        <v>1594.4774144188643</v>
      </c>
      <c r="I402">
        <f t="shared" si="93"/>
        <v>3094.2953788377285</v>
      </c>
      <c r="J402">
        <f t="shared" si="94"/>
        <v>-1405.1585144188641</v>
      </c>
      <c r="K402">
        <f t="shared" si="95"/>
        <v>-2904.9764788377283</v>
      </c>
    </row>
    <row r="403" spans="1:11">
      <c r="A403" t="s">
        <v>100</v>
      </c>
      <c r="B403" s="5">
        <v>180.24799999999999</v>
      </c>
      <c r="C403">
        <f t="shared" si="89"/>
        <v>178.767</v>
      </c>
      <c r="D403">
        <f t="shared" si="90"/>
        <v>499.9079999999999</v>
      </c>
      <c r="E403">
        <f t="shared" si="91"/>
        <v>132.60485000000003</v>
      </c>
      <c r="F403">
        <f t="shared" si="96"/>
        <v>1499.999630079901</v>
      </c>
      <c r="G403">
        <f t="shared" si="97"/>
        <v>2999.9992601598019</v>
      </c>
      <c r="H403">
        <f t="shared" si="92"/>
        <v>1632.6044800799009</v>
      </c>
      <c r="I403">
        <f t="shared" si="93"/>
        <v>3132.6041101598021</v>
      </c>
      <c r="J403">
        <f t="shared" si="94"/>
        <v>-1367.394780079901</v>
      </c>
      <c r="K403">
        <f t="shared" si="95"/>
        <v>-2867.3944101598017</v>
      </c>
    </row>
    <row r="404" spans="1:11">
      <c r="A404" t="s">
        <v>101</v>
      </c>
      <c r="B404" s="5">
        <v>-68.971999999999994</v>
      </c>
      <c r="C404">
        <f t="shared" si="89"/>
        <v>190.67099999999999</v>
      </c>
      <c r="D404">
        <f t="shared" si="90"/>
        <v>379.6459999999999</v>
      </c>
      <c r="E404">
        <f t="shared" si="91"/>
        <v>192.88715000000002</v>
      </c>
      <c r="F404">
        <f t="shared" si="96"/>
        <v>1483.5839584217561</v>
      </c>
      <c r="G404">
        <f t="shared" si="97"/>
        <v>2967.1679168435121</v>
      </c>
      <c r="H404">
        <f t="shared" si="92"/>
        <v>1676.4711084217561</v>
      </c>
      <c r="I404">
        <f t="shared" si="93"/>
        <v>3160.0550668435121</v>
      </c>
      <c r="J404">
        <f t="shared" si="94"/>
        <v>-1290.696808421756</v>
      </c>
      <c r="K404">
        <f t="shared" si="95"/>
        <v>-2774.2807668435121</v>
      </c>
    </row>
    <row r="405" spans="1:11">
      <c r="A405" t="s">
        <v>102</v>
      </c>
      <c r="B405" s="5">
        <v>-474.75099999999998</v>
      </c>
      <c r="C405">
        <f t="shared" si="89"/>
        <v>-270.77099999999996</v>
      </c>
      <c r="D405">
        <f t="shared" si="90"/>
        <v>-187.19900000000007</v>
      </c>
      <c r="E405">
        <f t="shared" si="91"/>
        <v>182.12720000000002</v>
      </c>
      <c r="F405">
        <f t="shared" si="96"/>
        <v>1485.6217562592865</v>
      </c>
      <c r="G405">
        <f t="shared" si="97"/>
        <v>2971.243512518573</v>
      </c>
      <c r="H405">
        <f t="shared" si="92"/>
        <v>1667.7489562592864</v>
      </c>
      <c r="I405">
        <f t="shared" si="93"/>
        <v>3153.3707125185729</v>
      </c>
      <c r="J405">
        <f t="shared" si="94"/>
        <v>-1303.4945562592866</v>
      </c>
      <c r="K405">
        <f t="shared" si="95"/>
        <v>-2789.1163125185731</v>
      </c>
    </row>
    <row r="406" spans="1:11">
      <c r="A406" t="s">
        <v>103</v>
      </c>
      <c r="B406" s="5">
        <v>-19.233000000000001</v>
      </c>
      <c r="C406">
        <f t="shared" si="89"/>
        <v>-382.70799999999997</v>
      </c>
      <c r="D406">
        <f t="shared" si="90"/>
        <v>-446.58499999999998</v>
      </c>
      <c r="E406">
        <f t="shared" si="91"/>
        <v>15.297950000000029</v>
      </c>
      <c r="F406">
        <f t="shared" si="96"/>
        <v>1346.3485121477229</v>
      </c>
      <c r="G406">
        <f t="shared" si="97"/>
        <v>2692.6970242954458</v>
      </c>
      <c r="H406">
        <f t="shared" si="92"/>
        <v>1361.646462147723</v>
      </c>
      <c r="I406">
        <f t="shared" si="93"/>
        <v>2707.9949742954459</v>
      </c>
      <c r="J406">
        <f t="shared" si="94"/>
        <v>-1331.0505621477228</v>
      </c>
      <c r="K406">
        <f t="shared" si="95"/>
        <v>-2677.3990742954456</v>
      </c>
    </row>
    <row r="407" spans="1:11">
      <c r="A407" t="s">
        <v>104</v>
      </c>
      <c r="B407" s="5">
        <v>-191.61099999999999</v>
      </c>
      <c r="C407">
        <f t="shared" si="89"/>
        <v>-754.56699999999989</v>
      </c>
      <c r="D407">
        <f t="shared" si="90"/>
        <v>-933.33399999999983</v>
      </c>
      <c r="E407">
        <f t="shared" si="91"/>
        <v>-73.968750000000014</v>
      </c>
      <c r="F407">
        <f t="shared" si="96"/>
        <v>1347.1391400139732</v>
      </c>
      <c r="G407">
        <f t="shared" si="97"/>
        <v>2694.2782800279465</v>
      </c>
      <c r="H407">
        <f t="shared" si="92"/>
        <v>1273.1703900139732</v>
      </c>
      <c r="I407">
        <f t="shared" si="93"/>
        <v>2620.3095300279465</v>
      </c>
      <c r="J407">
        <f t="shared" si="94"/>
        <v>-1421.1078900139732</v>
      </c>
      <c r="K407">
        <f t="shared" si="95"/>
        <v>-2768.2470300279465</v>
      </c>
    </row>
    <row r="408" spans="1:11">
      <c r="A408" t="s">
        <v>105</v>
      </c>
      <c r="B408" s="5">
        <v>-32.916000000000203</v>
      </c>
      <c r="C408">
        <f t="shared" si="89"/>
        <v>-718.51100000000019</v>
      </c>
      <c r="D408">
        <f t="shared" si="90"/>
        <v>-909.18200000000024</v>
      </c>
      <c r="E408">
        <f t="shared" si="91"/>
        <v>-201.83374999999998</v>
      </c>
      <c r="F408">
        <f t="shared" si="96"/>
        <v>1295.4556731847429</v>
      </c>
      <c r="G408">
        <f t="shared" si="97"/>
        <v>2590.9113463694857</v>
      </c>
      <c r="H408">
        <f t="shared" si="92"/>
        <v>1093.6219231847429</v>
      </c>
      <c r="I408">
        <f t="shared" si="93"/>
        <v>2389.0775963694859</v>
      </c>
      <c r="J408">
        <f t="shared" si="94"/>
        <v>-1497.2894231847429</v>
      </c>
      <c r="K408">
        <f t="shared" si="95"/>
        <v>-2792.7450963694855</v>
      </c>
    </row>
    <row r="409" spans="1:11">
      <c r="A409" t="s">
        <v>106</v>
      </c>
      <c r="B409" s="5">
        <v>-1010.623</v>
      </c>
      <c r="C409">
        <f t="shared" si="89"/>
        <v>-1254.3830000000003</v>
      </c>
      <c r="D409">
        <f t="shared" si="90"/>
        <v>-983.61200000000031</v>
      </c>
      <c r="E409">
        <f t="shared" si="91"/>
        <v>-240.82364999999999</v>
      </c>
      <c r="F409">
        <f t="shared" si="96"/>
        <v>1307.2001354298181</v>
      </c>
      <c r="G409">
        <f t="shared" si="97"/>
        <v>2614.4002708596363</v>
      </c>
      <c r="H409">
        <f t="shared" si="92"/>
        <v>1066.3764854298181</v>
      </c>
      <c r="I409">
        <f t="shared" si="93"/>
        <v>2373.5766208596365</v>
      </c>
      <c r="J409">
        <f t="shared" si="94"/>
        <v>-1548.0237854298182</v>
      </c>
      <c r="K409">
        <f t="shared" si="95"/>
        <v>-2855.2239208596361</v>
      </c>
    </row>
    <row r="410" spans="1:11">
      <c r="A410" t="s">
        <v>107</v>
      </c>
      <c r="B410" s="5">
        <v>-451.91199999999998</v>
      </c>
      <c r="C410">
        <f t="shared" si="89"/>
        <v>-1687.0620000000004</v>
      </c>
      <c r="D410">
        <f t="shared" si="90"/>
        <v>-1304.3540000000003</v>
      </c>
      <c r="E410">
        <f t="shared" si="91"/>
        <v>-136.64110000000005</v>
      </c>
      <c r="F410">
        <f t="shared" si="96"/>
        <v>1111.5645201904956</v>
      </c>
      <c r="G410">
        <f t="shared" si="97"/>
        <v>2223.1290403809912</v>
      </c>
      <c r="H410">
        <f t="shared" si="92"/>
        <v>974.92342019049556</v>
      </c>
      <c r="I410">
        <f t="shared" si="93"/>
        <v>2086.4879403809909</v>
      </c>
      <c r="J410">
        <f t="shared" si="94"/>
        <v>-1248.2056201904957</v>
      </c>
      <c r="K410">
        <f t="shared" si="95"/>
        <v>-2359.7701403809915</v>
      </c>
    </row>
    <row r="411" spans="1:11">
      <c r="A411" t="s">
        <v>108</v>
      </c>
      <c r="B411" s="5">
        <v>-275.34100000000001</v>
      </c>
      <c r="C411">
        <f t="shared" si="89"/>
        <v>-1770.7920000000004</v>
      </c>
      <c r="D411">
        <f t="shared" si="90"/>
        <v>-1016.2250000000005</v>
      </c>
      <c r="E411">
        <f t="shared" si="91"/>
        <v>-89.766230078125119</v>
      </c>
      <c r="F411">
        <f t="shared" si="96"/>
        <v>1048.9061041661769</v>
      </c>
      <c r="G411">
        <f t="shared" si="97"/>
        <v>2097.8122083323537</v>
      </c>
      <c r="H411">
        <f t="shared" si="92"/>
        <v>959.13987408805178</v>
      </c>
      <c r="I411">
        <f t="shared" si="93"/>
        <v>2008.0459782542287</v>
      </c>
      <c r="J411">
        <f t="shared" si="94"/>
        <v>-1138.672334244302</v>
      </c>
      <c r="K411">
        <f t="shared" si="95"/>
        <v>-2187.5784384104791</v>
      </c>
    </row>
    <row r="412" spans="1:11">
      <c r="A412" t="s">
        <v>109</v>
      </c>
      <c r="B412" s="5">
        <v>375.57799999999997</v>
      </c>
      <c r="C412">
        <f t="shared" si="89"/>
        <v>-1362.2980000000002</v>
      </c>
      <c r="D412">
        <f t="shared" si="90"/>
        <v>-643.78700000000003</v>
      </c>
      <c r="E412">
        <f t="shared" si="91"/>
        <v>4.2697398437499086</v>
      </c>
      <c r="F412">
        <f t="shared" si="96"/>
        <v>891.65724902634918</v>
      </c>
      <c r="G412">
        <f t="shared" si="97"/>
        <v>1783.3144980526984</v>
      </c>
      <c r="H412">
        <f t="shared" si="92"/>
        <v>895.92698887009908</v>
      </c>
      <c r="I412">
        <f t="shared" si="93"/>
        <v>1787.5842378964483</v>
      </c>
      <c r="J412">
        <f t="shared" si="94"/>
        <v>-887.38750918259927</v>
      </c>
      <c r="K412">
        <f t="shared" si="95"/>
        <v>-1779.0447582089485</v>
      </c>
    </row>
    <row r="413" spans="1:11">
      <c r="A413" t="s">
        <v>110</v>
      </c>
      <c r="B413" s="5">
        <v>658.60112500000002</v>
      </c>
      <c r="C413">
        <f t="shared" si="89"/>
        <v>306.92612500000007</v>
      </c>
      <c r="D413">
        <f t="shared" si="90"/>
        <v>1561.3091250000002</v>
      </c>
      <c r="E413">
        <f t="shared" si="91"/>
        <v>150.13886601562484</v>
      </c>
      <c r="F413">
        <f t="shared" si="96"/>
        <v>896.02286445038089</v>
      </c>
      <c r="G413">
        <f t="shared" si="97"/>
        <v>1792.0457289007618</v>
      </c>
      <c r="H413">
        <f t="shared" si="92"/>
        <v>1046.1617304660058</v>
      </c>
      <c r="I413">
        <f t="shared" si="93"/>
        <v>1942.1845949163867</v>
      </c>
      <c r="J413">
        <f t="shared" si="94"/>
        <v>-745.88399843475599</v>
      </c>
      <c r="K413">
        <f t="shared" si="95"/>
        <v>-1641.9068628851369</v>
      </c>
    </row>
    <row r="414" spans="1:11">
      <c r="A414" t="s">
        <v>111</v>
      </c>
      <c r="B414" s="5">
        <v>-397.178</v>
      </c>
      <c r="C414">
        <f t="shared" si="89"/>
        <v>361.66012499999999</v>
      </c>
      <c r="D414">
        <f t="shared" si="90"/>
        <v>2048.7221250000002</v>
      </c>
      <c r="E414">
        <f t="shared" si="91"/>
        <v>179.96224218749978</v>
      </c>
      <c r="F414">
        <f t="shared" si="96"/>
        <v>949.94755605799583</v>
      </c>
      <c r="G414">
        <f t="shared" si="97"/>
        <v>1899.8951121159917</v>
      </c>
      <c r="H414">
        <f t="shared" si="92"/>
        <v>1129.9097982454955</v>
      </c>
      <c r="I414">
        <f t="shared" si="93"/>
        <v>2079.8573543034913</v>
      </c>
      <c r="J414">
        <f t="shared" si="94"/>
        <v>-769.98531387049604</v>
      </c>
      <c r="K414">
        <f t="shared" si="95"/>
        <v>-1719.932869928492</v>
      </c>
    </row>
    <row r="415" spans="1:11">
      <c r="A415" t="s">
        <v>112</v>
      </c>
      <c r="B415" s="5">
        <v>-631.37300000000005</v>
      </c>
      <c r="C415">
        <f t="shared" si="89"/>
        <v>5.6281250000000682</v>
      </c>
      <c r="D415">
        <f t="shared" si="90"/>
        <v>1776.4201250000006</v>
      </c>
      <c r="E415">
        <f t="shared" si="91"/>
        <v>223.75367851562487</v>
      </c>
      <c r="F415">
        <f t="shared" si="96"/>
        <v>1003.5889391996475</v>
      </c>
      <c r="G415">
        <f t="shared" si="97"/>
        <v>2007.177878399295</v>
      </c>
      <c r="H415">
        <f t="shared" si="92"/>
        <v>1227.3426177152724</v>
      </c>
      <c r="I415">
        <f t="shared" si="93"/>
        <v>2230.9315569149198</v>
      </c>
      <c r="J415">
        <f t="shared" si="94"/>
        <v>-779.83526068402261</v>
      </c>
      <c r="K415">
        <f t="shared" si="95"/>
        <v>-1783.4241998836701</v>
      </c>
    </row>
    <row r="416" spans="1:11">
      <c r="A416" t="s">
        <v>113</v>
      </c>
      <c r="B416" s="5">
        <v>367.25400000000002</v>
      </c>
      <c r="C416">
        <f t="shared" si="89"/>
        <v>-2.6958750000000009</v>
      </c>
      <c r="D416">
        <f t="shared" si="90"/>
        <v>1359.6021250000003</v>
      </c>
      <c r="E416">
        <f t="shared" si="91"/>
        <v>224.64561484374991</v>
      </c>
      <c r="F416">
        <f t="shared" si="96"/>
        <v>1004.6422371153486</v>
      </c>
      <c r="G416">
        <f t="shared" si="97"/>
        <v>2009.2844742306972</v>
      </c>
      <c r="H416">
        <f t="shared" si="92"/>
        <v>1229.2878519590986</v>
      </c>
      <c r="I416">
        <f t="shared" si="93"/>
        <v>2233.9300890744471</v>
      </c>
      <c r="J416">
        <f t="shared" si="94"/>
        <v>-779.99662227159865</v>
      </c>
      <c r="K416">
        <f t="shared" si="95"/>
        <v>-1784.6388593869474</v>
      </c>
    </row>
    <row r="417" spans="1:11">
      <c r="A417" t="s">
        <v>114</v>
      </c>
      <c r="B417" s="5">
        <v>-418.78100000000001</v>
      </c>
      <c r="C417">
        <f t="shared" si="89"/>
        <v>-1080.078</v>
      </c>
      <c r="D417">
        <f t="shared" si="90"/>
        <v>-1387.0041249999999</v>
      </c>
      <c r="E417">
        <f t="shared" si="91"/>
        <v>107.74633867187495</v>
      </c>
      <c r="F417">
        <f t="shared" si="96"/>
        <v>1050.6478418812799</v>
      </c>
      <c r="G417">
        <f t="shared" si="97"/>
        <v>2101.2956837625597</v>
      </c>
      <c r="H417">
        <f t="shared" si="92"/>
        <v>1158.3941805531549</v>
      </c>
      <c r="I417">
        <f t="shared" si="93"/>
        <v>2209.0420224344348</v>
      </c>
      <c r="J417">
        <f t="shared" si="94"/>
        <v>-942.90150320940495</v>
      </c>
      <c r="K417">
        <f t="shared" si="95"/>
        <v>-1993.5493450906847</v>
      </c>
    </row>
    <row r="418" spans="1:11">
      <c r="A418" t="s">
        <v>115</v>
      </c>
      <c r="B418" s="5">
        <v>-274.6155</v>
      </c>
      <c r="C418">
        <f t="shared" si="89"/>
        <v>-957.51550000000009</v>
      </c>
      <c r="D418">
        <f t="shared" si="90"/>
        <v>-1319.1756250000001</v>
      </c>
      <c r="E418">
        <f t="shared" si="91"/>
        <v>27.979887499999982</v>
      </c>
      <c r="F418">
        <f t="shared" si="96"/>
        <v>1096.7379498774208</v>
      </c>
      <c r="G418">
        <f t="shared" si="97"/>
        <v>2193.4758997548415</v>
      </c>
      <c r="H418">
        <f t="shared" si="92"/>
        <v>1124.7178373774207</v>
      </c>
      <c r="I418">
        <f t="shared" si="93"/>
        <v>2221.4557872548417</v>
      </c>
      <c r="J418">
        <f t="shared" si="94"/>
        <v>-1068.7580623774209</v>
      </c>
      <c r="K418">
        <f t="shared" si="95"/>
        <v>-2165.4960122548414</v>
      </c>
    </row>
    <row r="419" spans="1:11">
      <c r="A419" t="s">
        <v>116</v>
      </c>
      <c r="B419" s="5">
        <v>612.214408203125</v>
      </c>
      <c r="C419">
        <f t="shared" si="89"/>
        <v>286.07190820312502</v>
      </c>
      <c r="D419">
        <f t="shared" si="90"/>
        <v>280.44378320312495</v>
      </c>
      <c r="E419">
        <f t="shared" si="91"/>
        <v>18.302576660156241</v>
      </c>
      <c r="F419">
        <f t="shared" si="96"/>
        <v>1093.4443040373974</v>
      </c>
      <c r="G419">
        <f t="shared" si="97"/>
        <v>2186.8886080747948</v>
      </c>
      <c r="H419">
        <f t="shared" si="92"/>
        <v>1111.7468806975537</v>
      </c>
      <c r="I419">
        <f t="shared" si="93"/>
        <v>2205.1911847349511</v>
      </c>
      <c r="J419">
        <f t="shared" si="94"/>
        <v>-1075.1417273772411</v>
      </c>
      <c r="K419">
        <f t="shared" si="95"/>
        <v>-2168.5860314146385</v>
      </c>
    </row>
    <row r="420" spans="1:11">
      <c r="A420" t="s">
        <v>117</v>
      </c>
      <c r="B420" s="5">
        <v>-544.28499999999997</v>
      </c>
      <c r="C420">
        <f t="shared" si="89"/>
        <v>-625.46709179687502</v>
      </c>
      <c r="D420">
        <f t="shared" si="90"/>
        <v>-622.77121679687502</v>
      </c>
      <c r="E420">
        <f t="shared" si="91"/>
        <v>-33.918484179687539</v>
      </c>
      <c r="F420">
        <f t="shared" si="96"/>
        <v>1098.0972575908522</v>
      </c>
      <c r="G420">
        <f t="shared" si="97"/>
        <v>2196.1945151817044</v>
      </c>
      <c r="H420">
        <f t="shared" si="92"/>
        <v>1064.1787734111647</v>
      </c>
      <c r="I420">
        <f t="shared" si="93"/>
        <v>2162.2760310020167</v>
      </c>
      <c r="J420">
        <f t="shared" si="94"/>
        <v>-1132.0157417705398</v>
      </c>
      <c r="K420">
        <f t="shared" si="95"/>
        <v>-2230.1129993613922</v>
      </c>
    </row>
    <row r="421" spans="1:11">
      <c r="A421" t="s">
        <v>118</v>
      </c>
      <c r="B421" s="5">
        <v>553.78700000000003</v>
      </c>
      <c r="C421">
        <f t="shared" si="89"/>
        <v>347.10090820312507</v>
      </c>
      <c r="D421">
        <f t="shared" si="90"/>
        <v>1427.178908203125</v>
      </c>
      <c r="E421">
        <f t="shared" si="91"/>
        <v>1.2737612304687218</v>
      </c>
      <c r="F421">
        <f t="shared" si="96"/>
        <v>1134.324249056026</v>
      </c>
      <c r="G421">
        <f t="shared" si="97"/>
        <v>2268.648498112052</v>
      </c>
      <c r="H421">
        <f t="shared" si="92"/>
        <v>1135.5980102864946</v>
      </c>
      <c r="I421">
        <f t="shared" si="93"/>
        <v>2269.9222593425206</v>
      </c>
      <c r="J421">
        <f t="shared" si="94"/>
        <v>-1133.0504878255574</v>
      </c>
      <c r="K421">
        <f t="shared" si="95"/>
        <v>-2267.3747368815834</v>
      </c>
    </row>
    <row r="422" spans="1:11">
      <c r="A422" t="s">
        <v>119</v>
      </c>
      <c r="B422" s="5">
        <v>110.244</v>
      </c>
      <c r="C422">
        <f t="shared" si="89"/>
        <v>731.9604082031251</v>
      </c>
      <c r="D422">
        <f t="shared" si="90"/>
        <v>1689.4759082031251</v>
      </c>
      <c r="E422">
        <f t="shared" si="91"/>
        <v>63.473856640624966</v>
      </c>
      <c r="F422">
        <f t="shared" si="96"/>
        <v>1192.5751468648216</v>
      </c>
      <c r="G422">
        <f t="shared" si="97"/>
        <v>2385.1502937296432</v>
      </c>
      <c r="H422">
        <f t="shared" si="92"/>
        <v>1256.0490035054465</v>
      </c>
      <c r="I422">
        <f t="shared" si="93"/>
        <v>2448.6241503702681</v>
      </c>
      <c r="J422">
        <f t="shared" si="94"/>
        <v>-1129.1012902241966</v>
      </c>
      <c r="K422">
        <f t="shared" si="95"/>
        <v>-2321.6764370890182</v>
      </c>
    </row>
    <row r="423" spans="1:11">
      <c r="A423" t="s">
        <v>120</v>
      </c>
      <c r="B423" s="5">
        <v>1780.3009999999999</v>
      </c>
      <c r="C423">
        <f t="shared" si="89"/>
        <v>1900.047</v>
      </c>
      <c r="D423">
        <f t="shared" si="90"/>
        <v>1613.9750917968749</v>
      </c>
      <c r="E423">
        <f t="shared" si="91"/>
        <v>119.17721123046871</v>
      </c>
      <c r="F423">
        <f t="shared" si="96"/>
        <v>1239.1422368964356</v>
      </c>
      <c r="G423">
        <f t="shared" si="97"/>
        <v>2478.2844737928713</v>
      </c>
      <c r="H423">
        <f t="shared" si="92"/>
        <v>1358.3194481269043</v>
      </c>
      <c r="I423">
        <f t="shared" si="93"/>
        <v>2597.4616850233401</v>
      </c>
      <c r="J423">
        <f t="shared" si="94"/>
        <v>-1119.965025665967</v>
      </c>
      <c r="K423">
        <f t="shared" si="95"/>
        <v>-2359.1072625624024</v>
      </c>
    </row>
    <row r="424" spans="1:11">
      <c r="A424" t="s">
        <v>121</v>
      </c>
      <c r="B424" s="5">
        <v>611.81809999999996</v>
      </c>
      <c r="C424">
        <f t="shared" si="89"/>
        <v>3056.1500999999998</v>
      </c>
      <c r="D424">
        <f t="shared" si="90"/>
        <v>3681.617191796875</v>
      </c>
      <c r="E424">
        <f t="shared" si="91"/>
        <v>284.27577082031246</v>
      </c>
      <c r="F424">
        <f t="shared" si="96"/>
        <v>1473.4845938793385</v>
      </c>
      <c r="G424">
        <f t="shared" si="97"/>
        <v>2946.969187758677</v>
      </c>
      <c r="H424">
        <f t="shared" si="92"/>
        <v>1757.7603646996508</v>
      </c>
      <c r="I424">
        <f t="shared" si="93"/>
        <v>3231.2449585789896</v>
      </c>
      <c r="J424">
        <f t="shared" si="94"/>
        <v>-1189.2088230590261</v>
      </c>
      <c r="K424">
        <f t="shared" si="95"/>
        <v>-2662.6934169383644</v>
      </c>
    </row>
    <row r="425" spans="1:11">
      <c r="A425" t="s">
        <v>122</v>
      </c>
      <c r="B425" s="5">
        <v>-1477.7527</v>
      </c>
      <c r="C425">
        <f t="shared" si="89"/>
        <v>1024.6103999999996</v>
      </c>
      <c r="D425">
        <f t="shared" si="90"/>
        <v>677.5094917968745</v>
      </c>
      <c r="E425">
        <f t="shared" si="91"/>
        <v>327.51119541015612</v>
      </c>
      <c r="F425">
        <f t="shared" si="96"/>
        <v>1471.6073986702461</v>
      </c>
      <c r="G425">
        <f t="shared" si="97"/>
        <v>2943.2147973404922</v>
      </c>
      <c r="H425">
        <f t="shared" si="92"/>
        <v>1799.1185940804021</v>
      </c>
      <c r="I425">
        <f t="shared" si="93"/>
        <v>3270.7259927506484</v>
      </c>
      <c r="J425">
        <f t="shared" si="94"/>
        <v>-1144.0962032600901</v>
      </c>
      <c r="K425">
        <f t="shared" si="95"/>
        <v>-2615.7036019303359</v>
      </c>
    </row>
    <row r="426" spans="1:11">
      <c r="A426" t="s">
        <v>123</v>
      </c>
      <c r="B426" s="5">
        <v>-274.87959999999998</v>
      </c>
      <c r="C426">
        <f t="shared" si="89"/>
        <v>639.4867999999999</v>
      </c>
      <c r="D426">
        <f t="shared" si="90"/>
        <v>-92.473608203125195</v>
      </c>
      <c r="E426">
        <f t="shared" ref="E426:E449" si="98">AVERAGE(D407:D426)</f>
        <v>345.21676500000001</v>
      </c>
      <c r="F426">
        <f t="shared" si="96"/>
        <v>1463.9138411558665</v>
      </c>
      <c r="G426">
        <f t="shared" si="97"/>
        <v>2927.827682311733</v>
      </c>
      <c r="H426">
        <f t="shared" si="92"/>
        <v>1809.1306061558666</v>
      </c>
      <c r="I426">
        <f t="shared" si="93"/>
        <v>3273.0444473117332</v>
      </c>
      <c r="J426">
        <f t="shared" si="94"/>
        <v>-1118.6970761558664</v>
      </c>
      <c r="K426">
        <f t="shared" si="95"/>
        <v>-2582.6109173117329</v>
      </c>
    </row>
    <row r="427" spans="1:11">
      <c r="A427" t="s">
        <v>124</v>
      </c>
      <c r="B427" s="5">
        <v>5265.3172000000004</v>
      </c>
      <c r="C427">
        <f t="shared" si="89"/>
        <v>4124.5030000000006</v>
      </c>
      <c r="D427">
        <f t="shared" si="90"/>
        <v>2224.4560000000006</v>
      </c>
      <c r="E427">
        <f t="shared" si="98"/>
        <v>503.10626500000001</v>
      </c>
      <c r="F427">
        <f t="shared" si="96"/>
        <v>1488.8373618665116</v>
      </c>
      <c r="G427">
        <f t="shared" si="97"/>
        <v>2977.6747237330233</v>
      </c>
      <c r="H427">
        <f t="shared" si="92"/>
        <v>1991.9436268665117</v>
      </c>
      <c r="I427">
        <f t="shared" si="93"/>
        <v>3480.7809887330232</v>
      </c>
      <c r="J427">
        <f t="shared" si="94"/>
        <v>-985.73109686651162</v>
      </c>
      <c r="K427">
        <f t="shared" si="95"/>
        <v>-2474.5684587330234</v>
      </c>
    </row>
    <row r="428" spans="1:11">
      <c r="A428" t="s">
        <v>125</v>
      </c>
      <c r="B428" s="5">
        <v>-1115.6405098099999</v>
      </c>
      <c r="C428">
        <f t="shared" si="89"/>
        <v>2397.0443901900003</v>
      </c>
      <c r="D428">
        <f t="shared" si="90"/>
        <v>-659.10570980999955</v>
      </c>
      <c r="E428">
        <f t="shared" si="98"/>
        <v>515.61007950950011</v>
      </c>
      <c r="F428">
        <f t="shared" si="96"/>
        <v>1477.3580390450975</v>
      </c>
      <c r="G428">
        <f t="shared" si="97"/>
        <v>2954.716078090195</v>
      </c>
      <c r="H428">
        <f t="shared" si="92"/>
        <v>1992.9681185545976</v>
      </c>
      <c r="I428">
        <f t="shared" si="93"/>
        <v>3470.3261575996949</v>
      </c>
      <c r="J428">
        <f t="shared" si="94"/>
        <v>-961.74795953559737</v>
      </c>
      <c r="K428">
        <f t="shared" si="95"/>
        <v>-2439.1059985806951</v>
      </c>
    </row>
    <row r="429" spans="1:11">
      <c r="A429" t="s">
        <v>126</v>
      </c>
      <c r="B429" s="5">
        <v>740.17304593999995</v>
      </c>
      <c r="C429">
        <f t="shared" si="89"/>
        <v>4614.9701361300004</v>
      </c>
      <c r="D429">
        <f t="shared" si="90"/>
        <v>3590.3597361300008</v>
      </c>
      <c r="E429">
        <f t="shared" si="98"/>
        <v>744.30866631599997</v>
      </c>
      <c r="F429">
        <f t="shared" si="96"/>
        <v>1583.2928124663688</v>
      </c>
      <c r="G429">
        <f t="shared" si="97"/>
        <v>3166.5856249327376</v>
      </c>
      <c r="H429">
        <f t="shared" si="92"/>
        <v>2327.6014787823688</v>
      </c>
      <c r="I429">
        <f t="shared" si="93"/>
        <v>3910.8942912487373</v>
      </c>
      <c r="J429">
        <f t="shared" si="94"/>
        <v>-838.98414615036882</v>
      </c>
      <c r="K429">
        <f t="shared" si="95"/>
        <v>-2422.2769586167378</v>
      </c>
    </row>
    <row r="430" spans="1:11">
      <c r="A430" t="s">
        <v>127</v>
      </c>
      <c r="B430" s="5">
        <v>-310.05629612000001</v>
      </c>
      <c r="C430">
        <f t="shared" si="89"/>
        <v>4579.7934400100003</v>
      </c>
      <c r="D430">
        <f t="shared" si="90"/>
        <v>3940.3066400100006</v>
      </c>
      <c r="E430">
        <f t="shared" si="98"/>
        <v>1006.5416983165002</v>
      </c>
      <c r="F430">
        <f t="shared" si="96"/>
        <v>1658.6546154893967</v>
      </c>
      <c r="G430">
        <f t="shared" si="97"/>
        <v>3317.3092309787935</v>
      </c>
      <c r="H430">
        <f t="shared" si="92"/>
        <v>2665.1963138058968</v>
      </c>
      <c r="I430">
        <f t="shared" si="93"/>
        <v>4323.850929295294</v>
      </c>
      <c r="J430">
        <f t="shared" si="94"/>
        <v>-652.11291717289657</v>
      </c>
      <c r="K430">
        <f t="shared" si="95"/>
        <v>-2310.7675326622934</v>
      </c>
    </row>
    <row r="431" spans="1:11">
      <c r="A431" t="s">
        <v>128</v>
      </c>
      <c r="B431" s="5">
        <v>-4098.4000419499998</v>
      </c>
      <c r="C431">
        <f t="shared" si="89"/>
        <v>-4783.92380194</v>
      </c>
      <c r="D431">
        <f t="shared" si="90"/>
        <v>-8908.4268019400006</v>
      </c>
      <c r="E431">
        <f t="shared" si="98"/>
        <v>611.93160821950028</v>
      </c>
      <c r="F431">
        <f t="shared" si="96"/>
        <v>2746.9815043284998</v>
      </c>
      <c r="G431">
        <f t="shared" si="97"/>
        <v>5493.9630086569996</v>
      </c>
      <c r="H431">
        <f t="shared" si="92"/>
        <v>3358.9131125479998</v>
      </c>
      <c r="I431">
        <f t="shared" si="93"/>
        <v>6105.8946168764996</v>
      </c>
      <c r="J431">
        <f t="shared" si="94"/>
        <v>-2135.0498961089997</v>
      </c>
      <c r="K431">
        <f t="shared" si="95"/>
        <v>-4882.0314004374995</v>
      </c>
    </row>
    <row r="432" spans="1:11">
      <c r="A432" t="s">
        <v>129</v>
      </c>
      <c r="B432" s="5">
        <v>7569.1154634599998</v>
      </c>
      <c r="C432">
        <f t="shared" si="89"/>
        <v>3900.8321713299997</v>
      </c>
      <c r="D432">
        <f t="shared" si="90"/>
        <v>1503.7877811399994</v>
      </c>
      <c r="E432">
        <f t="shared" si="98"/>
        <v>719.31034727650001</v>
      </c>
      <c r="F432">
        <f t="shared" si="96"/>
        <v>2737.2692371417857</v>
      </c>
      <c r="G432">
        <f t="shared" si="97"/>
        <v>5474.5384742835713</v>
      </c>
      <c r="H432">
        <f t="shared" si="92"/>
        <v>3456.5795844182858</v>
      </c>
      <c r="I432">
        <f t="shared" si="93"/>
        <v>6193.848821560071</v>
      </c>
      <c r="J432">
        <f t="shared" si="94"/>
        <v>-2017.9588898652855</v>
      </c>
      <c r="K432">
        <f t="shared" si="95"/>
        <v>-4755.2281270070716</v>
      </c>
    </row>
    <row r="433" spans="1:11">
      <c r="A433" t="s">
        <v>130</v>
      </c>
      <c r="B433" s="5">
        <v>5142.1261821799999</v>
      </c>
      <c r="C433">
        <f t="shared" si="89"/>
        <v>8302.7853075700004</v>
      </c>
      <c r="D433">
        <f t="shared" si="90"/>
        <v>3687.8151714400001</v>
      </c>
      <c r="E433">
        <f t="shared" si="98"/>
        <v>825.63564959850009</v>
      </c>
      <c r="F433">
        <f t="shared" si="96"/>
        <v>2811.9778786148813</v>
      </c>
      <c r="G433">
        <f t="shared" si="97"/>
        <v>5623.9557572297626</v>
      </c>
      <c r="H433">
        <f t="shared" si="92"/>
        <v>3637.6135282133814</v>
      </c>
      <c r="I433">
        <f t="shared" si="93"/>
        <v>6449.5914068282627</v>
      </c>
      <c r="J433">
        <f t="shared" si="94"/>
        <v>-1986.3422290163812</v>
      </c>
      <c r="K433">
        <f t="shared" si="95"/>
        <v>-4798.3201076312625</v>
      </c>
    </row>
    <row r="434" spans="1:11">
      <c r="A434" t="s">
        <v>131</v>
      </c>
      <c r="B434" s="5">
        <v>2178.6220013500001</v>
      </c>
      <c r="C434">
        <f t="shared" si="89"/>
        <v>10791.46360504</v>
      </c>
      <c r="D434">
        <f t="shared" si="90"/>
        <v>6211.6701650300001</v>
      </c>
      <c r="E434">
        <f t="shared" si="98"/>
        <v>1033.7830516000001</v>
      </c>
      <c r="F434">
        <f t="shared" si="96"/>
        <v>3051.1783113248093</v>
      </c>
      <c r="G434">
        <f t="shared" si="97"/>
        <v>6102.3566226496187</v>
      </c>
      <c r="H434">
        <f t="shared" si="92"/>
        <v>4084.9613629248097</v>
      </c>
      <c r="I434">
        <f t="shared" si="93"/>
        <v>7136.139674249619</v>
      </c>
      <c r="J434">
        <f t="shared" si="94"/>
        <v>-2017.3952597248092</v>
      </c>
      <c r="K434">
        <f t="shared" si="95"/>
        <v>-5068.5735710496183</v>
      </c>
    </row>
    <row r="435" spans="1:11">
      <c r="A435" t="s">
        <v>132</v>
      </c>
      <c r="B435" s="5">
        <v>1968.4484918400001</v>
      </c>
      <c r="C435">
        <f t="shared" si="89"/>
        <v>16858.312138829999</v>
      </c>
      <c r="D435">
        <f t="shared" si="90"/>
        <v>21642.235940769999</v>
      </c>
      <c r="E435">
        <f t="shared" si="98"/>
        <v>2027.0738423885</v>
      </c>
      <c r="F435">
        <f t="shared" si="96"/>
        <v>5531.2908050164242</v>
      </c>
      <c r="G435">
        <f t="shared" si="97"/>
        <v>11062.581610032848</v>
      </c>
      <c r="H435">
        <f t="shared" si="92"/>
        <v>7558.3646474049237</v>
      </c>
      <c r="I435">
        <f t="shared" si="93"/>
        <v>13089.655452421348</v>
      </c>
      <c r="J435">
        <f t="shared" si="94"/>
        <v>-3504.2169626279242</v>
      </c>
      <c r="K435">
        <f t="shared" si="95"/>
        <v>-9035.5077676443489</v>
      </c>
    </row>
    <row r="436" spans="1:11">
      <c r="A436" t="s">
        <v>133</v>
      </c>
      <c r="B436" s="5">
        <v>-5587.7071460500001</v>
      </c>
      <c r="C436">
        <f t="shared" ref="C436:C449" si="99">SUM(B433,B434,B435,B436)</f>
        <v>3701.4895293199997</v>
      </c>
      <c r="D436">
        <f t="shared" si="90"/>
        <v>-199.34264200999996</v>
      </c>
      <c r="E436">
        <f t="shared" si="98"/>
        <v>1949.1266040380001</v>
      </c>
      <c r="F436">
        <f t="shared" si="96"/>
        <v>5552.1369894970412</v>
      </c>
      <c r="G436">
        <f t="shared" si="97"/>
        <v>11104.273978994082</v>
      </c>
      <c r="H436">
        <f t="shared" si="92"/>
        <v>7501.2635935350409</v>
      </c>
      <c r="I436">
        <f t="shared" si="93"/>
        <v>13053.400583032082</v>
      </c>
      <c r="J436">
        <f t="shared" si="94"/>
        <v>-3603.0103854590411</v>
      </c>
      <c r="K436">
        <f t="shared" si="95"/>
        <v>-9155.1473749560828</v>
      </c>
    </row>
    <row r="437" spans="1:11">
      <c r="A437" t="s">
        <v>134</v>
      </c>
      <c r="B437" s="5">
        <v>444.7216871</v>
      </c>
      <c r="C437">
        <f t="shared" si="99"/>
        <v>-995.91496576000009</v>
      </c>
      <c r="D437">
        <f t="shared" si="90"/>
        <v>-9298.7002733299996</v>
      </c>
      <c r="E437">
        <f t="shared" si="98"/>
        <v>1553.5417966215</v>
      </c>
      <c r="F437">
        <f t="shared" si="96"/>
        <v>6060.8856929517606</v>
      </c>
      <c r="G437">
        <f t="shared" si="97"/>
        <v>12121.771385903521</v>
      </c>
      <c r="H437">
        <f t="shared" si="92"/>
        <v>7614.4274895732606</v>
      </c>
      <c r="I437">
        <f t="shared" si="93"/>
        <v>13675.31318252502</v>
      </c>
      <c r="J437">
        <f t="shared" si="94"/>
        <v>-4507.3438963302606</v>
      </c>
      <c r="K437">
        <f t="shared" si="95"/>
        <v>-10568.229589282022</v>
      </c>
    </row>
    <row r="438" spans="1:11">
      <c r="A438" t="s">
        <v>135</v>
      </c>
      <c r="B438" s="5">
        <v>-1455.61610279</v>
      </c>
      <c r="C438">
        <f t="shared" si="99"/>
        <v>-4630.1530698999995</v>
      </c>
      <c r="D438">
        <f t="shared" si="90"/>
        <v>-15421.61667494</v>
      </c>
      <c r="E438">
        <f t="shared" si="98"/>
        <v>848.4197441245002</v>
      </c>
      <c r="F438">
        <f t="shared" si="96"/>
        <v>7137.4178208903741</v>
      </c>
      <c r="G438">
        <f t="shared" si="97"/>
        <v>14274.835641780748</v>
      </c>
      <c r="H438">
        <f t="shared" si="92"/>
        <v>7985.8375650148746</v>
      </c>
      <c r="I438">
        <f t="shared" si="93"/>
        <v>15123.255385905248</v>
      </c>
      <c r="J438">
        <f t="shared" si="94"/>
        <v>-6288.9980767658735</v>
      </c>
      <c r="K438">
        <f t="shared" si="95"/>
        <v>-13426.415897656248</v>
      </c>
    </row>
    <row r="439" spans="1:11">
      <c r="A439" t="s">
        <v>136</v>
      </c>
      <c r="B439" s="5">
        <v>-1165.17884084</v>
      </c>
      <c r="C439">
        <f t="shared" si="99"/>
        <v>-7763.7804025799996</v>
      </c>
      <c r="D439">
        <f t="shared" si="90"/>
        <v>-24622.092541409998</v>
      </c>
      <c r="E439">
        <f t="shared" si="98"/>
        <v>-396.70707210615603</v>
      </c>
      <c r="F439">
        <f t="shared" si="96"/>
        <v>9134.461968065747</v>
      </c>
      <c r="G439">
        <f t="shared" si="97"/>
        <v>18268.923936131494</v>
      </c>
      <c r="H439">
        <f t="shared" si="92"/>
        <v>8737.7548959595915</v>
      </c>
      <c r="I439">
        <f t="shared" si="93"/>
        <v>17872.216864025337</v>
      </c>
      <c r="J439">
        <f t="shared" si="94"/>
        <v>-9531.1690401719025</v>
      </c>
      <c r="K439">
        <f t="shared" si="95"/>
        <v>-18665.631008237651</v>
      </c>
    </row>
    <row r="440" spans="1:11">
      <c r="A440" t="s">
        <v>137</v>
      </c>
      <c r="B440" s="5">
        <v>-1336.4079092899999</v>
      </c>
      <c r="C440">
        <f t="shared" si="99"/>
        <v>-3512.4811658199997</v>
      </c>
      <c r="D440">
        <f t="shared" ref="D440:D449" si="100">C440-C436</f>
        <v>-7213.9706951399994</v>
      </c>
      <c r="E440">
        <f t="shared" si="98"/>
        <v>-726.26704602331245</v>
      </c>
      <c r="F440">
        <f t="shared" si="96"/>
        <v>9261.0710312037154</v>
      </c>
      <c r="G440">
        <f t="shared" si="97"/>
        <v>18522.142062407431</v>
      </c>
      <c r="H440">
        <f t="shared" si="92"/>
        <v>8534.8039851804024</v>
      </c>
      <c r="I440">
        <f t="shared" si="93"/>
        <v>17795.875016384118</v>
      </c>
      <c r="J440">
        <f t="shared" si="94"/>
        <v>-9987.3380772270284</v>
      </c>
      <c r="K440">
        <f t="shared" si="95"/>
        <v>-19248.409108430744</v>
      </c>
    </row>
    <row r="441" spans="1:11">
      <c r="A441" t="s">
        <v>138</v>
      </c>
      <c r="B441" s="5">
        <v>-4180.2117684000004</v>
      </c>
      <c r="C441">
        <f t="shared" si="99"/>
        <v>-8137.4146213200002</v>
      </c>
      <c r="D441">
        <f t="shared" si="100"/>
        <v>-7141.4996555600001</v>
      </c>
      <c r="E441">
        <f t="shared" si="98"/>
        <v>-1154.7009742114687</v>
      </c>
      <c r="F441">
        <f t="shared" si="96"/>
        <v>9353.9410877679784</v>
      </c>
      <c r="G441">
        <f t="shared" si="97"/>
        <v>18707.882175535957</v>
      </c>
      <c r="H441">
        <f t="shared" si="92"/>
        <v>8199.2401135565087</v>
      </c>
      <c r="I441">
        <f t="shared" si="93"/>
        <v>17553.181201324489</v>
      </c>
      <c r="J441">
        <f t="shared" si="94"/>
        <v>-10508.642061979448</v>
      </c>
      <c r="K441">
        <f t="shared" si="95"/>
        <v>-19862.583149747425</v>
      </c>
    </row>
    <row r="442" spans="1:11">
      <c r="A442" t="s">
        <v>139</v>
      </c>
      <c r="B442" s="5">
        <v>-1884.2963127600001</v>
      </c>
      <c r="C442">
        <f t="shared" si="99"/>
        <v>-8566.09483129</v>
      </c>
      <c r="D442">
        <f t="shared" si="100"/>
        <v>-3935.9417613900005</v>
      </c>
      <c r="E442">
        <f t="shared" si="98"/>
        <v>-1435.971857691125</v>
      </c>
      <c r="F442">
        <f t="shared" si="96"/>
        <v>9348.4920134217136</v>
      </c>
      <c r="G442">
        <f t="shared" si="97"/>
        <v>18696.984026843427</v>
      </c>
      <c r="H442">
        <f t="shared" si="92"/>
        <v>7912.5201557305882</v>
      </c>
      <c r="I442">
        <f t="shared" si="93"/>
        <v>17261.012169152302</v>
      </c>
      <c r="J442">
        <f t="shared" si="94"/>
        <v>-10784.463871112839</v>
      </c>
      <c r="K442">
        <f t="shared" si="95"/>
        <v>-20132.955884534553</v>
      </c>
    </row>
    <row r="443" spans="1:11">
      <c r="A443" t="s">
        <v>140</v>
      </c>
      <c r="B443" s="5">
        <v>-1574.48659802</v>
      </c>
      <c r="C443">
        <f t="shared" si="99"/>
        <v>-8975.4025884700004</v>
      </c>
      <c r="D443">
        <f t="shared" si="100"/>
        <v>-1211.6221858900008</v>
      </c>
      <c r="E443">
        <f t="shared" si="98"/>
        <v>-1577.2517215754688</v>
      </c>
      <c r="F443">
        <f t="shared" si="96"/>
        <v>9321.2849576059944</v>
      </c>
      <c r="G443">
        <f t="shared" si="97"/>
        <v>18642.569915211989</v>
      </c>
      <c r="H443">
        <f t="shared" si="92"/>
        <v>7744.0332360305256</v>
      </c>
      <c r="I443">
        <f t="shared" si="93"/>
        <v>17065.318193636522</v>
      </c>
      <c r="J443">
        <f t="shared" si="94"/>
        <v>-10898.536679181463</v>
      </c>
      <c r="K443">
        <f t="shared" si="95"/>
        <v>-20219.821636787456</v>
      </c>
    </row>
    <row r="444" spans="1:11">
      <c r="A444" t="s">
        <v>141</v>
      </c>
      <c r="B444" s="5">
        <v>-840.16982680999945</v>
      </c>
      <c r="C444">
        <f t="shared" si="99"/>
        <v>-8479.1645059900002</v>
      </c>
      <c r="D444">
        <f t="shared" si="100"/>
        <v>-4966.6833401700005</v>
      </c>
      <c r="E444">
        <f t="shared" si="98"/>
        <v>-2009.6667481738125</v>
      </c>
      <c r="F444">
        <f t="shared" si="96"/>
        <v>9264.9128757271428</v>
      </c>
      <c r="G444">
        <f t="shared" si="97"/>
        <v>18529.825751454286</v>
      </c>
      <c r="H444">
        <f t="shared" si="92"/>
        <v>7255.2461275533306</v>
      </c>
      <c r="I444">
        <f t="shared" si="93"/>
        <v>16520.159003280474</v>
      </c>
      <c r="J444">
        <f t="shared" si="94"/>
        <v>-11274.579623900956</v>
      </c>
      <c r="K444">
        <f t="shared" si="95"/>
        <v>-20539.492499628097</v>
      </c>
    </row>
    <row r="445" spans="1:11">
      <c r="A445" t="s">
        <v>142</v>
      </c>
      <c r="B445" s="5">
        <v>-1762.5388679800001</v>
      </c>
      <c r="C445">
        <f t="shared" si="99"/>
        <v>-6061.4916055699996</v>
      </c>
      <c r="D445">
        <f t="shared" si="100"/>
        <v>2075.9230157500006</v>
      </c>
      <c r="E445">
        <f t="shared" si="98"/>
        <v>-1939.7460719761566</v>
      </c>
      <c r="F445">
        <f t="shared" si="96"/>
        <v>9291.4985218710171</v>
      </c>
      <c r="G445">
        <f t="shared" si="97"/>
        <v>18582.997043742034</v>
      </c>
      <c r="H445">
        <f t="shared" si="92"/>
        <v>7351.7524498948605</v>
      </c>
      <c r="I445">
        <f t="shared" si="93"/>
        <v>16643.250971765876</v>
      </c>
      <c r="J445">
        <f t="shared" si="94"/>
        <v>-11231.244593847174</v>
      </c>
      <c r="K445">
        <f t="shared" si="95"/>
        <v>-20522.743115718193</v>
      </c>
    </row>
    <row r="446" spans="1:11">
      <c r="A446" t="s">
        <v>143</v>
      </c>
      <c r="B446" s="5">
        <v>-1029.4284039200002</v>
      </c>
      <c r="C446">
        <f t="shared" si="99"/>
        <v>-5206.6236967299992</v>
      </c>
      <c r="D446">
        <f t="shared" si="100"/>
        <v>3359.4711345600008</v>
      </c>
      <c r="E446">
        <f t="shared" si="98"/>
        <v>-1767.1488348380001</v>
      </c>
      <c r="F446">
        <f t="shared" si="96"/>
        <v>9359.432175134667</v>
      </c>
      <c r="G446">
        <f t="shared" si="97"/>
        <v>18718.864350269334</v>
      </c>
      <c r="H446">
        <f t="shared" si="92"/>
        <v>7592.2833402966671</v>
      </c>
      <c r="I446">
        <f t="shared" si="93"/>
        <v>16951.715515431333</v>
      </c>
      <c r="J446">
        <f t="shared" si="94"/>
        <v>-11126.581009972668</v>
      </c>
      <c r="K446">
        <f t="shared" si="95"/>
        <v>-20486.013185107335</v>
      </c>
    </row>
    <row r="447" spans="1:11">
      <c r="A447" t="s">
        <v>144</v>
      </c>
      <c r="B447" s="5">
        <v>812.42367833000071</v>
      </c>
      <c r="C447">
        <f t="shared" si="99"/>
        <v>-2819.7134203799992</v>
      </c>
      <c r="D447">
        <f t="shared" si="100"/>
        <v>6155.6891680900007</v>
      </c>
      <c r="E447">
        <f t="shared" si="98"/>
        <v>-1570.5871764335</v>
      </c>
      <c r="F447">
        <f t="shared" si="96"/>
        <v>9488.0705301863363</v>
      </c>
      <c r="G447">
        <f t="shared" si="97"/>
        <v>18976.141060372673</v>
      </c>
      <c r="H447">
        <f t="shared" si="92"/>
        <v>7917.4833537528366</v>
      </c>
      <c r="I447">
        <f t="shared" si="93"/>
        <v>17405.553883939174</v>
      </c>
      <c r="J447">
        <f t="shared" si="94"/>
        <v>-11058.657706619837</v>
      </c>
      <c r="K447">
        <f t="shared" si="95"/>
        <v>-20546.728236806171</v>
      </c>
    </row>
    <row r="448" spans="1:11">
      <c r="A448" t="s">
        <v>145</v>
      </c>
      <c r="B448" s="5">
        <v>1273.0630074499993</v>
      </c>
      <c r="C448">
        <f t="shared" si="99"/>
        <v>-706.48058612</v>
      </c>
      <c r="D448">
        <f t="shared" si="100"/>
        <v>7772.68391987</v>
      </c>
      <c r="E448">
        <f t="shared" si="98"/>
        <v>-1148.9976949495003</v>
      </c>
      <c r="F448">
        <f t="shared" si="96"/>
        <v>9715.3089390082041</v>
      </c>
      <c r="G448">
        <f t="shared" si="97"/>
        <v>19430.617878016408</v>
      </c>
      <c r="H448">
        <f t="shared" si="92"/>
        <v>8566.3112440587029</v>
      </c>
      <c r="I448">
        <f t="shared" si="93"/>
        <v>18281.620183066909</v>
      </c>
      <c r="J448">
        <f t="shared" si="94"/>
        <v>-10864.306633957705</v>
      </c>
      <c r="K448">
        <f t="shared" si="95"/>
        <v>-20579.615572965908</v>
      </c>
    </row>
    <row r="449" spans="1:135">
      <c r="A449" t="s">
        <v>146</v>
      </c>
      <c r="B449" s="5">
        <v>-512.51062747000026</v>
      </c>
      <c r="C449">
        <f t="shared" si="99"/>
        <v>543.54765438999959</v>
      </c>
      <c r="D449">
        <f t="shared" si="100"/>
        <v>6605.0392599599991</v>
      </c>
      <c r="E449">
        <f t="shared" si="98"/>
        <v>-998.26371875799998</v>
      </c>
      <c r="F449">
        <f t="shared" si="96"/>
        <v>9815.5797035928263</v>
      </c>
      <c r="G449">
        <f t="shared" si="97"/>
        <v>19631.159407185653</v>
      </c>
      <c r="H449">
        <f t="shared" si="92"/>
        <v>8817.3159848348259</v>
      </c>
      <c r="I449">
        <f t="shared" si="93"/>
        <v>18632.895688427652</v>
      </c>
      <c r="J449">
        <f t="shared" si="94"/>
        <v>-10813.843422350827</v>
      </c>
      <c r="K449">
        <f t="shared" si="95"/>
        <v>-20629.423125943653</v>
      </c>
    </row>
    <row r="450" spans="1:135">
      <c r="A450" t="s">
        <v>273</v>
      </c>
      <c r="B450" s="5">
        <v>1125.1459008699994</v>
      </c>
      <c r="C450">
        <f t="shared" ref="C450" si="101">SUM(B447,B448,B449,B450)</f>
        <v>2698.1219591799991</v>
      </c>
      <c r="D450">
        <f t="shared" ref="D450" si="102">C450-C446</f>
        <v>7904.7456559099983</v>
      </c>
      <c r="E450">
        <f t="shared" ref="E450" si="103">AVERAGE(D431:D450)</f>
        <v>-800.04176796300032</v>
      </c>
      <c r="F450">
        <f t="shared" si="96"/>
        <v>9959.5359047853708</v>
      </c>
      <c r="G450">
        <f t="shared" si="97"/>
        <v>19919.071809570742</v>
      </c>
      <c r="H450">
        <f t="shared" si="92"/>
        <v>9159.4941368223699</v>
      </c>
      <c r="I450">
        <f t="shared" si="93"/>
        <v>19119.030041607741</v>
      </c>
      <c r="J450">
        <f t="shared" si="94"/>
        <v>-10759.577672748372</v>
      </c>
      <c r="K450">
        <f t="shared" si="95"/>
        <v>-20719.113577533743</v>
      </c>
    </row>
    <row r="451" spans="1:135">
      <c r="A451" t="s">
        <v>274</v>
      </c>
      <c r="B451" s="5">
        <v>282.97792560999972</v>
      </c>
      <c r="C451">
        <f t="shared" ref="C451" si="104">SUM(B448,B449,B450,B451)</f>
        <v>2168.676206459998</v>
      </c>
      <c r="D451">
        <f t="shared" ref="D451" si="105">C451-C447</f>
        <v>4988.3896268399967</v>
      </c>
      <c r="E451">
        <f t="shared" ref="E451" si="106">AVERAGE(D432:D451)</f>
        <v>-105.20094652400034</v>
      </c>
      <c r="F451">
        <f t="shared" si="96"/>
        <v>9848.2130576428845</v>
      </c>
      <c r="G451">
        <f t="shared" si="97"/>
        <v>19696.426115285769</v>
      </c>
      <c r="H451">
        <f t="shared" si="92"/>
        <v>9743.0121111188837</v>
      </c>
      <c r="I451">
        <f t="shared" si="93"/>
        <v>19591.225168761768</v>
      </c>
      <c r="J451">
        <f t="shared" si="94"/>
        <v>-9953.4140041668852</v>
      </c>
      <c r="K451">
        <f t="shared" si="95"/>
        <v>-19801.62706180977</v>
      </c>
    </row>
    <row r="454" spans="1:135" ht="60">
      <c r="A454" s="2" t="s">
        <v>0</v>
      </c>
      <c r="B454" s="2" t="s">
        <v>162</v>
      </c>
      <c r="C454" s="2" t="s">
        <v>148</v>
      </c>
      <c r="D454" s="2" t="s">
        <v>149</v>
      </c>
      <c r="E454" s="2" t="s">
        <v>150</v>
      </c>
      <c r="F454" s="2" t="s">
        <v>166</v>
      </c>
      <c r="G454" s="2" t="s">
        <v>167</v>
      </c>
      <c r="H454" s="2" t="s">
        <v>151</v>
      </c>
      <c r="I454" s="2" t="s">
        <v>152</v>
      </c>
      <c r="J454" s="2" t="s">
        <v>153</v>
      </c>
      <c r="K454" s="2" t="s">
        <v>154</v>
      </c>
      <c r="N454" t="s">
        <v>27</v>
      </c>
      <c r="O454" t="s">
        <v>28</v>
      </c>
      <c r="P454" t="s">
        <v>29</v>
      </c>
      <c r="Q454" t="s">
        <v>30</v>
      </c>
      <c r="R454" t="s">
        <v>31</v>
      </c>
      <c r="S454" t="s">
        <v>32</v>
      </c>
      <c r="T454" t="s">
        <v>33</v>
      </c>
      <c r="U454" t="s">
        <v>34</v>
      </c>
      <c r="V454" t="s">
        <v>35</v>
      </c>
      <c r="W454" t="s">
        <v>36</v>
      </c>
      <c r="X454" t="s">
        <v>37</v>
      </c>
      <c r="Y454" t="s">
        <v>38</v>
      </c>
      <c r="Z454" t="s">
        <v>39</v>
      </c>
      <c r="AA454" t="s">
        <v>40</v>
      </c>
      <c r="AB454" t="s">
        <v>41</v>
      </c>
      <c r="AC454" t="s">
        <v>42</v>
      </c>
      <c r="AD454" t="s">
        <v>43</v>
      </c>
      <c r="AE454" t="s">
        <v>44</v>
      </c>
      <c r="AF454" t="s">
        <v>45</v>
      </c>
      <c r="AG454" t="s">
        <v>46</v>
      </c>
      <c r="AH454" t="s">
        <v>47</v>
      </c>
      <c r="AI454" t="s">
        <v>48</v>
      </c>
      <c r="AJ454" t="s">
        <v>49</v>
      </c>
      <c r="AK454" t="s">
        <v>50</v>
      </c>
      <c r="AL454" t="s">
        <v>51</v>
      </c>
      <c r="AM454" t="s">
        <v>52</v>
      </c>
      <c r="AN454" t="s">
        <v>53</v>
      </c>
      <c r="AO454" t="s">
        <v>54</v>
      </c>
      <c r="AP454" t="s">
        <v>55</v>
      </c>
      <c r="AQ454" t="s">
        <v>56</v>
      </c>
      <c r="AR454" t="s">
        <v>57</v>
      </c>
      <c r="AS454" t="s">
        <v>58</v>
      </c>
      <c r="AT454" t="s">
        <v>59</v>
      </c>
      <c r="AU454" t="s">
        <v>60</v>
      </c>
      <c r="AV454" t="s">
        <v>61</v>
      </c>
      <c r="AW454" t="s">
        <v>62</v>
      </c>
      <c r="AX454" t="s">
        <v>63</v>
      </c>
      <c r="AY454" t="s">
        <v>64</v>
      </c>
      <c r="AZ454" t="s">
        <v>65</v>
      </c>
      <c r="BA454" t="s">
        <v>66</v>
      </c>
      <c r="BB454" t="s">
        <v>67</v>
      </c>
      <c r="BC454" t="s">
        <v>68</v>
      </c>
      <c r="BD454" t="s">
        <v>69</v>
      </c>
      <c r="BE454" t="s">
        <v>70</v>
      </c>
      <c r="BF454" t="s">
        <v>71</v>
      </c>
      <c r="BG454" t="s">
        <v>72</v>
      </c>
      <c r="BH454" t="s">
        <v>73</v>
      </c>
      <c r="BI454" t="s">
        <v>74</v>
      </c>
      <c r="BJ454" t="s">
        <v>75</v>
      </c>
      <c r="BK454" t="s">
        <v>76</v>
      </c>
      <c r="BL454" t="s">
        <v>77</v>
      </c>
      <c r="BM454" t="s">
        <v>78</v>
      </c>
      <c r="BN454" t="s">
        <v>79</v>
      </c>
      <c r="BO454" t="s">
        <v>80</v>
      </c>
      <c r="BP454" t="s">
        <v>81</v>
      </c>
      <c r="BQ454" t="s">
        <v>82</v>
      </c>
      <c r="BR454" t="s">
        <v>83</v>
      </c>
      <c r="BS454" t="s">
        <v>84</v>
      </c>
      <c r="BT454" t="s">
        <v>85</v>
      </c>
      <c r="BU454" t="s">
        <v>86</v>
      </c>
      <c r="BV454" t="s">
        <v>87</v>
      </c>
      <c r="BW454" t="s">
        <v>88</v>
      </c>
      <c r="BX454" t="s">
        <v>89</v>
      </c>
      <c r="BY454" t="s">
        <v>90</v>
      </c>
      <c r="BZ454" t="s">
        <v>91</v>
      </c>
      <c r="CA454" t="s">
        <v>92</v>
      </c>
      <c r="CB454" t="s">
        <v>93</v>
      </c>
      <c r="CC454" t="s">
        <v>94</v>
      </c>
      <c r="CD454" t="s">
        <v>95</v>
      </c>
      <c r="CE454" t="s">
        <v>96</v>
      </c>
      <c r="CF454" t="s">
        <v>97</v>
      </c>
      <c r="CG454" t="s">
        <v>98</v>
      </c>
      <c r="CH454" t="s">
        <v>99</v>
      </c>
      <c r="CI454" t="s">
        <v>100</v>
      </c>
      <c r="CJ454" t="s">
        <v>101</v>
      </c>
      <c r="CK454" t="s">
        <v>102</v>
      </c>
      <c r="CL454" t="s">
        <v>103</v>
      </c>
      <c r="CM454" t="s">
        <v>104</v>
      </c>
      <c r="CN454" t="s">
        <v>105</v>
      </c>
      <c r="CO454" t="s">
        <v>106</v>
      </c>
      <c r="CP454" t="s">
        <v>107</v>
      </c>
      <c r="CQ454" t="s">
        <v>108</v>
      </c>
      <c r="CR454" t="s">
        <v>109</v>
      </c>
      <c r="CS454" t="s">
        <v>110</v>
      </c>
      <c r="CT454" t="s">
        <v>111</v>
      </c>
      <c r="CU454" t="s">
        <v>112</v>
      </c>
      <c r="CV454" t="s">
        <v>113</v>
      </c>
      <c r="CW454" t="s">
        <v>114</v>
      </c>
      <c r="CX454" t="s">
        <v>115</v>
      </c>
      <c r="CY454" t="s">
        <v>116</v>
      </c>
      <c r="CZ454" t="s">
        <v>117</v>
      </c>
      <c r="DA454" t="s">
        <v>118</v>
      </c>
      <c r="DB454" t="s">
        <v>119</v>
      </c>
      <c r="DC454" t="s">
        <v>120</v>
      </c>
      <c r="DD454" t="s">
        <v>121</v>
      </c>
      <c r="DE454" t="s">
        <v>122</v>
      </c>
      <c r="DF454" t="s">
        <v>123</v>
      </c>
      <c r="DG454" t="s">
        <v>124</v>
      </c>
      <c r="DH454" t="s">
        <v>125</v>
      </c>
      <c r="DI454" t="s">
        <v>126</v>
      </c>
      <c r="DJ454" t="s">
        <v>127</v>
      </c>
      <c r="DK454" t="s">
        <v>128</v>
      </c>
      <c r="DL454" t="s">
        <v>129</v>
      </c>
      <c r="DM454" t="s">
        <v>130</v>
      </c>
      <c r="DN454" t="s">
        <v>131</v>
      </c>
      <c r="DO454" t="s">
        <v>132</v>
      </c>
      <c r="DP454" t="s">
        <v>133</v>
      </c>
      <c r="DQ454" t="s">
        <v>134</v>
      </c>
      <c r="DR454" t="s">
        <v>135</v>
      </c>
      <c r="DS454" t="s">
        <v>136</v>
      </c>
      <c r="DT454" t="s">
        <v>137</v>
      </c>
      <c r="DU454" t="s">
        <v>138</v>
      </c>
      <c r="DV454" t="s">
        <v>139</v>
      </c>
      <c r="DW454" t="s">
        <v>140</v>
      </c>
      <c r="DX454" t="s">
        <v>141</v>
      </c>
      <c r="DY454" t="s">
        <v>142</v>
      </c>
      <c r="DZ454" t="s">
        <v>143</v>
      </c>
      <c r="EA454" t="s">
        <v>144</v>
      </c>
      <c r="EB454" t="s">
        <v>145</v>
      </c>
      <c r="EC454" t="s">
        <v>146</v>
      </c>
      <c r="ED454" t="s">
        <v>273</v>
      </c>
      <c r="EE454" t="s">
        <v>274</v>
      </c>
    </row>
    <row r="455" spans="1:135">
      <c r="A455" t="s">
        <v>1</v>
      </c>
      <c r="B455" s="5">
        <v>328.2</v>
      </c>
      <c r="M455" s="2" t="s">
        <v>149</v>
      </c>
      <c r="N455">
        <v>595.70000000000016</v>
      </c>
      <c r="O455">
        <v>774.9</v>
      </c>
      <c r="P455">
        <v>261.89999999999986</v>
      </c>
      <c r="Q455">
        <v>75.699999999999932</v>
      </c>
      <c r="R455">
        <v>316.99999999999989</v>
      </c>
      <c r="S455">
        <v>494.09999999999991</v>
      </c>
      <c r="T455">
        <v>1246</v>
      </c>
      <c r="U455">
        <v>241.99999999999989</v>
      </c>
      <c r="V455">
        <v>-487.29999999999995</v>
      </c>
      <c r="W455">
        <v>-1754.2</v>
      </c>
      <c r="X455">
        <v>-1613.7</v>
      </c>
      <c r="Y455">
        <v>513.30000000000018</v>
      </c>
      <c r="Z455">
        <v>1568.9</v>
      </c>
      <c r="AA455">
        <v>3807</v>
      </c>
      <c r="AB455">
        <v>2918</v>
      </c>
      <c r="AC455">
        <v>-725.29999999999984</v>
      </c>
      <c r="AD455">
        <v>-1599.6000000000001</v>
      </c>
      <c r="AE455">
        <v>-4088.6000000000004</v>
      </c>
      <c r="AF455">
        <v>-5010.6000000000004</v>
      </c>
      <c r="AG455">
        <v>-2114.7000000000007</v>
      </c>
      <c r="AH455">
        <v>-1960.5</v>
      </c>
      <c r="AI455">
        <v>-1317.6999999999998</v>
      </c>
      <c r="AJ455">
        <v>-1633.7999999999997</v>
      </c>
      <c r="AK455">
        <v>-1618.6999999999994</v>
      </c>
      <c r="AL455">
        <v>-3465.9000000000005</v>
      </c>
      <c r="AM455">
        <v>-1193.8999999999996</v>
      </c>
      <c r="AN455">
        <v>3427.7999999999997</v>
      </c>
      <c r="AO455">
        <v>2123.4409999999998</v>
      </c>
      <c r="AP455">
        <v>6009.241</v>
      </c>
      <c r="AQ455">
        <v>3278.1409999999996</v>
      </c>
      <c r="AR455">
        <v>-390.75900000000001</v>
      </c>
      <c r="AS455">
        <v>96.858999999999924</v>
      </c>
      <c r="AT455">
        <v>-1758.5409999999999</v>
      </c>
      <c r="AU455">
        <v>-2727.241</v>
      </c>
      <c r="AV455">
        <v>-2560.8409999999999</v>
      </c>
      <c r="AW455">
        <v>-3021</v>
      </c>
      <c r="AX455">
        <v>-3512.1</v>
      </c>
      <c r="AY455">
        <v>-1672</v>
      </c>
      <c r="AZ455">
        <v>209</v>
      </c>
      <c r="BA455">
        <v>1296</v>
      </c>
      <c r="BB455">
        <v>1627</v>
      </c>
      <c r="BC455">
        <v>2585</v>
      </c>
      <c r="BD455">
        <v>3002</v>
      </c>
      <c r="BE455">
        <v>-838</v>
      </c>
      <c r="BF455">
        <v>348</v>
      </c>
      <c r="BG455">
        <v>-1544</v>
      </c>
      <c r="BH455">
        <v>-6446</v>
      </c>
      <c r="BI455">
        <v>1549</v>
      </c>
      <c r="BJ455">
        <v>471</v>
      </c>
      <c r="BK455">
        <v>5578</v>
      </c>
      <c r="BL455">
        <v>9709</v>
      </c>
      <c r="BM455">
        <v>5141</v>
      </c>
      <c r="BN455">
        <v>-1890</v>
      </c>
      <c r="BO455">
        <v>-8243</v>
      </c>
      <c r="BP455">
        <v>-9087</v>
      </c>
      <c r="BQ455">
        <v>-10410</v>
      </c>
      <c r="BR455">
        <v>2879</v>
      </c>
      <c r="BS455">
        <v>2235</v>
      </c>
      <c r="BT455">
        <v>2616.7981871309362</v>
      </c>
      <c r="BU455">
        <v>2980.2507159714169</v>
      </c>
      <c r="BV455">
        <v>-2448.4367019177307</v>
      </c>
      <c r="BW455">
        <v>1153.1633510463289</v>
      </c>
      <c r="BX455">
        <v>480.0572174558929</v>
      </c>
      <c r="BY455">
        <v>122.61807946805129</v>
      </c>
      <c r="BZ455">
        <v>-4320.9521048430724</v>
      </c>
      <c r="CA455">
        <v>-3415.0071266149989</v>
      </c>
      <c r="CB455">
        <v>-2999.1515094302463</v>
      </c>
      <c r="CC455">
        <v>-784.9013510801351</v>
      </c>
      <c r="CD455">
        <v>5466.7657226503125</v>
      </c>
      <c r="CE455">
        <v>3740.5486091971038</v>
      </c>
      <c r="CF455">
        <v>2377.9395873789781</v>
      </c>
      <c r="CG455">
        <v>1838.7094799350507</v>
      </c>
      <c r="CH455">
        <v>-1525.6314428190612</v>
      </c>
      <c r="CI455">
        <v>-6791.6016759135655</v>
      </c>
      <c r="CJ455">
        <v>-5922.852298548918</v>
      </c>
      <c r="CK455">
        <v>-3482.2046859507527</v>
      </c>
      <c r="CL455">
        <v>-1578.954341982776</v>
      </c>
      <c r="CM455">
        <v>7452.0296268543243</v>
      </c>
      <c r="CN455">
        <v>8323.3374402199188</v>
      </c>
      <c r="CO455">
        <v>4232.0228709704197</v>
      </c>
      <c r="CP455">
        <v>-3215.8514646224739</v>
      </c>
      <c r="CQ455">
        <v>-2909.0192222105034</v>
      </c>
      <c r="CR455">
        <v>-9113.8617239477317</v>
      </c>
      <c r="CS455">
        <v>-6701.3966489062304</v>
      </c>
      <c r="CT455">
        <v>3286.2542438584333</v>
      </c>
      <c r="CU455">
        <v>-3067.1686569491585</v>
      </c>
      <c r="CV455">
        <v>2611.1914283823407</v>
      </c>
      <c r="CW455">
        <v>-14403.067819591708</v>
      </c>
      <c r="CX455">
        <v>-19387.916091206491</v>
      </c>
      <c r="CY455">
        <v>-10869.075342181713</v>
      </c>
      <c r="CZ455">
        <v>-4789.3715347524158</v>
      </c>
      <c r="DA455">
        <v>22397.780344528652</v>
      </c>
      <c r="DB455">
        <v>22172.640833926347</v>
      </c>
      <c r="DC455">
        <v>13492.479830568656</v>
      </c>
      <c r="DD455">
        <v>6099.4947819020463</v>
      </c>
      <c r="DE455">
        <v>-14562.825123453074</v>
      </c>
      <c r="DF455">
        <v>-18478.715437179362</v>
      </c>
      <c r="DG455">
        <v>-25083.216093796473</v>
      </c>
      <c r="DH455">
        <v>-24799.153035350802</v>
      </c>
      <c r="DI455">
        <v>-14510.691756351694</v>
      </c>
      <c r="DJ455">
        <v>-13154.33079885412</v>
      </c>
      <c r="DK455">
        <v>-12379.985667660003</v>
      </c>
      <c r="DL455">
        <v>-11702.749607580001</v>
      </c>
      <c r="DM455">
        <v>-20900.373972939993</v>
      </c>
      <c r="DN455">
        <v>-14218.81057111</v>
      </c>
      <c r="DO455">
        <v>3680.6355612100015</v>
      </c>
      <c r="DP455">
        <v>6188.4999775700053</v>
      </c>
      <c r="DQ455">
        <v>28297.608944509997</v>
      </c>
      <c r="DR455">
        <v>30491.815666849994</v>
      </c>
      <c r="DS455">
        <v>14352.683354419998</v>
      </c>
      <c r="DT455">
        <v>11511.730245649997</v>
      </c>
      <c r="DU455">
        <v>-10798.470658560003</v>
      </c>
      <c r="DV455">
        <v>-19625.507460840003</v>
      </c>
      <c r="DW455">
        <v>-15090.642580519998</v>
      </c>
      <c r="DX455">
        <v>-23517.666271550006</v>
      </c>
      <c r="DY455">
        <v>-13433.49593451</v>
      </c>
      <c r="DZ455">
        <v>-11884.944777669996</v>
      </c>
      <c r="EA455">
        <v>-3561.2579460050038</v>
      </c>
      <c r="EB455">
        <v>14051.141845595004</v>
      </c>
      <c r="EC455">
        <v>17254.670127429999</v>
      </c>
      <c r="ED455">
        <v>29913.314746394994</v>
      </c>
      <c r="EE455">
        <v>20951.367001715</v>
      </c>
    </row>
    <row r="456" spans="1:135" ht="45">
      <c r="A456" t="s">
        <v>2</v>
      </c>
      <c r="B456" s="5">
        <v>-693</v>
      </c>
      <c r="M456" s="2" t="s">
        <v>151</v>
      </c>
      <c r="N456">
        <v>913.52750935004281</v>
      </c>
      <c r="O456">
        <v>954.59300583928803</v>
      </c>
      <c r="P456">
        <v>872.66008939838605</v>
      </c>
      <c r="Q456">
        <v>865.94981618064878</v>
      </c>
      <c r="R456">
        <v>883.58751786671587</v>
      </c>
      <c r="S456">
        <v>893.50212628932775</v>
      </c>
      <c r="T456">
        <v>953.78455348387456</v>
      </c>
      <c r="U456">
        <v>954.92852125194349</v>
      </c>
      <c r="V456">
        <v>950.98302131572268</v>
      </c>
      <c r="W456">
        <v>985.34885400169878</v>
      </c>
      <c r="X456">
        <v>991.70562575924873</v>
      </c>
      <c r="Y456">
        <v>1009.2086219917053</v>
      </c>
      <c r="Z456">
        <v>1091.8717756492979</v>
      </c>
      <c r="AA456">
        <v>1573.0119120076872</v>
      </c>
      <c r="AB456">
        <v>1746.6881664614903</v>
      </c>
      <c r="AC456">
        <v>1733.9245469045109</v>
      </c>
      <c r="AD456">
        <v>1729.774524301979</v>
      </c>
      <c r="AE456">
        <v>1841.5013129428019</v>
      </c>
      <c r="AF456">
        <v>1974.3904994064098</v>
      </c>
      <c r="AG456">
        <v>1860.6971699259809</v>
      </c>
      <c r="AH456">
        <v>1757.8164658173396</v>
      </c>
      <c r="AI456">
        <v>1646.0022991889984</v>
      </c>
      <c r="AJ456">
        <v>1559.5873221643944</v>
      </c>
      <c r="AK456">
        <v>1482.1441080634772</v>
      </c>
      <c r="AL456">
        <v>1370.2699934606253</v>
      </c>
      <c r="AM456">
        <v>1264.6765903551996</v>
      </c>
      <c r="AN456">
        <v>1536.1736002295236</v>
      </c>
      <c r="AO456">
        <v>1710.941820726297</v>
      </c>
      <c r="AP456">
        <v>2464.9633143631036</v>
      </c>
      <c r="AQ456">
        <v>2810.0379964105437</v>
      </c>
      <c r="AR456">
        <v>2851.4932381517497</v>
      </c>
      <c r="AS456">
        <v>2827.7535217480872</v>
      </c>
      <c r="AT456">
        <v>2656.4092014335242</v>
      </c>
      <c r="AU456">
        <v>2213.7346909662483</v>
      </c>
      <c r="AV456">
        <v>1845.2279859856424</v>
      </c>
      <c r="AW456">
        <v>1772.7067525134487</v>
      </c>
      <c r="AX456">
        <v>1732.6047311964583</v>
      </c>
      <c r="AY456">
        <v>1767.3651106933171</v>
      </c>
      <c r="AZ456">
        <v>1863.677451247044</v>
      </c>
      <c r="BA456">
        <v>2047.9204429427746</v>
      </c>
      <c r="BB456">
        <v>2246.5776929011759</v>
      </c>
      <c r="BC456">
        <v>2510.3857302414831</v>
      </c>
      <c r="BD456">
        <v>2806.9266925920465</v>
      </c>
      <c r="BE456">
        <v>2825.7281431207966</v>
      </c>
      <c r="BF456">
        <v>2880.6769319828695</v>
      </c>
      <c r="BG456">
        <v>2875.1914732987802</v>
      </c>
      <c r="BH456">
        <v>2679.2072331822742</v>
      </c>
      <c r="BI456">
        <v>2628.8872291117091</v>
      </c>
      <c r="BJ456">
        <v>1956.4564857350026</v>
      </c>
      <c r="BK456">
        <v>2300.7341836288515</v>
      </c>
      <c r="BL456">
        <v>3628.1286721244851</v>
      </c>
      <c r="BM456">
        <v>4055.5381141474491</v>
      </c>
      <c r="BN456">
        <v>4053.0813013891466</v>
      </c>
      <c r="BO456">
        <v>4202.4554231313532</v>
      </c>
      <c r="BP456">
        <v>4331.1756336181106</v>
      </c>
      <c r="BQ456">
        <v>4469.3386974145405</v>
      </c>
      <c r="BR456">
        <v>4797.5035086844537</v>
      </c>
      <c r="BS456">
        <v>5011.8521556738406</v>
      </c>
      <c r="BT456">
        <v>5167.9784656846023</v>
      </c>
      <c r="BU456">
        <v>5287.7238109039563</v>
      </c>
      <c r="BV456">
        <v>5101.4146546766142</v>
      </c>
      <c r="BW456">
        <v>5000.7779233759466</v>
      </c>
      <c r="BX456">
        <v>4823.8801068480616</v>
      </c>
      <c r="BY456">
        <v>4870.9872333820367</v>
      </c>
      <c r="BZ456">
        <v>4715.2885722926858</v>
      </c>
      <c r="CA456">
        <v>4658.782801347752</v>
      </c>
      <c r="CB456">
        <v>4681.7556606636081</v>
      </c>
      <c r="CC456">
        <v>4544.808333293653</v>
      </c>
      <c r="CD456">
        <v>4966.1777710777533</v>
      </c>
      <c r="CE456">
        <v>4781.6027156417704</v>
      </c>
      <c r="CF456">
        <v>3894.2099987129805</v>
      </c>
      <c r="CG456">
        <v>3564.4748624375388</v>
      </c>
      <c r="CH456">
        <v>3579.1081824932371</v>
      </c>
      <c r="CI456">
        <v>3535.2779742461207</v>
      </c>
      <c r="CJ456">
        <v>3423.9636337702341</v>
      </c>
      <c r="CK456">
        <v>3139.1183536053445</v>
      </c>
      <c r="CL456">
        <v>2843.5055105055931</v>
      </c>
      <c r="CM456">
        <v>3507.6548520802285</v>
      </c>
      <c r="CN456">
        <v>4215.0105779071864</v>
      </c>
      <c r="CO456">
        <v>4333.0287664745529</v>
      </c>
      <c r="CP456">
        <v>4322.2960595917621</v>
      </c>
      <c r="CQ456">
        <v>4160.7873113708274</v>
      </c>
      <c r="CR456">
        <v>4119.7313250228071</v>
      </c>
      <c r="CS456">
        <v>3963.6552090508526</v>
      </c>
      <c r="CT456">
        <v>4365.0020830915655</v>
      </c>
      <c r="CU456">
        <v>4372.5351384269752</v>
      </c>
      <c r="CV456">
        <v>4667.0463596437039</v>
      </c>
      <c r="CW456">
        <v>4907.8892774466403</v>
      </c>
      <c r="CX456">
        <v>4758.7130218875627</v>
      </c>
      <c r="CY456">
        <v>4136.2869128493348</v>
      </c>
      <c r="CZ456">
        <v>3675.0784537713721</v>
      </c>
      <c r="DA456">
        <v>6722.6677140047168</v>
      </c>
      <c r="DB456">
        <v>9441.2501547199936</v>
      </c>
      <c r="DC456">
        <v>10846.779642526391</v>
      </c>
      <c r="DD456">
        <v>11439.863972892328</v>
      </c>
      <c r="DE456">
        <v>11370.638303152304</v>
      </c>
      <c r="DF456">
        <v>11250.242318223043</v>
      </c>
      <c r="DG456">
        <v>10592.091241560529</v>
      </c>
      <c r="DH456">
        <v>9574.4778977615224</v>
      </c>
      <c r="DI456">
        <v>8674.391687243693</v>
      </c>
      <c r="DJ456">
        <v>8285.1526517265793</v>
      </c>
      <c r="DK456">
        <v>7876.8149075276106</v>
      </c>
      <c r="DL456">
        <v>7789.1613877673644</v>
      </c>
      <c r="DM456">
        <v>7461.7529774886534</v>
      </c>
      <c r="DN456">
        <v>6465.8641357274973</v>
      </c>
      <c r="DO456">
        <v>6999.2646386711222</v>
      </c>
      <c r="DP456">
        <v>7330.5423242018724</v>
      </c>
      <c r="DQ456">
        <v>11365.785792355946</v>
      </c>
      <c r="DR456">
        <v>15298.262724767359</v>
      </c>
      <c r="DS456">
        <v>16834.338765853878</v>
      </c>
      <c r="DT456">
        <v>17852.047213745856</v>
      </c>
      <c r="DU456">
        <v>15497.146549302925</v>
      </c>
      <c r="DV456">
        <v>12834.907262332406</v>
      </c>
      <c r="DW456">
        <v>11031.225356228466</v>
      </c>
      <c r="DX456">
        <v>9756.8539274709183</v>
      </c>
      <c r="DY456">
        <v>9789.4489562976014</v>
      </c>
      <c r="DZ456">
        <v>9950.6330909097833</v>
      </c>
      <c r="EA456">
        <v>10475.497731550397</v>
      </c>
      <c r="EB456">
        <v>12343.184276766717</v>
      </c>
      <c r="EC456">
        <v>14379.404210898449</v>
      </c>
      <c r="ED456">
        <v>17785.979574213081</v>
      </c>
      <c r="EE456">
        <v>19795.21083526787</v>
      </c>
    </row>
    <row r="457" spans="1:135" ht="45">
      <c r="A457" t="s">
        <v>3</v>
      </c>
      <c r="B457" s="5">
        <v>-15.7</v>
      </c>
      <c r="M457" s="2" t="s">
        <v>152</v>
      </c>
      <c r="N457">
        <v>1563.2100187000856</v>
      </c>
      <c r="O457">
        <v>1613.2710116785759</v>
      </c>
      <c r="P457">
        <v>1496.2001787967722</v>
      </c>
      <c r="Q457">
        <v>1490.6954823612975</v>
      </c>
      <c r="R457">
        <v>1491.6117357334317</v>
      </c>
      <c r="S457">
        <v>1446.0895525786555</v>
      </c>
      <c r="T457">
        <v>1459.5180069677492</v>
      </c>
      <c r="U457">
        <v>1459.617842503887</v>
      </c>
      <c r="V457">
        <v>1497.5537426314456</v>
      </c>
      <c r="W457">
        <v>1700.1568080033976</v>
      </c>
      <c r="X457">
        <v>1818.3867515184975</v>
      </c>
      <c r="Y457">
        <v>1839.4649939834107</v>
      </c>
      <c r="Z457">
        <v>1967.8235512985959</v>
      </c>
      <c r="AA457">
        <v>2761.9288240153742</v>
      </c>
      <c r="AB457">
        <v>3040.8913329229804</v>
      </c>
      <c r="AC457">
        <v>3051.3240938090216</v>
      </c>
      <c r="AD457">
        <v>3119.2490486039578</v>
      </c>
      <c r="AE457">
        <v>3548.3226258856034</v>
      </c>
      <c r="AF457">
        <v>4028.5609988128194</v>
      </c>
      <c r="AG457">
        <v>3950.3693398519622</v>
      </c>
      <c r="AH457">
        <v>3872.4179316346795</v>
      </c>
      <c r="AI457">
        <v>3753.4195983779973</v>
      </c>
      <c r="AJ457">
        <v>3675.3746443287891</v>
      </c>
      <c r="AK457">
        <v>3605.2082161269545</v>
      </c>
      <c r="AL457">
        <v>3570.6049869212507</v>
      </c>
      <c r="AM457">
        <v>3443.8181807103992</v>
      </c>
      <c r="AN457">
        <v>3877.7222004590476</v>
      </c>
      <c r="AO457">
        <v>4133.1865914525943</v>
      </c>
      <c r="AP457">
        <v>5316.4025287262066</v>
      </c>
      <c r="AQ457">
        <v>5754.9348428210869</v>
      </c>
      <c r="AR457">
        <v>5776.6982763034994</v>
      </c>
      <c r="AS457">
        <v>5750.0408934961752</v>
      </c>
      <c r="AT457">
        <v>5573.7243028670482</v>
      </c>
      <c r="AU457">
        <v>5015.0873319324974</v>
      </c>
      <c r="AV457">
        <v>4552.0159719712847</v>
      </c>
      <c r="AW457">
        <v>4521.7585050268972</v>
      </c>
      <c r="AX457">
        <v>4537.1794623929163</v>
      </c>
      <c r="AY457">
        <v>4485.8702213866345</v>
      </c>
      <c r="AZ457">
        <v>4417.5149024940883</v>
      </c>
      <c r="BA457">
        <v>4615.4658858855491</v>
      </c>
      <c r="BB457">
        <v>4833.4053858023517</v>
      </c>
      <c r="BC457">
        <v>5165.8864604829669</v>
      </c>
      <c r="BD457">
        <v>5527.1783851840928</v>
      </c>
      <c r="BE457">
        <v>5525.7462862415932</v>
      </c>
      <c r="BF457">
        <v>5444.9488639657384</v>
      </c>
      <c r="BG457">
        <v>5451.4829465975599</v>
      </c>
      <c r="BH457">
        <v>5553.2044663645484</v>
      </c>
      <c r="BI457">
        <v>5481.2865082234175</v>
      </c>
      <c r="BJ457">
        <v>4413.337071470005</v>
      </c>
      <c r="BK457">
        <v>4986.8995172577024</v>
      </c>
      <c r="BL457">
        <v>7136.7005442489708</v>
      </c>
      <c r="BM457">
        <v>7739.3123782948987</v>
      </c>
      <c r="BN457">
        <v>7740.9717027782926</v>
      </c>
      <c r="BO457">
        <v>8315.5078962627067</v>
      </c>
      <c r="BP457">
        <v>8899.2562672362201</v>
      </c>
      <c r="BQ457">
        <v>9545.0323948290807</v>
      </c>
      <c r="BR457">
        <v>9881.8070173689084</v>
      </c>
      <c r="BS457">
        <v>10115.15431134768</v>
      </c>
      <c r="BT457">
        <v>10307.017022012657</v>
      </c>
      <c r="BU457">
        <v>10462.295176652795</v>
      </c>
      <c r="BV457">
        <v>10293.448699293998</v>
      </c>
      <c r="BW457">
        <v>10163.767069140345</v>
      </c>
      <c r="BX457">
        <v>9936.0685752117806</v>
      </c>
      <c r="BY457">
        <v>9982.2519243063289</v>
      </c>
      <c r="BZ457">
        <v>9904.3022073697794</v>
      </c>
      <c r="CA457">
        <v>9884.8410218106637</v>
      </c>
      <c r="CB457">
        <v>9758.4443159138864</v>
      </c>
      <c r="CC457">
        <v>9601.2447287279829</v>
      </c>
      <c r="CD457">
        <v>10194.195318163669</v>
      </c>
      <c r="CE457">
        <v>9916.9177768318477</v>
      </c>
      <c r="CF457">
        <v>8508.6853636053202</v>
      </c>
      <c r="CG457">
        <v>8014.3296170576832</v>
      </c>
      <c r="CH457">
        <v>8025.3778293100331</v>
      </c>
      <c r="CI457">
        <v>7865.1474966114783</v>
      </c>
      <c r="CJ457">
        <v>7484.3114305871504</v>
      </c>
      <c r="CK457">
        <v>6568.2311045549095</v>
      </c>
      <c r="CL457">
        <v>6199.9031354545459</v>
      </c>
      <c r="CM457">
        <v>7267.3503372610994</v>
      </c>
      <c r="CN457">
        <v>8396.7348262605665</v>
      </c>
      <c r="CO457">
        <v>8570.1825956453486</v>
      </c>
      <c r="CP457">
        <v>8587.0879200150048</v>
      </c>
      <c r="CQ457">
        <v>8467.1795522359771</v>
      </c>
      <c r="CR457">
        <v>8864.763526610117</v>
      </c>
      <c r="CS457">
        <v>8893.8120310849226</v>
      </c>
      <c r="CT457">
        <v>9316.1454617312738</v>
      </c>
      <c r="CU457">
        <v>9313.8196489188012</v>
      </c>
      <c r="CV457">
        <v>9622.3249444616304</v>
      </c>
      <c r="CW457">
        <v>10784.919103493081</v>
      </c>
      <c r="CX457">
        <v>11729.300683067766</v>
      </c>
      <c r="CY457">
        <v>11214.929662560249</v>
      </c>
      <c r="CZ457">
        <v>10650.878300510894</v>
      </c>
      <c r="DA457">
        <v>15718.103277747905</v>
      </c>
      <c r="DB457">
        <v>19970.354545341186</v>
      </c>
      <c r="DC457">
        <v>21767.209445629873</v>
      </c>
      <c r="DD457">
        <v>22352.260752339196</v>
      </c>
      <c r="DE457">
        <v>22767.840434734262</v>
      </c>
      <c r="DF457">
        <v>23372.036519635571</v>
      </c>
      <c r="DG457">
        <v>23682.496652343081</v>
      </c>
      <c r="DH457">
        <v>23303.394488523605</v>
      </c>
      <c r="DI457">
        <v>22440.357798854053</v>
      </c>
      <c r="DJ457">
        <v>22158.803694531409</v>
      </c>
      <c r="DK457">
        <v>21815.676528405944</v>
      </c>
      <c r="DL457">
        <v>21769.813883067065</v>
      </c>
      <c r="DM457">
        <v>21824.945928711335</v>
      </c>
      <c r="DN457">
        <v>20708.421485937441</v>
      </c>
      <c r="DO457">
        <v>21437.832280916733</v>
      </c>
      <c r="DP457">
        <v>21921.522224518852</v>
      </c>
      <c r="DQ457">
        <v>27856.975322621915</v>
      </c>
      <c r="DR457">
        <v>33227.942599541915</v>
      </c>
      <c r="DS457">
        <v>35039.006746884872</v>
      </c>
      <c r="DT457">
        <v>36259.368553648703</v>
      </c>
      <c r="DU457">
        <v>33209.379774917274</v>
      </c>
      <c r="DV457">
        <v>29974.808615714555</v>
      </c>
      <c r="DW457">
        <v>27796.600924061109</v>
      </c>
      <c r="DX457">
        <v>26728.716119218614</v>
      </c>
      <c r="DY457">
        <v>26737.439717424826</v>
      </c>
      <c r="DZ457">
        <v>26730.119453673724</v>
      </c>
      <c r="EA457">
        <v>26703.750827565374</v>
      </c>
      <c r="EB457">
        <v>28496.609173950725</v>
      </c>
      <c r="EC457">
        <v>30980.780948025102</v>
      </c>
      <c r="ED457">
        <v>35640.549397391907</v>
      </c>
      <c r="EE457">
        <v>37992.44428603274</v>
      </c>
    </row>
    <row r="458" spans="1:135" ht="45">
      <c r="A458" t="s">
        <v>4</v>
      </c>
      <c r="B458" s="5">
        <v>-299.10000000000002</v>
      </c>
      <c r="C458">
        <f>SUM(B455,B456,B457,B458)</f>
        <v>-679.6</v>
      </c>
      <c r="M458" s="2" t="s">
        <v>153</v>
      </c>
      <c r="N458">
        <v>-385.83750935004275</v>
      </c>
      <c r="O458">
        <v>-362.76300583928793</v>
      </c>
      <c r="P458">
        <v>-374.42008939838604</v>
      </c>
      <c r="Q458">
        <v>-383.54151618064873</v>
      </c>
      <c r="R458">
        <v>-332.46091786671582</v>
      </c>
      <c r="S458">
        <v>-211.6727262893279</v>
      </c>
      <c r="T458">
        <v>-57.682353483874635</v>
      </c>
      <c r="U458">
        <v>-54.450121251943528</v>
      </c>
      <c r="V458">
        <v>-142.15842131572293</v>
      </c>
      <c r="W458">
        <v>-444.26705400169885</v>
      </c>
      <c r="X458">
        <v>-661.65662575924875</v>
      </c>
      <c r="Y458">
        <v>-651.30412199170541</v>
      </c>
      <c r="Z458">
        <v>-660.03177564929797</v>
      </c>
      <c r="AA458">
        <v>-804.82191200768716</v>
      </c>
      <c r="AB458">
        <v>-841.71816646149011</v>
      </c>
      <c r="AC458">
        <v>-900.87454690451079</v>
      </c>
      <c r="AD458">
        <v>-1049.1745243019786</v>
      </c>
      <c r="AE458">
        <v>-1572.1413129428017</v>
      </c>
      <c r="AF458">
        <v>-2133.95049940641</v>
      </c>
      <c r="AG458">
        <v>-2318.647169925981</v>
      </c>
      <c r="AH458">
        <v>-2471.3864658173402</v>
      </c>
      <c r="AI458">
        <v>-2568.8322991889986</v>
      </c>
      <c r="AJ458">
        <v>-2671.9873221643948</v>
      </c>
      <c r="AK458">
        <v>-2763.9841080634774</v>
      </c>
      <c r="AL458">
        <v>-3030.3999934606254</v>
      </c>
      <c r="AM458">
        <v>-3093.6065903551998</v>
      </c>
      <c r="AN458">
        <v>-3146.9236002295238</v>
      </c>
      <c r="AO458">
        <v>-3133.5477207262975</v>
      </c>
      <c r="AP458">
        <v>-3237.9151143631034</v>
      </c>
      <c r="AQ458">
        <v>-3079.7556964105438</v>
      </c>
      <c r="AR458">
        <v>-2998.9168381517497</v>
      </c>
      <c r="AS458">
        <v>-3016.8212217480877</v>
      </c>
      <c r="AT458">
        <v>-3178.2210014335246</v>
      </c>
      <c r="AU458">
        <v>-3388.9705909662489</v>
      </c>
      <c r="AV458">
        <v>-3568.3479859856425</v>
      </c>
      <c r="AW458">
        <v>-3725.3967525134485</v>
      </c>
      <c r="AX458">
        <v>-3876.5447311964581</v>
      </c>
      <c r="AY458">
        <v>-3669.6451106933168</v>
      </c>
      <c r="AZ458">
        <v>-3243.9974512470444</v>
      </c>
      <c r="BA458">
        <v>-3087.1704429427746</v>
      </c>
      <c r="BB458">
        <v>-2927.0776929011759</v>
      </c>
      <c r="BC458">
        <v>-2800.6157302414836</v>
      </c>
      <c r="BD458">
        <v>-2633.5766925920461</v>
      </c>
      <c r="BE458">
        <v>-2574.3081431207966</v>
      </c>
      <c r="BF458">
        <v>-2247.8669319828691</v>
      </c>
      <c r="BG458">
        <v>-2277.3914732987801</v>
      </c>
      <c r="BH458">
        <v>-3068.7872331822741</v>
      </c>
      <c r="BI458">
        <v>-3075.9113291117087</v>
      </c>
      <c r="BJ458">
        <v>-2957.3046857350027</v>
      </c>
      <c r="BK458">
        <v>-3071.5964836288513</v>
      </c>
      <c r="BL458">
        <v>-3389.0150721244854</v>
      </c>
      <c r="BM458">
        <v>-3312.0104141474494</v>
      </c>
      <c r="BN458">
        <v>-3322.6995013891465</v>
      </c>
      <c r="BO458">
        <v>-4023.6495231313534</v>
      </c>
      <c r="BP458">
        <v>-4804.9856336181101</v>
      </c>
      <c r="BQ458">
        <v>-5682.0486974145397</v>
      </c>
      <c r="BR458">
        <v>-5371.103508684454</v>
      </c>
      <c r="BS458">
        <v>-5194.7521556738402</v>
      </c>
      <c r="BT458">
        <v>-5110.0986469715081</v>
      </c>
      <c r="BU458">
        <v>-5061.4189205937209</v>
      </c>
      <c r="BV458">
        <v>-5282.6534345581522</v>
      </c>
      <c r="BW458">
        <v>-5325.2003681528513</v>
      </c>
      <c r="BX458">
        <v>-5400.4968298793765</v>
      </c>
      <c r="BY458">
        <v>-5351.5421484665476</v>
      </c>
      <c r="BZ458">
        <v>-5662.7386978615032</v>
      </c>
      <c r="CA458">
        <v>-5793.3336395780698</v>
      </c>
      <c r="CB458">
        <v>-5471.6216498369504</v>
      </c>
      <c r="CC458">
        <v>-5568.0644575750084</v>
      </c>
      <c r="CD458">
        <v>-5489.8573230940783</v>
      </c>
      <c r="CE458">
        <v>-5489.0274067383843</v>
      </c>
      <c r="CF458">
        <v>-5334.7407310716972</v>
      </c>
      <c r="CG458">
        <v>-5335.2346468027499</v>
      </c>
      <c r="CH458">
        <v>-5313.4311111403549</v>
      </c>
      <c r="CI458">
        <v>-5124.4610704845945</v>
      </c>
      <c r="CJ458">
        <v>-4696.7319598635995</v>
      </c>
      <c r="CK458">
        <v>-3719.1071482937855</v>
      </c>
      <c r="CL458">
        <v>-3869.2897393923117</v>
      </c>
      <c r="CM458">
        <v>-4011.7361182815143</v>
      </c>
      <c r="CN458">
        <v>-4148.4379187995737</v>
      </c>
      <c r="CO458">
        <v>-4141.2788918670403</v>
      </c>
      <c r="CP458">
        <v>-4207.2876612547234</v>
      </c>
      <c r="CQ458">
        <v>-4451.997170359472</v>
      </c>
      <c r="CR458">
        <v>-5370.3330781518143</v>
      </c>
      <c r="CS458">
        <v>-5896.658435017288</v>
      </c>
      <c r="CT458">
        <v>-5537.2846741878511</v>
      </c>
      <c r="CU458">
        <v>-5510.0338825566769</v>
      </c>
      <c r="CV458">
        <v>-5243.5108099921472</v>
      </c>
      <c r="CW458">
        <v>-6846.1703746462408</v>
      </c>
      <c r="CX458">
        <v>-9182.4623004728437</v>
      </c>
      <c r="CY458">
        <v>-10020.998586572496</v>
      </c>
      <c r="CZ458">
        <v>-10276.521239707674</v>
      </c>
      <c r="DA458">
        <v>-11268.203413481657</v>
      </c>
      <c r="DB458">
        <v>-11616.958626522392</v>
      </c>
      <c r="DC458">
        <v>-10994.079963680571</v>
      </c>
      <c r="DD458">
        <v>-10384.929586001408</v>
      </c>
      <c r="DE458">
        <v>-11423.765960011617</v>
      </c>
      <c r="DF458">
        <v>-12993.346084602015</v>
      </c>
      <c r="DG458">
        <v>-15588.719580004579</v>
      </c>
      <c r="DH458">
        <v>-17883.355283762648</v>
      </c>
      <c r="DI458">
        <v>-18857.540535977027</v>
      </c>
      <c r="DJ458">
        <v>-19462.149433883082</v>
      </c>
      <c r="DK458">
        <v>-20000.908334229061</v>
      </c>
      <c r="DL458">
        <v>-20172.143602832039</v>
      </c>
      <c r="DM458">
        <v>-21264.632924956706</v>
      </c>
      <c r="DN458">
        <v>-22019.250564692393</v>
      </c>
      <c r="DO458">
        <v>-21877.870645820098</v>
      </c>
      <c r="DP458">
        <v>-21851.417476432085</v>
      </c>
      <c r="DQ458">
        <v>-21616.593268175991</v>
      </c>
      <c r="DR458">
        <v>-20561.097024781753</v>
      </c>
      <c r="DS458">
        <v>-19574.997196208104</v>
      </c>
      <c r="DT458">
        <v>-18962.595466059836</v>
      </c>
      <c r="DU458">
        <v>-19927.319901925774</v>
      </c>
      <c r="DV458">
        <v>-21444.895444431892</v>
      </c>
      <c r="DW458">
        <v>-22499.525779436815</v>
      </c>
      <c r="DX458">
        <v>-24186.870456024473</v>
      </c>
      <c r="DY458">
        <v>-24106.532565956848</v>
      </c>
      <c r="DZ458">
        <v>-23608.339634618096</v>
      </c>
      <c r="EA458">
        <v>-21981.008460479556</v>
      </c>
      <c r="EB458">
        <v>-19963.665517601301</v>
      </c>
      <c r="EC458">
        <v>-18823.349263354863</v>
      </c>
      <c r="ED458">
        <v>-17923.160072144579</v>
      </c>
      <c r="EE458">
        <v>-16599.256066261871</v>
      </c>
    </row>
    <row r="459" spans="1:135" ht="45">
      <c r="A459" t="s">
        <v>5</v>
      </c>
      <c r="B459" s="5">
        <v>-515.70000000000005</v>
      </c>
      <c r="C459">
        <f t="shared" ref="C459:C522" si="107">SUM(B456,B457,B458,B459)</f>
        <v>-1523.5</v>
      </c>
      <c r="M459" s="2" t="s">
        <v>154</v>
      </c>
      <c r="N459">
        <v>-1035.5200187000855</v>
      </c>
      <c r="O459">
        <v>-1021.4410116785759</v>
      </c>
      <c r="P459">
        <v>-997.96017879677208</v>
      </c>
      <c r="Q459">
        <v>-1008.2871823612975</v>
      </c>
      <c r="R459">
        <v>-940.48513573343166</v>
      </c>
      <c r="S459">
        <v>-764.26015257865572</v>
      </c>
      <c r="T459">
        <v>-563.41580696774918</v>
      </c>
      <c r="U459">
        <v>-559.13944250388704</v>
      </c>
      <c r="V459">
        <v>-688.72914263144571</v>
      </c>
      <c r="W459">
        <v>-1159.0750080033977</v>
      </c>
      <c r="X459">
        <v>-1488.3377515184975</v>
      </c>
      <c r="Y459">
        <v>-1481.5604939834107</v>
      </c>
      <c r="Z459">
        <v>-1535.9835512985958</v>
      </c>
      <c r="AA459">
        <v>-1993.7388240153743</v>
      </c>
      <c r="AB459">
        <v>-2135.9213329229801</v>
      </c>
      <c r="AC459">
        <v>-2218.2740938090215</v>
      </c>
      <c r="AD459">
        <v>-2438.6490486039575</v>
      </c>
      <c r="AE459">
        <v>-3278.9626258856038</v>
      </c>
      <c r="AF459">
        <v>-4188.1209988128194</v>
      </c>
      <c r="AG459">
        <v>-4408.3193398519625</v>
      </c>
      <c r="AH459">
        <v>-4585.9879316346796</v>
      </c>
      <c r="AI459">
        <v>-4676.2495983779972</v>
      </c>
      <c r="AJ459">
        <v>-4787.7746443287888</v>
      </c>
      <c r="AK459">
        <v>-4887.0482161269547</v>
      </c>
      <c r="AL459">
        <v>-5230.7349869212503</v>
      </c>
      <c r="AM459">
        <v>-5272.7481807103995</v>
      </c>
      <c r="AN459">
        <v>-5488.4722004590476</v>
      </c>
      <c r="AO459">
        <v>-5555.7924914525947</v>
      </c>
      <c r="AP459">
        <v>-6089.3543287262073</v>
      </c>
      <c r="AQ459">
        <v>-6024.652542821088</v>
      </c>
      <c r="AR459">
        <v>-5924.1218763034994</v>
      </c>
      <c r="AS459">
        <v>-5939.1085934961748</v>
      </c>
      <c r="AT459">
        <v>-6095.5361028670495</v>
      </c>
      <c r="AU459">
        <v>-6190.323231932497</v>
      </c>
      <c r="AV459">
        <v>-6275.1359719712855</v>
      </c>
      <c r="AW459">
        <v>-6474.4485050268977</v>
      </c>
      <c r="AX459">
        <v>-6681.1194623929168</v>
      </c>
      <c r="AY459">
        <v>-6388.1502213866333</v>
      </c>
      <c r="AZ459">
        <v>-5797.8349024940881</v>
      </c>
      <c r="BA459">
        <v>-5654.7158858855491</v>
      </c>
      <c r="BB459">
        <v>-5513.9053858023517</v>
      </c>
      <c r="BC459">
        <v>-5456.1164604829664</v>
      </c>
      <c r="BD459">
        <v>-5353.8283851840924</v>
      </c>
      <c r="BE459">
        <v>-5274.3262862415932</v>
      </c>
      <c r="BF459">
        <v>-4812.1388639657389</v>
      </c>
      <c r="BG459">
        <v>-4853.6829465975607</v>
      </c>
      <c r="BH459">
        <v>-5942.7844663645483</v>
      </c>
      <c r="BI459">
        <v>-5928.3106082234181</v>
      </c>
      <c r="BJ459">
        <v>-5414.1852714700053</v>
      </c>
      <c r="BK459">
        <v>-5757.7618172577031</v>
      </c>
      <c r="BL459">
        <v>-6897.5869442489702</v>
      </c>
      <c r="BM459">
        <v>-6995.7846782948982</v>
      </c>
      <c r="BN459">
        <v>-7010.5899027782934</v>
      </c>
      <c r="BO459">
        <v>-8136.7019962627073</v>
      </c>
      <c r="BP459">
        <v>-9373.0662672362214</v>
      </c>
      <c r="BQ459">
        <v>-10757.74239482908</v>
      </c>
      <c r="BR459">
        <v>-10455.407017368907</v>
      </c>
      <c r="BS459">
        <v>-10298.054311347682</v>
      </c>
      <c r="BT459">
        <v>-10249.137203299564</v>
      </c>
      <c r="BU459">
        <v>-10235.99028634256</v>
      </c>
      <c r="BV459">
        <v>-10474.687479175534</v>
      </c>
      <c r="BW459">
        <v>-10488.18951391725</v>
      </c>
      <c r="BX459">
        <v>-10512.685298243096</v>
      </c>
      <c r="BY459">
        <v>-10462.80683939084</v>
      </c>
      <c r="BZ459">
        <v>-10851.752332938599</v>
      </c>
      <c r="CA459">
        <v>-11019.39186004098</v>
      </c>
      <c r="CB459">
        <v>-10548.310305087231</v>
      </c>
      <c r="CC459">
        <v>-10624.50085300934</v>
      </c>
      <c r="CD459">
        <v>-10717.874870179994</v>
      </c>
      <c r="CE459">
        <v>-10624.342467928462</v>
      </c>
      <c r="CF459">
        <v>-9949.216095964035</v>
      </c>
      <c r="CG459">
        <v>-9785.0894014228943</v>
      </c>
      <c r="CH459">
        <v>-9759.7007579571509</v>
      </c>
      <c r="CI459">
        <v>-9454.3305928499522</v>
      </c>
      <c r="CJ459">
        <v>-8757.0797566805159</v>
      </c>
      <c r="CK459">
        <v>-7148.2198992433505</v>
      </c>
      <c r="CL459">
        <v>-7225.6873643412637</v>
      </c>
      <c r="CM459">
        <v>-7771.4316034623862</v>
      </c>
      <c r="CN459">
        <v>-8330.1621671529538</v>
      </c>
      <c r="CO459">
        <v>-8378.4327210378378</v>
      </c>
      <c r="CP459">
        <v>-8472.0795216779661</v>
      </c>
      <c r="CQ459">
        <v>-8758.3894112246217</v>
      </c>
      <c r="CR459">
        <v>-10115.365279739126</v>
      </c>
      <c r="CS459">
        <v>-10826.815257051359</v>
      </c>
      <c r="CT459">
        <v>-10488.428052827559</v>
      </c>
      <c r="CU459">
        <v>-10451.318393048503</v>
      </c>
      <c r="CV459">
        <v>-10198.789394810072</v>
      </c>
      <c r="CW459">
        <v>-12723.200200692681</v>
      </c>
      <c r="CX459">
        <v>-16153.049961653047</v>
      </c>
      <c r="CY459">
        <v>-17099.64133628341</v>
      </c>
      <c r="CZ459">
        <v>-17252.321086447195</v>
      </c>
      <c r="DA459">
        <v>-20263.638977224844</v>
      </c>
      <c r="DB459">
        <v>-22146.063017143584</v>
      </c>
      <c r="DC459">
        <v>-21914.509766784053</v>
      </c>
      <c r="DD459">
        <v>-21297.326365448276</v>
      </c>
      <c r="DE459">
        <v>-22820.968091593579</v>
      </c>
      <c r="DF459">
        <v>-25115.140286014546</v>
      </c>
      <c r="DG459">
        <v>-28679.124990787135</v>
      </c>
      <c r="DH459">
        <v>-31612.271874524733</v>
      </c>
      <c r="DI459">
        <v>-32623.506647587386</v>
      </c>
      <c r="DJ459">
        <v>-33335.800476687909</v>
      </c>
      <c r="DK459">
        <v>-33939.769955107397</v>
      </c>
      <c r="DL459">
        <v>-34152.796098131745</v>
      </c>
      <c r="DM459">
        <v>-35627.825876179384</v>
      </c>
      <c r="DN459">
        <v>-36261.80791490234</v>
      </c>
      <c r="DO459">
        <v>-36316.438288065707</v>
      </c>
      <c r="DP459">
        <v>-36442.397376749068</v>
      </c>
      <c r="DQ459">
        <v>-38107.782798441964</v>
      </c>
      <c r="DR459">
        <v>-38490.776899556309</v>
      </c>
      <c r="DS459">
        <v>-37779.665177239091</v>
      </c>
      <c r="DT459">
        <v>-37369.916805962683</v>
      </c>
      <c r="DU459">
        <v>-37639.553127540123</v>
      </c>
      <c r="DV459">
        <v>-38584.796797814037</v>
      </c>
      <c r="DW459">
        <v>-39264.901347269457</v>
      </c>
      <c r="DX459">
        <v>-41158.732647772165</v>
      </c>
      <c r="DY459">
        <v>-41054.523327084069</v>
      </c>
      <c r="DZ459">
        <v>-40387.825997382031</v>
      </c>
      <c r="EA459">
        <v>-38209.26155649453</v>
      </c>
      <c r="EB459">
        <v>-36117.090414785307</v>
      </c>
      <c r="EC459">
        <v>-35424.726000481518</v>
      </c>
      <c r="ED459">
        <v>-35777.729895323413</v>
      </c>
      <c r="EE459">
        <v>-34796.489517026741</v>
      </c>
    </row>
    <row r="460" spans="1:135">
      <c r="A460" t="s">
        <v>6</v>
      </c>
      <c r="B460" s="5">
        <v>-92.2</v>
      </c>
      <c r="C460">
        <f t="shared" si="107"/>
        <v>-922.7</v>
      </c>
    </row>
    <row r="461" spans="1:135">
      <c r="A461" t="s">
        <v>7</v>
      </c>
      <c r="B461" s="5">
        <v>102.6</v>
      </c>
      <c r="C461">
        <f t="shared" si="107"/>
        <v>-804.40000000000009</v>
      </c>
    </row>
    <row r="462" spans="1:135">
      <c r="A462" t="s">
        <v>8</v>
      </c>
      <c r="B462" s="5">
        <v>-40.799999999999997</v>
      </c>
      <c r="C462">
        <f t="shared" si="107"/>
        <v>-546.1</v>
      </c>
      <c r="D462">
        <f>C462-C458</f>
        <v>133.5</v>
      </c>
      <c r="E462" t="e">
        <v>#N/A</v>
      </c>
    </row>
    <row r="463" spans="1:135">
      <c r="A463" t="s">
        <v>9</v>
      </c>
      <c r="B463" s="5">
        <v>-295.3</v>
      </c>
      <c r="C463">
        <f t="shared" si="107"/>
        <v>-325.70000000000005</v>
      </c>
      <c r="D463">
        <f t="shared" ref="D463:D526" si="108">C463-C459</f>
        <v>1197.8</v>
      </c>
      <c r="E463" t="e">
        <v>#N/A</v>
      </c>
    </row>
    <row r="464" spans="1:135">
      <c r="A464" t="s">
        <v>10</v>
      </c>
      <c r="B464" s="5">
        <v>-455.18299999999999</v>
      </c>
      <c r="C464">
        <f t="shared" si="107"/>
        <v>-688.68299999999999</v>
      </c>
      <c r="D464">
        <f t="shared" si="108"/>
        <v>234.01700000000005</v>
      </c>
      <c r="E464" t="e">
        <v>#N/A</v>
      </c>
    </row>
    <row r="465" spans="1:5">
      <c r="A465" t="s">
        <v>11</v>
      </c>
      <c r="B465" s="5">
        <v>-383.3</v>
      </c>
      <c r="C465">
        <f t="shared" si="107"/>
        <v>-1174.5830000000001</v>
      </c>
      <c r="D465">
        <f t="shared" si="108"/>
        <v>-370.18299999999999</v>
      </c>
      <c r="E465" t="e">
        <v>#N/A</v>
      </c>
    </row>
    <row r="466" spans="1:5">
      <c r="A466" t="s">
        <v>12</v>
      </c>
      <c r="B466" s="5">
        <v>-225.245</v>
      </c>
      <c r="C466">
        <f t="shared" si="107"/>
        <v>-1359.0279999999998</v>
      </c>
      <c r="D466">
        <f t="shared" si="108"/>
        <v>-812.92799999999977</v>
      </c>
      <c r="E466" t="e">
        <v>#N/A</v>
      </c>
    </row>
    <row r="467" spans="1:5">
      <c r="A467" t="s">
        <v>13</v>
      </c>
      <c r="B467" s="5">
        <v>-158.69999999999999</v>
      </c>
      <c r="C467">
        <f t="shared" si="107"/>
        <v>-1222.4280000000001</v>
      </c>
      <c r="D467">
        <f t="shared" si="108"/>
        <v>-896.72800000000007</v>
      </c>
      <c r="E467" t="e">
        <v>#N/A</v>
      </c>
    </row>
    <row r="468" spans="1:5">
      <c r="A468" t="s">
        <v>14</v>
      </c>
      <c r="B468" s="5">
        <v>276.8</v>
      </c>
      <c r="C468">
        <f t="shared" si="107"/>
        <v>-490.44500000000011</v>
      </c>
      <c r="D468">
        <f t="shared" si="108"/>
        <v>198.23799999999989</v>
      </c>
      <c r="E468" t="e">
        <v>#N/A</v>
      </c>
    </row>
    <row r="469" spans="1:5">
      <c r="A469" t="s">
        <v>15</v>
      </c>
      <c r="B469" s="5">
        <v>-638.20000000000005</v>
      </c>
      <c r="C469">
        <f t="shared" si="107"/>
        <v>-745.34500000000003</v>
      </c>
      <c r="D469">
        <f t="shared" si="108"/>
        <v>429.23800000000006</v>
      </c>
      <c r="E469" t="e">
        <v>#N/A</v>
      </c>
    </row>
    <row r="470" spans="1:5">
      <c r="A470" t="s">
        <v>16</v>
      </c>
      <c r="B470" s="5">
        <v>84.3</v>
      </c>
      <c r="C470">
        <f t="shared" si="107"/>
        <v>-435.8</v>
      </c>
      <c r="D470">
        <f t="shared" si="108"/>
        <v>923.22799999999984</v>
      </c>
      <c r="E470" t="e">
        <v>#N/A</v>
      </c>
    </row>
    <row r="471" spans="1:5">
      <c r="A471" t="s">
        <v>17</v>
      </c>
      <c r="B471" s="5">
        <v>-448.7</v>
      </c>
      <c r="C471">
        <f t="shared" si="107"/>
        <v>-725.8</v>
      </c>
      <c r="D471">
        <f t="shared" si="108"/>
        <v>496.62800000000016</v>
      </c>
      <c r="E471" t="e">
        <v>#N/A</v>
      </c>
    </row>
    <row r="472" spans="1:5">
      <c r="A472" t="s">
        <v>18</v>
      </c>
      <c r="B472" s="5">
        <v>746.9</v>
      </c>
      <c r="C472">
        <f t="shared" si="107"/>
        <v>-255.70000000000016</v>
      </c>
      <c r="D472">
        <f t="shared" si="108"/>
        <v>234.74499999999995</v>
      </c>
      <c r="E472" t="e">
        <v>#N/A</v>
      </c>
    </row>
    <row r="473" spans="1:5">
      <c r="A473" t="s">
        <v>19</v>
      </c>
      <c r="B473" s="5">
        <v>-298.3</v>
      </c>
      <c r="C473">
        <f t="shared" si="107"/>
        <v>84.199999999999989</v>
      </c>
      <c r="D473">
        <f t="shared" si="108"/>
        <v>829.54500000000007</v>
      </c>
      <c r="E473" t="e">
        <v>#N/A</v>
      </c>
    </row>
    <row r="474" spans="1:5">
      <c r="A474" t="s">
        <v>20</v>
      </c>
      <c r="B474" s="5">
        <v>7.7999999999999803</v>
      </c>
      <c r="C474">
        <f t="shared" si="107"/>
        <v>7.6999999999999575</v>
      </c>
      <c r="D474">
        <f t="shared" si="108"/>
        <v>443.49999999999994</v>
      </c>
      <c r="E474" t="e">
        <v>#N/A</v>
      </c>
    </row>
    <row r="475" spans="1:5">
      <c r="A475" t="s">
        <v>21</v>
      </c>
      <c r="B475" s="5">
        <v>368</v>
      </c>
      <c r="C475">
        <f t="shared" si="107"/>
        <v>824.39999999999986</v>
      </c>
      <c r="D475">
        <f t="shared" si="108"/>
        <v>1550.1999999999998</v>
      </c>
      <c r="E475" t="e">
        <v>#N/A</v>
      </c>
    </row>
    <row r="476" spans="1:5">
      <c r="A476" t="s">
        <v>22</v>
      </c>
      <c r="B476" s="5">
        <v>-339.3</v>
      </c>
      <c r="C476">
        <f t="shared" si="107"/>
        <v>-261.80000000000007</v>
      </c>
      <c r="D476">
        <f t="shared" si="108"/>
        <v>-6.0999999999999091</v>
      </c>
      <c r="E476" t="e">
        <v>#N/A</v>
      </c>
    </row>
    <row r="477" spans="1:5">
      <c r="A477" t="s">
        <v>23</v>
      </c>
      <c r="B477" s="5">
        <v>-27.4</v>
      </c>
      <c r="C477">
        <f t="shared" si="107"/>
        <v>9.0999999999999446</v>
      </c>
      <c r="D477">
        <f t="shared" si="108"/>
        <v>-75.100000000000051</v>
      </c>
      <c r="E477" t="e">
        <v>#N/A</v>
      </c>
    </row>
    <row r="478" spans="1:5">
      <c r="A478" t="s">
        <v>24</v>
      </c>
      <c r="B478" s="5">
        <v>30.200000000000099</v>
      </c>
      <c r="C478">
        <f t="shared" si="107"/>
        <v>31.500000000000089</v>
      </c>
      <c r="D478">
        <f t="shared" si="108"/>
        <v>23.800000000000132</v>
      </c>
      <c r="E478" t="e">
        <v>#N/A</v>
      </c>
    </row>
    <row r="479" spans="1:5">
      <c r="A479" t="s">
        <v>25</v>
      </c>
      <c r="B479" s="5">
        <v>439.5</v>
      </c>
      <c r="C479">
        <f t="shared" si="107"/>
        <v>103.00000000000011</v>
      </c>
      <c r="D479">
        <f t="shared" si="108"/>
        <v>-721.39999999999975</v>
      </c>
      <c r="E479" t="e">
        <v>#N/A</v>
      </c>
    </row>
    <row r="480" spans="1:5">
      <c r="A480" t="s">
        <v>26</v>
      </c>
      <c r="B480" s="5">
        <v>165.1</v>
      </c>
      <c r="C480">
        <f t="shared" si="107"/>
        <v>607.40000000000009</v>
      </c>
      <c r="D480">
        <f t="shared" si="108"/>
        <v>869.20000000000016</v>
      </c>
      <c r="E480" t="e">
        <v>#N/A</v>
      </c>
    </row>
    <row r="481" spans="1:11">
      <c r="A481" t="s">
        <v>27</v>
      </c>
      <c r="B481" s="5">
        <v>-30</v>
      </c>
      <c r="C481">
        <f t="shared" si="107"/>
        <v>604.80000000000007</v>
      </c>
      <c r="D481">
        <f t="shared" si="108"/>
        <v>595.70000000000016</v>
      </c>
      <c r="E481">
        <f t="shared" ref="E481:E512" si="109">AVERAGE(D462:D481)</f>
        <v>263.84500000000003</v>
      </c>
      <c r="F481">
        <f>STDEV(D462,D463,D464,D465,D466,D467,D468,D469,D470,D471,D472,D473,D474,D475,D476,D477,D478,D479,D480,D481)</f>
        <v>649.68250935004278</v>
      </c>
      <c r="G481">
        <f>F481*2</f>
        <v>1299.3650187000856</v>
      </c>
      <c r="H481">
        <f t="shared" ref="H481:H544" si="110">E481+F481</f>
        <v>913.52750935004281</v>
      </c>
      <c r="I481">
        <f t="shared" ref="I481:I544" si="111">E481+G481</f>
        <v>1563.2100187000856</v>
      </c>
      <c r="J481">
        <f t="shared" ref="J481:J544" si="112">E481-F481</f>
        <v>-385.83750935004275</v>
      </c>
      <c r="K481">
        <f t="shared" ref="K481:K544" si="113">E481-G481</f>
        <v>-1035.5200187000855</v>
      </c>
    </row>
    <row r="482" spans="1:11">
      <c r="A482" t="s">
        <v>28</v>
      </c>
      <c r="B482" s="5">
        <v>231.8</v>
      </c>
      <c r="C482">
        <f t="shared" si="107"/>
        <v>806.40000000000009</v>
      </c>
      <c r="D482">
        <f t="shared" si="108"/>
        <v>774.9</v>
      </c>
      <c r="E482">
        <f t="shared" si="109"/>
        <v>295.91500000000002</v>
      </c>
      <c r="F482">
        <f t="shared" ref="F482:F545" si="114">STDEV(D463,D464,D465,D466,D467,D468,D469,D470,D471,D472,D473,D474,D475,D476,D477,D478,D479,D480,D481,D482)</f>
        <v>658.67800583928795</v>
      </c>
      <c r="G482">
        <f t="shared" ref="G482:G545" si="115">F482*2</f>
        <v>1317.3560116785759</v>
      </c>
      <c r="H482">
        <f t="shared" si="110"/>
        <v>954.59300583928803</v>
      </c>
      <c r="I482">
        <f t="shared" si="111"/>
        <v>1613.2710116785759</v>
      </c>
      <c r="J482">
        <f t="shared" si="112"/>
        <v>-362.76300583928793</v>
      </c>
      <c r="K482">
        <f t="shared" si="113"/>
        <v>-1021.4410116785759</v>
      </c>
    </row>
    <row r="483" spans="1:11">
      <c r="A483" t="s">
        <v>29</v>
      </c>
      <c r="B483" s="5">
        <v>-2</v>
      </c>
      <c r="C483">
        <f t="shared" si="107"/>
        <v>364.9</v>
      </c>
      <c r="D483">
        <f t="shared" si="108"/>
        <v>261.89999999999986</v>
      </c>
      <c r="E483">
        <f t="shared" si="109"/>
        <v>249.12000000000003</v>
      </c>
      <c r="F483">
        <f t="shared" si="114"/>
        <v>623.54008939838604</v>
      </c>
      <c r="G483">
        <f t="shared" si="115"/>
        <v>1247.0801787967721</v>
      </c>
      <c r="H483">
        <f t="shared" si="110"/>
        <v>872.66008939838605</v>
      </c>
      <c r="I483">
        <f t="shared" si="111"/>
        <v>1496.2001787967722</v>
      </c>
      <c r="J483">
        <f t="shared" si="112"/>
        <v>-374.42008939838604</v>
      </c>
      <c r="K483">
        <f t="shared" si="113"/>
        <v>-997.96017879677208</v>
      </c>
    </row>
    <row r="484" spans="1:11">
      <c r="A484" t="s">
        <v>30</v>
      </c>
      <c r="B484" s="5">
        <v>483.3</v>
      </c>
      <c r="C484">
        <f t="shared" si="107"/>
        <v>683.1</v>
      </c>
      <c r="D484">
        <f t="shared" si="108"/>
        <v>75.699999999999932</v>
      </c>
      <c r="E484">
        <f t="shared" si="109"/>
        <v>241.20415000000003</v>
      </c>
      <c r="F484">
        <f t="shared" si="114"/>
        <v>624.74566618064875</v>
      </c>
      <c r="G484">
        <f t="shared" si="115"/>
        <v>1249.4913323612975</v>
      </c>
      <c r="H484">
        <f t="shared" si="110"/>
        <v>865.94981618064878</v>
      </c>
      <c r="I484">
        <f t="shared" si="111"/>
        <v>1490.6954823612975</v>
      </c>
      <c r="J484">
        <f t="shared" si="112"/>
        <v>-383.54151618064873</v>
      </c>
      <c r="K484">
        <f t="shared" si="113"/>
        <v>-1008.2871823612975</v>
      </c>
    </row>
    <row r="485" spans="1:11">
      <c r="A485" t="s">
        <v>31</v>
      </c>
      <c r="B485" s="5">
        <v>208.7</v>
      </c>
      <c r="C485">
        <f t="shared" si="107"/>
        <v>921.8</v>
      </c>
      <c r="D485">
        <f t="shared" si="108"/>
        <v>316.99999999999989</v>
      </c>
      <c r="E485">
        <f t="shared" si="109"/>
        <v>275.56330000000003</v>
      </c>
      <c r="F485">
        <f t="shared" si="114"/>
        <v>608.02421786671584</v>
      </c>
      <c r="G485">
        <f t="shared" si="115"/>
        <v>1216.0484357334317</v>
      </c>
      <c r="H485">
        <f t="shared" si="110"/>
        <v>883.58751786671587</v>
      </c>
      <c r="I485">
        <f t="shared" si="111"/>
        <v>1491.6117357334317</v>
      </c>
      <c r="J485">
        <f t="shared" si="112"/>
        <v>-332.46091786671582</v>
      </c>
      <c r="K485">
        <f t="shared" si="113"/>
        <v>-940.48513573343166</v>
      </c>
    </row>
    <row r="486" spans="1:11">
      <c r="A486" t="s">
        <v>32</v>
      </c>
      <c r="B486" s="5">
        <v>610.5</v>
      </c>
      <c r="C486">
        <f t="shared" si="107"/>
        <v>1300.5</v>
      </c>
      <c r="D486">
        <f t="shared" si="108"/>
        <v>494.09999999999991</v>
      </c>
      <c r="E486">
        <f t="shared" si="109"/>
        <v>340.91469999999993</v>
      </c>
      <c r="F486">
        <f t="shared" si="114"/>
        <v>552.58742628932782</v>
      </c>
      <c r="G486">
        <f t="shared" si="115"/>
        <v>1105.1748525786556</v>
      </c>
      <c r="H486">
        <f t="shared" si="110"/>
        <v>893.50212628932775</v>
      </c>
      <c r="I486">
        <f t="shared" si="111"/>
        <v>1446.0895525786555</v>
      </c>
      <c r="J486">
        <f t="shared" si="112"/>
        <v>-211.6727262893279</v>
      </c>
      <c r="K486">
        <f t="shared" si="113"/>
        <v>-764.26015257865572</v>
      </c>
    </row>
    <row r="487" spans="1:11">
      <c r="A487" t="s">
        <v>33</v>
      </c>
      <c r="B487" s="5">
        <v>308.39999999999998</v>
      </c>
      <c r="C487">
        <f t="shared" si="107"/>
        <v>1610.9</v>
      </c>
      <c r="D487">
        <f t="shared" si="108"/>
        <v>1246</v>
      </c>
      <c r="E487">
        <f t="shared" si="109"/>
        <v>448.05109999999996</v>
      </c>
      <c r="F487">
        <f t="shared" si="114"/>
        <v>505.7334534838746</v>
      </c>
      <c r="G487">
        <f t="shared" si="115"/>
        <v>1011.4669069677492</v>
      </c>
      <c r="H487">
        <f t="shared" si="110"/>
        <v>953.78455348387456</v>
      </c>
      <c r="I487">
        <f t="shared" si="111"/>
        <v>1459.5180069677492</v>
      </c>
      <c r="J487">
        <f t="shared" si="112"/>
        <v>-57.682353483874635</v>
      </c>
      <c r="K487">
        <f t="shared" si="113"/>
        <v>-563.41580696774918</v>
      </c>
    </row>
    <row r="488" spans="1:11">
      <c r="A488" t="s">
        <v>34</v>
      </c>
      <c r="B488" s="5">
        <v>-202.5</v>
      </c>
      <c r="C488">
        <f t="shared" si="107"/>
        <v>925.09999999999991</v>
      </c>
      <c r="D488">
        <f t="shared" si="108"/>
        <v>241.99999999999989</v>
      </c>
      <c r="E488">
        <f t="shared" si="109"/>
        <v>450.23919999999998</v>
      </c>
      <c r="F488">
        <f t="shared" si="114"/>
        <v>504.68932125194351</v>
      </c>
      <c r="G488">
        <f t="shared" si="115"/>
        <v>1009.378642503887</v>
      </c>
      <c r="H488">
        <f t="shared" si="110"/>
        <v>954.92852125194349</v>
      </c>
      <c r="I488">
        <f t="shared" si="111"/>
        <v>1459.617842503887</v>
      </c>
      <c r="J488">
        <f t="shared" si="112"/>
        <v>-54.450121251943528</v>
      </c>
      <c r="K488">
        <f t="shared" si="113"/>
        <v>-559.13944250388704</v>
      </c>
    </row>
    <row r="489" spans="1:11">
      <c r="A489" t="s">
        <v>35</v>
      </c>
      <c r="B489" s="5">
        <v>-281.89999999999998</v>
      </c>
      <c r="C489">
        <f t="shared" si="107"/>
        <v>434.5</v>
      </c>
      <c r="D489">
        <f t="shared" si="108"/>
        <v>-487.29999999999995</v>
      </c>
      <c r="E489">
        <f t="shared" si="109"/>
        <v>404.4122999999999</v>
      </c>
      <c r="F489">
        <f t="shared" si="114"/>
        <v>546.57072131572284</v>
      </c>
      <c r="G489">
        <f t="shared" si="115"/>
        <v>1093.1414426314457</v>
      </c>
      <c r="H489">
        <f t="shared" si="110"/>
        <v>950.98302131572268</v>
      </c>
      <c r="I489">
        <f t="shared" si="111"/>
        <v>1497.5537426314456</v>
      </c>
      <c r="J489">
        <f t="shared" si="112"/>
        <v>-142.15842131572293</v>
      </c>
      <c r="K489">
        <f t="shared" si="113"/>
        <v>-688.72914263144571</v>
      </c>
    </row>
    <row r="490" spans="1:11">
      <c r="A490" t="s">
        <v>36</v>
      </c>
      <c r="B490" s="5">
        <v>-277.7</v>
      </c>
      <c r="C490">
        <f t="shared" si="107"/>
        <v>-453.7</v>
      </c>
      <c r="D490">
        <f t="shared" si="108"/>
        <v>-1754.2</v>
      </c>
      <c r="E490">
        <f t="shared" si="109"/>
        <v>270.54089999999997</v>
      </c>
      <c r="F490">
        <f t="shared" si="114"/>
        <v>714.80795400169882</v>
      </c>
      <c r="G490">
        <f t="shared" si="115"/>
        <v>1429.6159080033976</v>
      </c>
      <c r="H490">
        <f t="shared" si="110"/>
        <v>985.34885400169878</v>
      </c>
      <c r="I490">
        <f t="shared" si="111"/>
        <v>1700.1568080033976</v>
      </c>
      <c r="J490">
        <f t="shared" si="112"/>
        <v>-444.26705400169885</v>
      </c>
      <c r="K490">
        <f t="shared" si="113"/>
        <v>-1159.0750080033977</v>
      </c>
    </row>
    <row r="491" spans="1:11">
      <c r="A491" t="s">
        <v>37</v>
      </c>
      <c r="B491" s="5">
        <v>759.3</v>
      </c>
      <c r="C491">
        <f t="shared" si="107"/>
        <v>-2.7999999999999545</v>
      </c>
      <c r="D491">
        <f t="shared" si="108"/>
        <v>-1613.7</v>
      </c>
      <c r="E491">
        <f t="shared" si="109"/>
        <v>165.02450000000005</v>
      </c>
      <c r="F491">
        <f t="shared" si="114"/>
        <v>826.68112575924874</v>
      </c>
      <c r="G491">
        <f t="shared" si="115"/>
        <v>1653.3622515184975</v>
      </c>
      <c r="H491">
        <f t="shared" si="110"/>
        <v>991.70562575924873</v>
      </c>
      <c r="I491">
        <f t="shared" si="111"/>
        <v>1818.3867515184975</v>
      </c>
      <c r="J491">
        <f t="shared" si="112"/>
        <v>-661.65662575924875</v>
      </c>
      <c r="K491">
        <f t="shared" si="113"/>
        <v>-1488.3377515184975</v>
      </c>
    </row>
    <row r="492" spans="1:11">
      <c r="A492" t="s">
        <v>38</v>
      </c>
      <c r="B492" s="5">
        <v>1238.7</v>
      </c>
      <c r="C492">
        <f t="shared" si="107"/>
        <v>1438.4</v>
      </c>
      <c r="D492">
        <f t="shared" si="108"/>
        <v>513.30000000000018</v>
      </c>
      <c r="E492">
        <f t="shared" si="109"/>
        <v>178.95224999999999</v>
      </c>
      <c r="F492">
        <f t="shared" si="114"/>
        <v>830.25637199170535</v>
      </c>
      <c r="G492">
        <f t="shared" si="115"/>
        <v>1660.5127439834107</v>
      </c>
      <c r="H492">
        <f t="shared" si="110"/>
        <v>1009.2086219917053</v>
      </c>
      <c r="I492">
        <f t="shared" si="111"/>
        <v>1839.4649939834107</v>
      </c>
      <c r="J492">
        <f t="shared" si="112"/>
        <v>-651.30412199170541</v>
      </c>
      <c r="K492">
        <f t="shared" si="113"/>
        <v>-1481.5604939834107</v>
      </c>
    </row>
    <row r="493" spans="1:11">
      <c r="A493" t="s">
        <v>39</v>
      </c>
      <c r="B493" s="5">
        <v>283.10000000000002</v>
      </c>
      <c r="C493">
        <f t="shared" si="107"/>
        <v>2003.4</v>
      </c>
      <c r="D493">
        <f t="shared" si="108"/>
        <v>1568.9</v>
      </c>
      <c r="E493">
        <f t="shared" si="109"/>
        <v>215.92</v>
      </c>
      <c r="F493">
        <f t="shared" si="114"/>
        <v>875.95177564929793</v>
      </c>
      <c r="G493">
        <f t="shared" si="115"/>
        <v>1751.9035512985959</v>
      </c>
      <c r="H493">
        <f t="shared" si="110"/>
        <v>1091.8717756492979</v>
      </c>
      <c r="I493">
        <f t="shared" si="111"/>
        <v>1967.8235512985959</v>
      </c>
      <c r="J493">
        <f t="shared" si="112"/>
        <v>-660.03177564929797</v>
      </c>
      <c r="K493">
        <f t="shared" si="113"/>
        <v>-1535.9835512985958</v>
      </c>
    </row>
    <row r="494" spans="1:11">
      <c r="A494" t="s">
        <v>40</v>
      </c>
      <c r="B494" s="5">
        <v>1072.2</v>
      </c>
      <c r="C494">
        <f t="shared" si="107"/>
        <v>3353.3</v>
      </c>
      <c r="D494">
        <f t="shared" si="108"/>
        <v>3807</v>
      </c>
      <c r="E494">
        <f t="shared" si="109"/>
        <v>384.09499999999997</v>
      </c>
      <c r="F494">
        <f t="shared" si="114"/>
        <v>1188.9169120076872</v>
      </c>
      <c r="G494">
        <f t="shared" si="115"/>
        <v>2377.8338240153744</v>
      </c>
      <c r="H494">
        <f t="shared" si="110"/>
        <v>1573.0119120076872</v>
      </c>
      <c r="I494">
        <f t="shared" si="111"/>
        <v>2761.9288240153742</v>
      </c>
      <c r="J494">
        <f t="shared" si="112"/>
        <v>-804.82191200768716</v>
      </c>
      <c r="K494">
        <f t="shared" si="113"/>
        <v>-1993.7388240153743</v>
      </c>
    </row>
    <row r="495" spans="1:11">
      <c r="A495" t="s">
        <v>41</v>
      </c>
      <c r="B495" s="5">
        <v>321.2</v>
      </c>
      <c r="C495">
        <f t="shared" si="107"/>
        <v>2915.2</v>
      </c>
      <c r="D495">
        <f t="shared" si="108"/>
        <v>2918</v>
      </c>
      <c r="E495">
        <f t="shared" si="109"/>
        <v>452.48500000000001</v>
      </c>
      <c r="F495">
        <f t="shared" si="114"/>
        <v>1294.2031664614901</v>
      </c>
      <c r="G495">
        <f t="shared" si="115"/>
        <v>2588.4063329229803</v>
      </c>
      <c r="H495">
        <f t="shared" si="110"/>
        <v>1746.6881664614903</v>
      </c>
      <c r="I495">
        <f t="shared" si="111"/>
        <v>3040.8913329229804</v>
      </c>
      <c r="J495">
        <f t="shared" si="112"/>
        <v>-841.71816646149011</v>
      </c>
      <c r="K495">
        <f t="shared" si="113"/>
        <v>-2135.9213329229801</v>
      </c>
    </row>
    <row r="496" spans="1:11">
      <c r="A496" t="s">
        <v>42</v>
      </c>
      <c r="B496" s="5">
        <v>-963.4</v>
      </c>
      <c r="C496">
        <f t="shared" si="107"/>
        <v>713.10000000000025</v>
      </c>
      <c r="D496">
        <f t="shared" si="108"/>
        <v>-725.29999999999984</v>
      </c>
      <c r="E496">
        <f t="shared" si="109"/>
        <v>416.52499999999998</v>
      </c>
      <c r="F496">
        <f t="shared" si="114"/>
        <v>1317.3995469045108</v>
      </c>
      <c r="G496">
        <f t="shared" si="115"/>
        <v>2634.7990938090215</v>
      </c>
      <c r="H496">
        <f t="shared" si="110"/>
        <v>1733.9245469045109</v>
      </c>
      <c r="I496">
        <f t="shared" si="111"/>
        <v>3051.3240938090216</v>
      </c>
      <c r="J496">
        <f t="shared" si="112"/>
        <v>-900.87454690451079</v>
      </c>
      <c r="K496">
        <f t="shared" si="113"/>
        <v>-2218.2740938090215</v>
      </c>
    </row>
    <row r="497" spans="1:11">
      <c r="A497" t="s">
        <v>43</v>
      </c>
      <c r="B497" s="5">
        <v>-26.200000000000099</v>
      </c>
      <c r="C497">
        <f t="shared" si="107"/>
        <v>403.8</v>
      </c>
      <c r="D497">
        <f t="shared" si="108"/>
        <v>-1599.6000000000001</v>
      </c>
      <c r="E497">
        <f t="shared" si="109"/>
        <v>340.30000000000007</v>
      </c>
      <c r="F497">
        <f t="shared" si="114"/>
        <v>1389.4745243019788</v>
      </c>
      <c r="G497">
        <f t="shared" si="115"/>
        <v>2778.9490486039576</v>
      </c>
      <c r="H497">
        <f t="shared" si="110"/>
        <v>1729.774524301979</v>
      </c>
      <c r="I497">
        <f t="shared" si="111"/>
        <v>3119.2490486039578</v>
      </c>
      <c r="J497">
        <f t="shared" si="112"/>
        <v>-1049.1745243019786</v>
      </c>
      <c r="K497">
        <f t="shared" si="113"/>
        <v>-2438.6490486039575</v>
      </c>
    </row>
    <row r="498" spans="1:11">
      <c r="A498" t="s">
        <v>44</v>
      </c>
      <c r="B498" s="5">
        <v>-66.900000000000006</v>
      </c>
      <c r="C498">
        <f t="shared" si="107"/>
        <v>-735.30000000000007</v>
      </c>
      <c r="D498">
        <f t="shared" si="108"/>
        <v>-4088.6000000000004</v>
      </c>
      <c r="E498">
        <f t="shared" si="109"/>
        <v>134.68</v>
      </c>
      <c r="F498">
        <f t="shared" si="114"/>
        <v>1706.8213129428018</v>
      </c>
      <c r="G498">
        <f t="shared" si="115"/>
        <v>3413.6426258856036</v>
      </c>
      <c r="H498">
        <f t="shared" si="110"/>
        <v>1841.5013129428019</v>
      </c>
      <c r="I498">
        <f t="shared" si="111"/>
        <v>3548.3226258856034</v>
      </c>
      <c r="J498">
        <f t="shared" si="112"/>
        <v>-1572.1413129428017</v>
      </c>
      <c r="K498">
        <f t="shared" si="113"/>
        <v>-3278.9626258856038</v>
      </c>
    </row>
    <row r="499" spans="1:11">
      <c r="A499" t="s">
        <v>45</v>
      </c>
      <c r="B499" s="5">
        <v>-1038.9000000000001</v>
      </c>
      <c r="C499">
        <f t="shared" si="107"/>
        <v>-2095.4</v>
      </c>
      <c r="D499">
        <f t="shared" si="108"/>
        <v>-5010.6000000000004</v>
      </c>
      <c r="E499">
        <f t="shared" si="109"/>
        <v>-79.780000000000015</v>
      </c>
      <c r="F499">
        <f t="shared" si="114"/>
        <v>2054.1704994064098</v>
      </c>
      <c r="G499">
        <f t="shared" si="115"/>
        <v>4108.3409988128196</v>
      </c>
      <c r="H499">
        <f t="shared" si="110"/>
        <v>1974.3904994064098</v>
      </c>
      <c r="I499">
        <f t="shared" si="111"/>
        <v>4028.5609988128194</v>
      </c>
      <c r="J499">
        <f t="shared" si="112"/>
        <v>-2133.95049940641</v>
      </c>
      <c r="K499">
        <f t="shared" si="113"/>
        <v>-4188.1209988128194</v>
      </c>
    </row>
    <row r="500" spans="1:11">
      <c r="A500" t="s">
        <v>46</v>
      </c>
      <c r="B500" s="5">
        <v>-269.60000000000002</v>
      </c>
      <c r="C500">
        <f t="shared" si="107"/>
        <v>-1401.6000000000004</v>
      </c>
      <c r="D500">
        <f t="shared" si="108"/>
        <v>-2114.7000000000007</v>
      </c>
      <c r="E500">
        <f t="shared" si="109"/>
        <v>-228.97500000000008</v>
      </c>
      <c r="F500">
        <f t="shared" si="114"/>
        <v>2089.6721699259811</v>
      </c>
      <c r="G500">
        <f t="shared" si="115"/>
        <v>4179.3443398519621</v>
      </c>
      <c r="H500">
        <f t="shared" si="110"/>
        <v>1860.6971699259809</v>
      </c>
      <c r="I500">
        <f t="shared" si="111"/>
        <v>3950.3693398519622</v>
      </c>
      <c r="J500">
        <f t="shared" si="112"/>
        <v>-2318.647169925981</v>
      </c>
      <c r="K500">
        <f t="shared" si="113"/>
        <v>-4408.3193398519625</v>
      </c>
    </row>
    <row r="501" spans="1:11">
      <c r="A501" t="s">
        <v>47</v>
      </c>
      <c r="B501" s="5">
        <v>-181.3</v>
      </c>
      <c r="C501">
        <f t="shared" si="107"/>
        <v>-1556.7</v>
      </c>
      <c r="D501">
        <f t="shared" si="108"/>
        <v>-1960.5</v>
      </c>
      <c r="E501">
        <f t="shared" si="109"/>
        <v>-356.7850000000002</v>
      </c>
      <c r="F501">
        <f t="shared" si="114"/>
        <v>2114.6014658173399</v>
      </c>
      <c r="G501">
        <f t="shared" si="115"/>
        <v>4229.2029316346798</v>
      </c>
      <c r="H501">
        <f t="shared" si="110"/>
        <v>1757.8164658173396</v>
      </c>
      <c r="I501">
        <f t="shared" si="111"/>
        <v>3872.4179316346795</v>
      </c>
      <c r="J501">
        <f t="shared" si="112"/>
        <v>-2471.3864658173402</v>
      </c>
      <c r="K501">
        <f t="shared" si="113"/>
        <v>-4585.9879316346796</v>
      </c>
    </row>
    <row r="502" spans="1:11">
      <c r="A502" t="s">
        <v>48</v>
      </c>
      <c r="B502" s="5">
        <v>-563.20000000000005</v>
      </c>
      <c r="C502">
        <f t="shared" si="107"/>
        <v>-2053</v>
      </c>
      <c r="D502">
        <f t="shared" si="108"/>
        <v>-1317.6999999999998</v>
      </c>
      <c r="E502">
        <f t="shared" si="109"/>
        <v>-461.41500000000013</v>
      </c>
      <c r="F502">
        <f t="shared" si="114"/>
        <v>2107.4172991889986</v>
      </c>
      <c r="G502">
        <f t="shared" si="115"/>
        <v>4214.8345983779973</v>
      </c>
      <c r="H502">
        <f t="shared" si="110"/>
        <v>1646.0022991889984</v>
      </c>
      <c r="I502">
        <f t="shared" si="111"/>
        <v>3753.4195983779973</v>
      </c>
      <c r="J502">
        <f t="shared" si="112"/>
        <v>-2568.8322991889986</v>
      </c>
      <c r="K502">
        <f t="shared" si="113"/>
        <v>-4676.2495983779972</v>
      </c>
    </row>
    <row r="503" spans="1:11">
      <c r="A503" t="s">
        <v>49</v>
      </c>
      <c r="B503" s="5">
        <v>-2715.1</v>
      </c>
      <c r="C503">
        <f t="shared" si="107"/>
        <v>-3729.2</v>
      </c>
      <c r="D503">
        <f t="shared" si="108"/>
        <v>-1633.7999999999997</v>
      </c>
      <c r="E503">
        <f t="shared" si="109"/>
        <v>-556.20000000000005</v>
      </c>
      <c r="F503">
        <f t="shared" si="114"/>
        <v>2115.7873221643945</v>
      </c>
      <c r="G503">
        <f t="shared" si="115"/>
        <v>4231.574644328789</v>
      </c>
      <c r="H503">
        <f t="shared" si="110"/>
        <v>1559.5873221643944</v>
      </c>
      <c r="I503">
        <f t="shared" si="111"/>
        <v>3675.3746443287891</v>
      </c>
      <c r="J503">
        <f t="shared" si="112"/>
        <v>-2671.9873221643948</v>
      </c>
      <c r="K503">
        <f t="shared" si="113"/>
        <v>-4787.7746443287888</v>
      </c>
    </row>
    <row r="504" spans="1:11">
      <c r="A504" t="s">
        <v>50</v>
      </c>
      <c r="B504" s="5">
        <v>439.3</v>
      </c>
      <c r="C504">
        <f t="shared" si="107"/>
        <v>-3020.2999999999997</v>
      </c>
      <c r="D504">
        <f t="shared" si="108"/>
        <v>-1618.6999999999994</v>
      </c>
      <c r="E504">
        <f t="shared" si="109"/>
        <v>-640.91999999999996</v>
      </c>
      <c r="F504">
        <f t="shared" si="114"/>
        <v>2123.0641080634773</v>
      </c>
      <c r="G504">
        <f t="shared" si="115"/>
        <v>4246.1282161269546</v>
      </c>
      <c r="H504">
        <f t="shared" si="110"/>
        <v>1482.1441080634772</v>
      </c>
      <c r="I504">
        <f t="shared" si="111"/>
        <v>3605.2082161269545</v>
      </c>
      <c r="J504">
        <f t="shared" si="112"/>
        <v>-2763.9841080634774</v>
      </c>
      <c r="K504">
        <f t="shared" si="113"/>
        <v>-4887.0482161269547</v>
      </c>
    </row>
    <row r="505" spans="1:11">
      <c r="A505" t="s">
        <v>51</v>
      </c>
      <c r="B505" s="5">
        <v>-2183.6</v>
      </c>
      <c r="C505">
        <f t="shared" si="107"/>
        <v>-5022.6000000000004</v>
      </c>
      <c r="D505">
        <f t="shared" si="108"/>
        <v>-3465.9000000000005</v>
      </c>
      <c r="E505">
        <f t="shared" si="109"/>
        <v>-830.06499999999994</v>
      </c>
      <c r="F505">
        <f t="shared" si="114"/>
        <v>2200.3349934606254</v>
      </c>
      <c r="G505">
        <f t="shared" si="115"/>
        <v>4400.6699869212507</v>
      </c>
      <c r="H505">
        <f t="shared" si="110"/>
        <v>1370.2699934606253</v>
      </c>
      <c r="I505">
        <f t="shared" si="111"/>
        <v>3570.6049869212507</v>
      </c>
      <c r="J505">
        <f t="shared" si="112"/>
        <v>-3030.3999934606254</v>
      </c>
      <c r="K505">
        <f t="shared" si="113"/>
        <v>-5230.7349869212503</v>
      </c>
    </row>
    <row r="506" spans="1:11">
      <c r="A506" t="s">
        <v>52</v>
      </c>
      <c r="B506" s="5">
        <v>1212.5</v>
      </c>
      <c r="C506">
        <f t="shared" si="107"/>
        <v>-3246.8999999999996</v>
      </c>
      <c r="D506">
        <f t="shared" si="108"/>
        <v>-1193.8999999999996</v>
      </c>
      <c r="E506">
        <f t="shared" si="109"/>
        <v>-914.46500000000015</v>
      </c>
      <c r="F506">
        <f t="shared" si="114"/>
        <v>2179.1415903551997</v>
      </c>
      <c r="G506">
        <f t="shared" si="115"/>
        <v>4358.2831807103994</v>
      </c>
      <c r="H506">
        <f t="shared" si="110"/>
        <v>1264.6765903551996</v>
      </c>
      <c r="I506">
        <f t="shared" si="111"/>
        <v>3443.8181807103992</v>
      </c>
      <c r="J506">
        <f t="shared" si="112"/>
        <v>-3093.6065903551998</v>
      </c>
      <c r="K506">
        <f t="shared" si="113"/>
        <v>-5272.7481807103995</v>
      </c>
    </row>
    <row r="507" spans="1:11">
      <c r="A507" t="s">
        <v>53</v>
      </c>
      <c r="B507" s="5">
        <v>230.4</v>
      </c>
      <c r="C507">
        <f t="shared" si="107"/>
        <v>-301.39999999999998</v>
      </c>
      <c r="D507">
        <f t="shared" si="108"/>
        <v>3427.7999999999997</v>
      </c>
      <c r="E507">
        <f t="shared" si="109"/>
        <v>-805.37500000000023</v>
      </c>
      <c r="F507">
        <f t="shared" si="114"/>
        <v>2341.5486002295238</v>
      </c>
      <c r="G507">
        <f t="shared" si="115"/>
        <v>4683.0972004590476</v>
      </c>
      <c r="H507">
        <f t="shared" si="110"/>
        <v>1536.1736002295236</v>
      </c>
      <c r="I507">
        <f t="shared" si="111"/>
        <v>3877.7222004590476</v>
      </c>
      <c r="J507">
        <f t="shared" si="112"/>
        <v>-3146.9236002295238</v>
      </c>
      <c r="K507">
        <f t="shared" si="113"/>
        <v>-5488.4722004590476</v>
      </c>
    </row>
    <row r="508" spans="1:11">
      <c r="A508" t="s">
        <v>54</v>
      </c>
      <c r="B508" s="5">
        <v>-156.15899999999999</v>
      </c>
      <c r="C508">
        <f t="shared" si="107"/>
        <v>-896.85899999999992</v>
      </c>
      <c r="D508">
        <f t="shared" si="108"/>
        <v>2123.4409999999998</v>
      </c>
      <c r="E508">
        <f t="shared" si="109"/>
        <v>-711.30295000000024</v>
      </c>
      <c r="F508">
        <f t="shared" si="114"/>
        <v>2422.2447707262972</v>
      </c>
      <c r="G508">
        <f t="shared" si="115"/>
        <v>4844.4895414525945</v>
      </c>
      <c r="H508">
        <f t="shared" si="110"/>
        <v>1710.941820726297</v>
      </c>
      <c r="I508">
        <f t="shared" si="111"/>
        <v>4133.1865914525943</v>
      </c>
      <c r="J508">
        <f t="shared" si="112"/>
        <v>-3133.5477207262975</v>
      </c>
      <c r="K508">
        <f t="shared" si="113"/>
        <v>-5555.7924914525947</v>
      </c>
    </row>
    <row r="509" spans="1:11">
      <c r="A509" t="s">
        <v>55</v>
      </c>
      <c r="B509" s="5">
        <v>-300.10000000000002</v>
      </c>
      <c r="C509">
        <f t="shared" si="107"/>
        <v>986.64099999999996</v>
      </c>
      <c r="D509">
        <f t="shared" si="108"/>
        <v>6009.241</v>
      </c>
      <c r="E509">
        <f t="shared" si="109"/>
        <v>-386.47590000000008</v>
      </c>
      <c r="F509">
        <f t="shared" si="114"/>
        <v>2851.4392143631035</v>
      </c>
      <c r="G509">
        <f t="shared" si="115"/>
        <v>5702.8784287262069</v>
      </c>
      <c r="H509">
        <f t="shared" si="110"/>
        <v>2464.9633143631036</v>
      </c>
      <c r="I509">
        <f t="shared" si="111"/>
        <v>5316.4025287262066</v>
      </c>
      <c r="J509">
        <f t="shared" si="112"/>
        <v>-3237.9151143631034</v>
      </c>
      <c r="K509">
        <f t="shared" si="113"/>
        <v>-6089.3543287262073</v>
      </c>
    </row>
    <row r="510" spans="1:11">
      <c r="A510" t="s">
        <v>56</v>
      </c>
      <c r="B510" s="5">
        <v>257.10000000000002</v>
      </c>
      <c r="C510">
        <f t="shared" si="107"/>
        <v>31.241000000000014</v>
      </c>
      <c r="D510">
        <f t="shared" si="108"/>
        <v>3278.1409999999996</v>
      </c>
      <c r="E510">
        <f t="shared" si="109"/>
        <v>-134.85885000000025</v>
      </c>
      <c r="F510">
        <f t="shared" si="114"/>
        <v>2944.8968464105437</v>
      </c>
      <c r="G510">
        <f t="shared" si="115"/>
        <v>5889.7936928210875</v>
      </c>
      <c r="H510">
        <f t="shared" si="110"/>
        <v>2810.0379964105437</v>
      </c>
      <c r="I510">
        <f t="shared" si="111"/>
        <v>5754.9348428210869</v>
      </c>
      <c r="J510">
        <f t="shared" si="112"/>
        <v>-3079.7556964105438</v>
      </c>
      <c r="K510">
        <f t="shared" si="113"/>
        <v>-6024.652542821088</v>
      </c>
    </row>
    <row r="511" spans="1:11">
      <c r="A511" t="s">
        <v>57</v>
      </c>
      <c r="B511" s="5">
        <v>-493</v>
      </c>
      <c r="C511">
        <f t="shared" si="107"/>
        <v>-692.15899999999999</v>
      </c>
      <c r="D511">
        <f t="shared" si="108"/>
        <v>-390.75900000000001</v>
      </c>
      <c r="E511">
        <f t="shared" si="109"/>
        <v>-73.711800000000039</v>
      </c>
      <c r="F511">
        <f t="shared" si="114"/>
        <v>2925.2050381517497</v>
      </c>
      <c r="G511">
        <f t="shared" si="115"/>
        <v>5850.4100763034994</v>
      </c>
      <c r="H511">
        <f t="shared" si="110"/>
        <v>2851.4932381517497</v>
      </c>
      <c r="I511">
        <f t="shared" si="111"/>
        <v>5776.6982763034994</v>
      </c>
      <c r="J511">
        <f t="shared" si="112"/>
        <v>-2998.9168381517497</v>
      </c>
      <c r="K511">
        <f t="shared" si="113"/>
        <v>-5924.1218763034994</v>
      </c>
    </row>
    <row r="512" spans="1:11">
      <c r="A512" t="s">
        <v>58</v>
      </c>
      <c r="B512" s="5">
        <v>-264</v>
      </c>
      <c r="C512">
        <f t="shared" si="107"/>
        <v>-800</v>
      </c>
      <c r="D512">
        <f t="shared" si="108"/>
        <v>96.858999999999924</v>
      </c>
      <c r="E512">
        <f t="shared" si="109"/>
        <v>-94.533850000000186</v>
      </c>
      <c r="F512">
        <f t="shared" si="114"/>
        <v>2922.2873717480875</v>
      </c>
      <c r="G512">
        <f t="shared" si="115"/>
        <v>5844.574743496175</v>
      </c>
      <c r="H512">
        <f t="shared" si="110"/>
        <v>2827.7535217480872</v>
      </c>
      <c r="I512">
        <f t="shared" si="111"/>
        <v>5750.0408934961752</v>
      </c>
      <c r="J512">
        <f t="shared" si="112"/>
        <v>-3016.8212217480877</v>
      </c>
      <c r="K512">
        <f t="shared" si="113"/>
        <v>-5939.1085934961748</v>
      </c>
    </row>
    <row r="513" spans="1:11">
      <c r="A513" t="s">
        <v>59</v>
      </c>
      <c r="B513" s="5">
        <v>-272</v>
      </c>
      <c r="C513">
        <f t="shared" si="107"/>
        <v>-771.9</v>
      </c>
      <c r="D513">
        <f t="shared" si="108"/>
        <v>-1758.5409999999999</v>
      </c>
      <c r="E513">
        <f t="shared" ref="E513:E544" si="116">AVERAGE(D494:D513)</f>
        <v>-260.90590000000026</v>
      </c>
      <c r="F513">
        <f t="shared" si="114"/>
        <v>2917.3151014335244</v>
      </c>
      <c r="G513">
        <f t="shared" si="115"/>
        <v>5834.6302028670489</v>
      </c>
      <c r="H513">
        <f t="shared" si="110"/>
        <v>2656.4092014335242</v>
      </c>
      <c r="I513">
        <f t="shared" si="111"/>
        <v>5573.7243028670482</v>
      </c>
      <c r="J513">
        <f t="shared" si="112"/>
        <v>-3178.2210014335246</v>
      </c>
      <c r="K513">
        <f t="shared" si="113"/>
        <v>-6095.5361028670495</v>
      </c>
    </row>
    <row r="514" spans="1:11">
      <c r="A514" t="s">
        <v>60</v>
      </c>
      <c r="B514" s="5">
        <v>-1667</v>
      </c>
      <c r="C514">
        <f t="shared" si="107"/>
        <v>-2696</v>
      </c>
      <c r="D514">
        <f t="shared" si="108"/>
        <v>-2727.241</v>
      </c>
      <c r="E514">
        <f t="shared" si="116"/>
        <v>-587.61795000000018</v>
      </c>
      <c r="F514">
        <f t="shared" si="114"/>
        <v>2801.3526409662486</v>
      </c>
      <c r="G514">
        <f t="shared" si="115"/>
        <v>5602.7052819324972</v>
      </c>
      <c r="H514">
        <f t="shared" si="110"/>
        <v>2213.7346909662483</v>
      </c>
      <c r="I514">
        <f t="shared" si="111"/>
        <v>5015.0873319324974</v>
      </c>
      <c r="J514">
        <f t="shared" si="112"/>
        <v>-3388.9705909662489</v>
      </c>
      <c r="K514">
        <f t="shared" si="113"/>
        <v>-6190.323231932497</v>
      </c>
    </row>
    <row r="515" spans="1:11">
      <c r="A515" t="s">
        <v>61</v>
      </c>
      <c r="B515" s="5">
        <v>-1050</v>
      </c>
      <c r="C515">
        <f t="shared" si="107"/>
        <v>-3253</v>
      </c>
      <c r="D515">
        <f t="shared" si="108"/>
        <v>-2560.8409999999999</v>
      </c>
      <c r="E515">
        <f t="shared" si="116"/>
        <v>-861.56000000000017</v>
      </c>
      <c r="F515">
        <f t="shared" si="114"/>
        <v>2706.7879859856425</v>
      </c>
      <c r="G515">
        <f t="shared" si="115"/>
        <v>5413.5759719712851</v>
      </c>
      <c r="H515">
        <f t="shared" si="110"/>
        <v>1845.2279859856424</v>
      </c>
      <c r="I515">
        <f t="shared" si="111"/>
        <v>4552.0159719712847</v>
      </c>
      <c r="J515">
        <f t="shared" si="112"/>
        <v>-3568.3479859856425</v>
      </c>
      <c r="K515">
        <f t="shared" si="113"/>
        <v>-6275.1359719712855</v>
      </c>
    </row>
    <row r="516" spans="1:11">
      <c r="A516" t="s">
        <v>62</v>
      </c>
      <c r="B516" s="5">
        <v>-832</v>
      </c>
      <c r="C516">
        <f t="shared" si="107"/>
        <v>-3821</v>
      </c>
      <c r="D516">
        <f t="shared" si="108"/>
        <v>-3021</v>
      </c>
      <c r="E516">
        <f t="shared" si="116"/>
        <v>-976.34500000000003</v>
      </c>
      <c r="F516">
        <f t="shared" si="114"/>
        <v>2749.0517525134487</v>
      </c>
      <c r="G516">
        <f t="shared" si="115"/>
        <v>5498.1035050268974</v>
      </c>
      <c r="H516">
        <f t="shared" si="110"/>
        <v>1772.7067525134487</v>
      </c>
      <c r="I516">
        <f t="shared" si="111"/>
        <v>4521.7585050268972</v>
      </c>
      <c r="J516">
        <f t="shared" si="112"/>
        <v>-3725.3967525134485</v>
      </c>
      <c r="K516">
        <f t="shared" si="113"/>
        <v>-6474.4485050268977</v>
      </c>
    </row>
    <row r="517" spans="1:11">
      <c r="A517" t="s">
        <v>63</v>
      </c>
      <c r="B517" s="5">
        <v>-735</v>
      </c>
      <c r="C517">
        <f t="shared" si="107"/>
        <v>-4284</v>
      </c>
      <c r="D517">
        <f t="shared" si="108"/>
        <v>-3512.1</v>
      </c>
      <c r="E517">
        <f t="shared" si="116"/>
        <v>-1071.97</v>
      </c>
      <c r="F517">
        <f t="shared" si="114"/>
        <v>2804.5747311964583</v>
      </c>
      <c r="G517">
        <f t="shared" si="115"/>
        <v>5609.1494623929166</v>
      </c>
      <c r="H517">
        <f t="shared" si="110"/>
        <v>1732.6047311964583</v>
      </c>
      <c r="I517">
        <f t="shared" si="111"/>
        <v>4537.1794623929163</v>
      </c>
      <c r="J517">
        <f t="shared" si="112"/>
        <v>-3876.5447311964581</v>
      </c>
      <c r="K517">
        <f t="shared" si="113"/>
        <v>-6681.1194623929168</v>
      </c>
    </row>
    <row r="518" spans="1:11">
      <c r="A518" t="s">
        <v>64</v>
      </c>
      <c r="B518" s="5">
        <v>-1751</v>
      </c>
      <c r="C518">
        <f t="shared" si="107"/>
        <v>-4368</v>
      </c>
      <c r="D518">
        <f t="shared" si="108"/>
        <v>-1672</v>
      </c>
      <c r="E518">
        <f t="shared" si="116"/>
        <v>-951.13999999999976</v>
      </c>
      <c r="F518">
        <f t="shared" si="114"/>
        <v>2718.505110693317</v>
      </c>
      <c r="G518">
        <f t="shared" si="115"/>
        <v>5437.0102213866339</v>
      </c>
      <c r="H518">
        <f t="shared" si="110"/>
        <v>1767.3651106933171</v>
      </c>
      <c r="I518">
        <f t="shared" si="111"/>
        <v>4485.8702213866345</v>
      </c>
      <c r="J518">
        <f t="shared" si="112"/>
        <v>-3669.6451106933168</v>
      </c>
      <c r="K518">
        <f t="shared" si="113"/>
        <v>-6388.1502213866333</v>
      </c>
    </row>
    <row r="519" spans="1:11">
      <c r="A519" t="s">
        <v>65</v>
      </c>
      <c r="B519" s="5">
        <v>274</v>
      </c>
      <c r="C519">
        <f t="shared" si="107"/>
        <v>-3044</v>
      </c>
      <c r="D519">
        <f t="shared" si="108"/>
        <v>209</v>
      </c>
      <c r="E519">
        <f t="shared" si="116"/>
        <v>-690.16000000000008</v>
      </c>
      <c r="F519">
        <f t="shared" si="114"/>
        <v>2553.8374512470441</v>
      </c>
      <c r="G519">
        <f t="shared" si="115"/>
        <v>5107.6749024940882</v>
      </c>
      <c r="H519">
        <f t="shared" si="110"/>
        <v>1863.677451247044</v>
      </c>
      <c r="I519">
        <f t="shared" si="111"/>
        <v>4417.5149024940883</v>
      </c>
      <c r="J519">
        <f t="shared" si="112"/>
        <v>-3243.9974512470444</v>
      </c>
      <c r="K519">
        <f t="shared" si="113"/>
        <v>-5797.8349024940881</v>
      </c>
    </row>
    <row r="520" spans="1:11">
      <c r="A520" t="s">
        <v>66</v>
      </c>
      <c r="B520" s="5">
        <v>-313</v>
      </c>
      <c r="C520">
        <f t="shared" si="107"/>
        <v>-2525</v>
      </c>
      <c r="D520">
        <f t="shared" si="108"/>
        <v>1296</v>
      </c>
      <c r="E520">
        <f t="shared" si="116"/>
        <v>-519.625</v>
      </c>
      <c r="F520">
        <f t="shared" si="114"/>
        <v>2567.5454429427746</v>
      </c>
      <c r="G520">
        <f t="shared" si="115"/>
        <v>5135.0908858855491</v>
      </c>
      <c r="H520">
        <f t="shared" si="110"/>
        <v>2047.9204429427746</v>
      </c>
      <c r="I520">
        <f t="shared" si="111"/>
        <v>4615.4658858855491</v>
      </c>
      <c r="J520">
        <f t="shared" si="112"/>
        <v>-3087.1704429427746</v>
      </c>
      <c r="K520">
        <f t="shared" si="113"/>
        <v>-5654.7158858855491</v>
      </c>
    </row>
    <row r="521" spans="1:11">
      <c r="A521" t="s">
        <v>67</v>
      </c>
      <c r="B521" s="5">
        <v>-867</v>
      </c>
      <c r="C521">
        <f t="shared" si="107"/>
        <v>-2657</v>
      </c>
      <c r="D521">
        <f t="shared" si="108"/>
        <v>1627</v>
      </c>
      <c r="E521">
        <f t="shared" si="116"/>
        <v>-340.25000000000011</v>
      </c>
      <c r="F521">
        <f t="shared" si="114"/>
        <v>2586.8276929011759</v>
      </c>
      <c r="G521">
        <f t="shared" si="115"/>
        <v>5173.6553858023517</v>
      </c>
      <c r="H521">
        <f t="shared" si="110"/>
        <v>2246.5776929011759</v>
      </c>
      <c r="I521">
        <f t="shared" si="111"/>
        <v>4833.4053858023517</v>
      </c>
      <c r="J521">
        <f t="shared" si="112"/>
        <v>-2927.0776929011759</v>
      </c>
      <c r="K521">
        <f t="shared" si="113"/>
        <v>-5513.9053858023517</v>
      </c>
    </row>
    <row r="522" spans="1:11">
      <c r="A522" t="s">
        <v>68</v>
      </c>
      <c r="B522" s="5">
        <v>-877</v>
      </c>
      <c r="C522">
        <f t="shared" si="107"/>
        <v>-1783</v>
      </c>
      <c r="D522">
        <f t="shared" si="108"/>
        <v>2585</v>
      </c>
      <c r="E522">
        <f t="shared" si="116"/>
        <v>-145.11500000000007</v>
      </c>
      <c r="F522">
        <f t="shared" si="114"/>
        <v>2655.5007302414833</v>
      </c>
      <c r="G522">
        <f t="shared" si="115"/>
        <v>5311.0014604829666</v>
      </c>
      <c r="H522">
        <f t="shared" si="110"/>
        <v>2510.3857302414831</v>
      </c>
      <c r="I522">
        <f t="shared" si="111"/>
        <v>5165.8864604829669</v>
      </c>
      <c r="J522">
        <f t="shared" si="112"/>
        <v>-2800.6157302414836</v>
      </c>
      <c r="K522">
        <f t="shared" si="113"/>
        <v>-5456.1164604829664</v>
      </c>
    </row>
    <row r="523" spans="1:11">
      <c r="A523" t="s">
        <v>69</v>
      </c>
      <c r="B523" s="5">
        <v>2015</v>
      </c>
      <c r="C523">
        <f t="shared" ref="C523:C586" si="117">SUM(B520,B521,B522,B523)</f>
        <v>-42</v>
      </c>
      <c r="D523">
        <f t="shared" si="108"/>
        <v>3002</v>
      </c>
      <c r="E523">
        <f t="shared" si="116"/>
        <v>86.674999999999997</v>
      </c>
      <c r="F523">
        <f t="shared" si="114"/>
        <v>2720.2516925920463</v>
      </c>
      <c r="G523">
        <f t="shared" si="115"/>
        <v>5440.5033851840926</v>
      </c>
      <c r="H523">
        <f t="shared" si="110"/>
        <v>2806.9266925920465</v>
      </c>
      <c r="I523">
        <f t="shared" si="111"/>
        <v>5527.1783851840928</v>
      </c>
      <c r="J523">
        <f t="shared" si="112"/>
        <v>-2633.5766925920461</v>
      </c>
      <c r="K523">
        <f t="shared" si="113"/>
        <v>-5353.8283851840924</v>
      </c>
    </row>
    <row r="524" spans="1:11">
      <c r="A524" t="s">
        <v>70</v>
      </c>
      <c r="B524" s="5">
        <v>-3634</v>
      </c>
      <c r="C524">
        <f t="shared" si="117"/>
        <v>-3363</v>
      </c>
      <c r="D524">
        <f t="shared" si="108"/>
        <v>-838</v>
      </c>
      <c r="E524">
        <f t="shared" si="116"/>
        <v>125.70999999999995</v>
      </c>
      <c r="F524">
        <f t="shared" si="114"/>
        <v>2700.0181431207966</v>
      </c>
      <c r="G524">
        <f t="shared" si="115"/>
        <v>5400.0362862415932</v>
      </c>
      <c r="H524">
        <f t="shared" si="110"/>
        <v>2825.7281431207966</v>
      </c>
      <c r="I524">
        <f t="shared" si="111"/>
        <v>5525.7462862415932</v>
      </c>
      <c r="J524">
        <f t="shared" si="112"/>
        <v>-2574.3081431207966</v>
      </c>
      <c r="K524">
        <f t="shared" si="113"/>
        <v>-5274.3262862415932</v>
      </c>
    </row>
    <row r="525" spans="1:11">
      <c r="A525" t="s">
        <v>71</v>
      </c>
      <c r="B525" s="5">
        <v>187</v>
      </c>
      <c r="C525">
        <f t="shared" si="117"/>
        <v>-2309</v>
      </c>
      <c r="D525">
        <f t="shared" si="108"/>
        <v>348</v>
      </c>
      <c r="E525">
        <f t="shared" si="116"/>
        <v>316.40500000000003</v>
      </c>
      <c r="F525">
        <f t="shared" si="114"/>
        <v>2564.2719319828693</v>
      </c>
      <c r="G525">
        <f t="shared" si="115"/>
        <v>5128.5438639657386</v>
      </c>
      <c r="H525">
        <f t="shared" si="110"/>
        <v>2880.6769319828695</v>
      </c>
      <c r="I525">
        <f t="shared" si="111"/>
        <v>5444.9488639657384</v>
      </c>
      <c r="J525">
        <f t="shared" si="112"/>
        <v>-2247.8669319828691</v>
      </c>
      <c r="K525">
        <f t="shared" si="113"/>
        <v>-4812.1388639657389</v>
      </c>
    </row>
    <row r="526" spans="1:11">
      <c r="A526" t="s">
        <v>72</v>
      </c>
      <c r="B526" s="5">
        <v>-1895</v>
      </c>
      <c r="C526">
        <f t="shared" si="117"/>
        <v>-3327</v>
      </c>
      <c r="D526">
        <f t="shared" si="108"/>
        <v>-1544</v>
      </c>
      <c r="E526">
        <f t="shared" si="116"/>
        <v>298.89999999999998</v>
      </c>
      <c r="F526">
        <f t="shared" si="114"/>
        <v>2576.2914732987801</v>
      </c>
      <c r="G526">
        <f t="shared" si="115"/>
        <v>5152.5829465975603</v>
      </c>
      <c r="H526">
        <f t="shared" si="110"/>
        <v>2875.1914732987802</v>
      </c>
      <c r="I526">
        <f t="shared" si="111"/>
        <v>5451.4829465975599</v>
      </c>
      <c r="J526">
        <f t="shared" si="112"/>
        <v>-2277.3914732987801</v>
      </c>
      <c r="K526">
        <f t="shared" si="113"/>
        <v>-4853.6829465975607</v>
      </c>
    </row>
    <row r="527" spans="1:11">
      <c r="A527" t="s">
        <v>73</v>
      </c>
      <c r="B527" s="5">
        <v>-1146</v>
      </c>
      <c r="C527">
        <f t="shared" si="117"/>
        <v>-6488</v>
      </c>
      <c r="D527">
        <f t="shared" ref="D527:D590" si="118">C527-C523</f>
        <v>-6446</v>
      </c>
      <c r="E527">
        <f t="shared" si="116"/>
        <v>-194.78999999999991</v>
      </c>
      <c r="F527">
        <f t="shared" si="114"/>
        <v>2873.9972331822742</v>
      </c>
      <c r="G527">
        <f t="shared" si="115"/>
        <v>5747.9944663645483</v>
      </c>
      <c r="H527">
        <f t="shared" si="110"/>
        <v>2679.2072331822742</v>
      </c>
      <c r="I527">
        <f t="shared" si="111"/>
        <v>5553.2044663645484</v>
      </c>
      <c r="J527">
        <f t="shared" si="112"/>
        <v>-3068.7872331822741</v>
      </c>
      <c r="K527">
        <f t="shared" si="113"/>
        <v>-5942.7844663645483</v>
      </c>
    </row>
    <row r="528" spans="1:11">
      <c r="A528" t="s">
        <v>74</v>
      </c>
      <c r="B528" s="5">
        <v>1040</v>
      </c>
      <c r="C528">
        <f t="shared" si="117"/>
        <v>-1814</v>
      </c>
      <c r="D528">
        <f t="shared" si="118"/>
        <v>1549</v>
      </c>
      <c r="E528">
        <f t="shared" si="116"/>
        <v>-223.51204999999999</v>
      </c>
      <c r="F528">
        <f t="shared" si="114"/>
        <v>2852.3992791117089</v>
      </c>
      <c r="G528">
        <f t="shared" si="115"/>
        <v>5704.7985582234178</v>
      </c>
      <c r="H528">
        <f t="shared" si="110"/>
        <v>2628.8872291117091</v>
      </c>
      <c r="I528">
        <f t="shared" si="111"/>
        <v>5481.2865082234175</v>
      </c>
      <c r="J528">
        <f t="shared" si="112"/>
        <v>-3075.9113291117087</v>
      </c>
      <c r="K528">
        <f t="shared" si="113"/>
        <v>-5928.3106082234181</v>
      </c>
    </row>
    <row r="529" spans="1:11">
      <c r="A529" t="s">
        <v>75</v>
      </c>
      <c r="B529" s="5">
        <v>163</v>
      </c>
      <c r="C529">
        <f t="shared" si="117"/>
        <v>-1838</v>
      </c>
      <c r="D529">
        <f t="shared" si="118"/>
        <v>471</v>
      </c>
      <c r="E529">
        <f t="shared" si="116"/>
        <v>-500.42410000000001</v>
      </c>
      <c r="F529">
        <f t="shared" si="114"/>
        <v>2456.8805857350026</v>
      </c>
      <c r="G529">
        <f t="shared" si="115"/>
        <v>4913.7611714700051</v>
      </c>
      <c r="H529">
        <f t="shared" si="110"/>
        <v>1956.4564857350026</v>
      </c>
      <c r="I529">
        <f t="shared" si="111"/>
        <v>4413.337071470005</v>
      </c>
      <c r="J529">
        <f t="shared" si="112"/>
        <v>-2957.3046857350027</v>
      </c>
      <c r="K529">
        <f t="shared" si="113"/>
        <v>-5414.1852714700053</v>
      </c>
    </row>
    <row r="530" spans="1:11">
      <c r="A530" t="s">
        <v>76</v>
      </c>
      <c r="B530" s="5">
        <v>2194</v>
      </c>
      <c r="C530">
        <f t="shared" si="117"/>
        <v>2251</v>
      </c>
      <c r="D530">
        <f t="shared" si="118"/>
        <v>5578</v>
      </c>
      <c r="E530">
        <f t="shared" si="116"/>
        <v>-385.43115</v>
      </c>
      <c r="F530">
        <f t="shared" si="114"/>
        <v>2686.1653336288514</v>
      </c>
      <c r="G530">
        <f t="shared" si="115"/>
        <v>5372.3306672577028</v>
      </c>
      <c r="H530">
        <f t="shared" si="110"/>
        <v>2300.7341836288515</v>
      </c>
      <c r="I530">
        <f t="shared" si="111"/>
        <v>4986.8995172577024</v>
      </c>
      <c r="J530">
        <f t="shared" si="112"/>
        <v>-3071.5964836288513</v>
      </c>
      <c r="K530">
        <f t="shared" si="113"/>
        <v>-5757.7618172577031</v>
      </c>
    </row>
    <row r="531" spans="1:11">
      <c r="A531" t="s">
        <v>77</v>
      </c>
      <c r="B531" s="5">
        <v>-176</v>
      </c>
      <c r="C531">
        <f t="shared" si="117"/>
        <v>3221</v>
      </c>
      <c r="D531">
        <f t="shared" si="118"/>
        <v>9709</v>
      </c>
      <c r="E531">
        <f t="shared" si="116"/>
        <v>119.55680000000002</v>
      </c>
      <c r="F531">
        <f t="shared" si="114"/>
        <v>3508.5718721244853</v>
      </c>
      <c r="G531">
        <f t="shared" si="115"/>
        <v>7017.1437442489705</v>
      </c>
      <c r="H531">
        <f t="shared" si="110"/>
        <v>3628.1286721244851</v>
      </c>
      <c r="I531">
        <f t="shared" si="111"/>
        <v>7136.7005442489708</v>
      </c>
      <c r="J531">
        <f t="shared" si="112"/>
        <v>-3389.0150721244854</v>
      </c>
      <c r="K531">
        <f t="shared" si="113"/>
        <v>-6897.5869442489702</v>
      </c>
    </row>
    <row r="532" spans="1:11">
      <c r="A532" t="s">
        <v>78</v>
      </c>
      <c r="B532" s="5">
        <v>1146</v>
      </c>
      <c r="C532">
        <f t="shared" si="117"/>
        <v>3327</v>
      </c>
      <c r="D532">
        <f t="shared" si="118"/>
        <v>5141</v>
      </c>
      <c r="E532">
        <f t="shared" si="116"/>
        <v>371.76384999999999</v>
      </c>
      <c r="F532">
        <f t="shared" si="114"/>
        <v>3683.7742641474492</v>
      </c>
      <c r="G532">
        <f t="shared" si="115"/>
        <v>7367.5485282948985</v>
      </c>
      <c r="H532">
        <f t="shared" si="110"/>
        <v>4055.5381141474491</v>
      </c>
      <c r="I532">
        <f t="shared" si="111"/>
        <v>7739.3123782948987</v>
      </c>
      <c r="J532">
        <f t="shared" si="112"/>
        <v>-3312.0104141474494</v>
      </c>
      <c r="K532">
        <f t="shared" si="113"/>
        <v>-6995.7846782948982</v>
      </c>
    </row>
    <row r="533" spans="1:11">
      <c r="A533" t="s">
        <v>79</v>
      </c>
      <c r="B533" s="5">
        <v>-6892</v>
      </c>
      <c r="C533">
        <f t="shared" si="117"/>
        <v>-3728</v>
      </c>
      <c r="D533">
        <f t="shared" si="118"/>
        <v>-1890</v>
      </c>
      <c r="E533">
        <f t="shared" si="116"/>
        <v>365.19089999999994</v>
      </c>
      <c r="F533">
        <f t="shared" si="114"/>
        <v>3687.8904013891465</v>
      </c>
      <c r="G533">
        <f t="shared" si="115"/>
        <v>7375.780802778293</v>
      </c>
      <c r="H533">
        <f t="shared" si="110"/>
        <v>4053.0813013891466</v>
      </c>
      <c r="I533">
        <f t="shared" si="111"/>
        <v>7740.9717027782926</v>
      </c>
      <c r="J533">
        <f t="shared" si="112"/>
        <v>-3322.6995013891465</v>
      </c>
      <c r="K533">
        <f t="shared" si="113"/>
        <v>-7010.5899027782934</v>
      </c>
    </row>
    <row r="534" spans="1:11">
      <c r="A534" t="s">
        <v>80</v>
      </c>
      <c r="B534" s="5">
        <v>-70</v>
      </c>
      <c r="C534">
        <f t="shared" si="117"/>
        <v>-5992</v>
      </c>
      <c r="D534">
        <f t="shared" si="118"/>
        <v>-8243</v>
      </c>
      <c r="E534">
        <f t="shared" si="116"/>
        <v>89.402949999999962</v>
      </c>
      <c r="F534">
        <f t="shared" si="114"/>
        <v>4113.0524731313535</v>
      </c>
      <c r="G534">
        <f t="shared" si="115"/>
        <v>8226.104946262707</v>
      </c>
      <c r="H534">
        <f t="shared" si="110"/>
        <v>4202.4554231313532</v>
      </c>
      <c r="I534">
        <f t="shared" si="111"/>
        <v>8315.5078962627067</v>
      </c>
      <c r="J534">
        <f t="shared" si="112"/>
        <v>-4023.6495231313534</v>
      </c>
      <c r="K534">
        <f t="shared" si="113"/>
        <v>-8136.7019962627073</v>
      </c>
    </row>
    <row r="535" spans="1:11">
      <c r="A535" t="s">
        <v>81</v>
      </c>
      <c r="B535" s="5">
        <v>-50</v>
      </c>
      <c r="C535">
        <f t="shared" si="117"/>
        <v>-5866</v>
      </c>
      <c r="D535">
        <f t="shared" si="118"/>
        <v>-9087</v>
      </c>
      <c r="E535">
        <f t="shared" si="116"/>
        <v>-236.90500000000003</v>
      </c>
      <c r="F535">
        <f t="shared" si="114"/>
        <v>4568.0806336181104</v>
      </c>
      <c r="G535">
        <f t="shared" si="115"/>
        <v>9136.1612672362207</v>
      </c>
      <c r="H535">
        <f t="shared" si="110"/>
        <v>4331.1756336181106</v>
      </c>
      <c r="I535">
        <f t="shared" si="111"/>
        <v>8899.2562672362201</v>
      </c>
      <c r="J535">
        <f t="shared" si="112"/>
        <v>-4804.9856336181101</v>
      </c>
      <c r="K535">
        <f t="shared" si="113"/>
        <v>-9373.0662672362214</v>
      </c>
    </row>
    <row r="536" spans="1:11">
      <c r="A536" t="s">
        <v>82</v>
      </c>
      <c r="B536" s="5">
        <v>-71</v>
      </c>
      <c r="C536">
        <f t="shared" si="117"/>
        <v>-7083</v>
      </c>
      <c r="D536">
        <f t="shared" si="118"/>
        <v>-10410</v>
      </c>
      <c r="E536">
        <f t="shared" si="116"/>
        <v>-606.3549999999999</v>
      </c>
      <c r="F536">
        <f t="shared" si="114"/>
        <v>5075.6936974145401</v>
      </c>
      <c r="G536">
        <f t="shared" si="115"/>
        <v>10151.38739482908</v>
      </c>
      <c r="H536">
        <f t="shared" si="110"/>
        <v>4469.3386974145405</v>
      </c>
      <c r="I536">
        <f t="shared" si="111"/>
        <v>9545.0323948290807</v>
      </c>
      <c r="J536">
        <f t="shared" si="112"/>
        <v>-5682.0486974145397</v>
      </c>
      <c r="K536">
        <f t="shared" si="113"/>
        <v>-10757.74239482908</v>
      </c>
    </row>
    <row r="537" spans="1:11">
      <c r="A537" t="s">
        <v>83</v>
      </c>
      <c r="B537" s="5">
        <v>-658</v>
      </c>
      <c r="C537">
        <f t="shared" si="117"/>
        <v>-849</v>
      </c>
      <c r="D537">
        <f t="shared" si="118"/>
        <v>2879</v>
      </c>
      <c r="E537">
        <f t="shared" si="116"/>
        <v>-286.8</v>
      </c>
      <c r="F537">
        <f t="shared" si="114"/>
        <v>5084.3035086844538</v>
      </c>
      <c r="G537">
        <f t="shared" si="115"/>
        <v>10168.607017368908</v>
      </c>
      <c r="H537">
        <f t="shared" si="110"/>
        <v>4797.5035086844537</v>
      </c>
      <c r="I537">
        <f t="shared" si="111"/>
        <v>9881.8070173689084</v>
      </c>
      <c r="J537">
        <f t="shared" si="112"/>
        <v>-5371.103508684454</v>
      </c>
      <c r="K537">
        <f t="shared" si="113"/>
        <v>-10455.407017368907</v>
      </c>
    </row>
    <row r="538" spans="1:11">
      <c r="A538" t="s">
        <v>84</v>
      </c>
      <c r="B538" s="5">
        <v>-2978</v>
      </c>
      <c r="C538">
        <f t="shared" si="117"/>
        <v>-3757</v>
      </c>
      <c r="D538">
        <f t="shared" si="118"/>
        <v>2235</v>
      </c>
      <c r="E538">
        <f t="shared" si="116"/>
        <v>-91.45</v>
      </c>
      <c r="F538">
        <f t="shared" si="114"/>
        <v>5103.3021556738404</v>
      </c>
      <c r="G538">
        <f t="shared" si="115"/>
        <v>10206.604311347681</v>
      </c>
      <c r="H538">
        <f t="shared" si="110"/>
        <v>5011.8521556738406</v>
      </c>
      <c r="I538">
        <f t="shared" si="111"/>
        <v>10115.15431134768</v>
      </c>
      <c r="J538">
        <f t="shared" si="112"/>
        <v>-5194.7521556738402</v>
      </c>
      <c r="K538">
        <f t="shared" si="113"/>
        <v>-10298.054311347682</v>
      </c>
    </row>
    <row r="539" spans="1:11">
      <c r="A539" t="s">
        <v>85</v>
      </c>
      <c r="B539" s="5">
        <v>457.79818713093601</v>
      </c>
      <c r="C539">
        <f t="shared" si="117"/>
        <v>-3249.2018128690638</v>
      </c>
      <c r="D539">
        <f t="shared" si="118"/>
        <v>2616.7981871309362</v>
      </c>
      <c r="E539">
        <f t="shared" si="116"/>
        <v>28.93990935654681</v>
      </c>
      <c r="F539">
        <f t="shared" si="114"/>
        <v>5139.0385563280552</v>
      </c>
      <c r="G539">
        <f t="shared" si="115"/>
        <v>10278.07711265611</v>
      </c>
      <c r="H539">
        <f t="shared" si="110"/>
        <v>5167.9784656846023</v>
      </c>
      <c r="I539">
        <f t="shared" si="111"/>
        <v>10307.017022012657</v>
      </c>
      <c r="J539">
        <f t="shared" si="112"/>
        <v>-5110.0986469715081</v>
      </c>
      <c r="K539">
        <f t="shared" si="113"/>
        <v>-10249.137203299564</v>
      </c>
    </row>
    <row r="540" spans="1:11">
      <c r="A540" t="s">
        <v>86</v>
      </c>
      <c r="B540" s="5">
        <v>-924.54747115951898</v>
      </c>
      <c r="C540">
        <f t="shared" si="117"/>
        <v>-4102.7492840285831</v>
      </c>
      <c r="D540">
        <f t="shared" si="118"/>
        <v>2980.2507159714169</v>
      </c>
      <c r="E540">
        <f t="shared" si="116"/>
        <v>113.15244515511765</v>
      </c>
      <c r="F540">
        <f t="shared" si="114"/>
        <v>5174.5713657488386</v>
      </c>
      <c r="G540">
        <f t="shared" si="115"/>
        <v>10349.142731497677</v>
      </c>
      <c r="H540">
        <f t="shared" si="110"/>
        <v>5287.7238109039563</v>
      </c>
      <c r="I540">
        <f t="shared" si="111"/>
        <v>10462.295176652795</v>
      </c>
      <c r="J540">
        <f t="shared" si="112"/>
        <v>-5061.4189205937209</v>
      </c>
      <c r="K540">
        <f t="shared" si="113"/>
        <v>-10235.99028634256</v>
      </c>
    </row>
    <row r="541" spans="1:11">
      <c r="A541" t="s">
        <v>87</v>
      </c>
      <c r="B541" s="5">
        <v>147.31258211085199</v>
      </c>
      <c r="C541">
        <f t="shared" si="117"/>
        <v>-3297.4367019177307</v>
      </c>
      <c r="D541">
        <f t="shared" si="118"/>
        <v>-2448.4367019177307</v>
      </c>
      <c r="E541">
        <f t="shared" si="116"/>
        <v>-90.619389940768883</v>
      </c>
      <c r="F541">
        <f t="shared" si="114"/>
        <v>5192.0340446173832</v>
      </c>
      <c r="G541">
        <f t="shared" si="115"/>
        <v>10384.068089234766</v>
      </c>
      <c r="H541">
        <f t="shared" si="110"/>
        <v>5101.4146546766142</v>
      </c>
      <c r="I541">
        <f t="shared" si="111"/>
        <v>10293.448699293998</v>
      </c>
      <c r="J541">
        <f t="shared" si="112"/>
        <v>-5282.6534345581522</v>
      </c>
      <c r="K541">
        <f t="shared" si="113"/>
        <v>-10474.687479175534</v>
      </c>
    </row>
    <row r="542" spans="1:11">
      <c r="A542" t="s">
        <v>88</v>
      </c>
      <c r="B542" s="5">
        <v>-2284.3999470359399</v>
      </c>
      <c r="C542">
        <f t="shared" si="117"/>
        <v>-2603.8366489536711</v>
      </c>
      <c r="D542">
        <f t="shared" si="118"/>
        <v>1153.1633510463289</v>
      </c>
      <c r="E542">
        <f t="shared" si="116"/>
        <v>-162.21122238845243</v>
      </c>
      <c r="F542">
        <f t="shared" si="114"/>
        <v>5162.9891457643989</v>
      </c>
      <c r="G542">
        <f t="shared" si="115"/>
        <v>10325.978291528798</v>
      </c>
      <c r="H542">
        <f t="shared" si="110"/>
        <v>5000.7779233759466</v>
      </c>
      <c r="I542">
        <f t="shared" si="111"/>
        <v>10163.767069140345</v>
      </c>
      <c r="J542">
        <f t="shared" si="112"/>
        <v>-5325.2003681528513</v>
      </c>
      <c r="K542">
        <f t="shared" si="113"/>
        <v>-10488.18951391725</v>
      </c>
    </row>
    <row r="543" spans="1:11">
      <c r="A543" t="s">
        <v>89</v>
      </c>
      <c r="B543" s="5">
        <v>292.49024067143603</v>
      </c>
      <c r="C543">
        <f t="shared" si="117"/>
        <v>-2769.1445954131709</v>
      </c>
      <c r="D543">
        <f t="shared" si="118"/>
        <v>480.0572174558929</v>
      </c>
      <c r="E543">
        <f t="shared" si="116"/>
        <v>-288.30836151565779</v>
      </c>
      <c r="F543">
        <f t="shared" si="114"/>
        <v>5112.188468363719</v>
      </c>
      <c r="G543">
        <f t="shared" si="115"/>
        <v>10224.376936727438</v>
      </c>
      <c r="H543">
        <f t="shared" si="110"/>
        <v>4823.8801068480616</v>
      </c>
      <c r="I543">
        <f t="shared" si="111"/>
        <v>9936.0685752117806</v>
      </c>
      <c r="J543">
        <f t="shared" si="112"/>
        <v>-5400.4968298793765</v>
      </c>
      <c r="K543">
        <f t="shared" si="113"/>
        <v>-10512.685298243096</v>
      </c>
    </row>
    <row r="544" spans="1:11">
      <c r="A544" t="s">
        <v>90</v>
      </c>
      <c r="B544" s="5">
        <v>-2135.5340803068798</v>
      </c>
      <c r="C544">
        <f t="shared" si="117"/>
        <v>-3980.1312045605318</v>
      </c>
      <c r="D544">
        <f t="shared" si="118"/>
        <v>122.61807946805129</v>
      </c>
      <c r="E544">
        <f t="shared" si="116"/>
        <v>-240.27745754225521</v>
      </c>
      <c r="F544">
        <f t="shared" si="114"/>
        <v>5111.2646909242922</v>
      </c>
      <c r="G544">
        <f t="shared" si="115"/>
        <v>10222.529381848584</v>
      </c>
      <c r="H544">
        <f t="shared" si="110"/>
        <v>4870.9872333820367</v>
      </c>
      <c r="I544">
        <f t="shared" si="111"/>
        <v>9982.2519243063289</v>
      </c>
      <c r="J544">
        <f t="shared" si="112"/>
        <v>-5351.5421484665476</v>
      </c>
      <c r="K544">
        <f t="shared" si="113"/>
        <v>-10462.80683939084</v>
      </c>
    </row>
    <row r="545" spans="1:11">
      <c r="A545" t="s">
        <v>91</v>
      </c>
      <c r="B545" s="5">
        <v>-3490.9450200894198</v>
      </c>
      <c r="C545">
        <f t="shared" si="117"/>
        <v>-7618.3888067608032</v>
      </c>
      <c r="D545">
        <f t="shared" si="118"/>
        <v>-4320.9521048430724</v>
      </c>
      <c r="E545">
        <f t="shared" ref="E545:E576" si="119">AVERAGE(D526:D545)</f>
        <v>-473.72506278440886</v>
      </c>
      <c r="F545">
        <f t="shared" si="114"/>
        <v>5189.0136350770945</v>
      </c>
      <c r="G545">
        <f t="shared" si="115"/>
        <v>10378.027270154189</v>
      </c>
      <c r="H545">
        <f t="shared" ref="H545:H602" si="120">E545+F545</f>
        <v>4715.2885722926858</v>
      </c>
      <c r="I545">
        <f t="shared" ref="I545:I602" si="121">E545+G545</f>
        <v>9904.3022073697794</v>
      </c>
      <c r="J545">
        <f t="shared" ref="J545:J602" si="122">E545-F545</f>
        <v>-5662.7386978615032</v>
      </c>
      <c r="K545">
        <f t="shared" ref="K545:K602" si="123">E545-G545</f>
        <v>-10851.752332938599</v>
      </c>
    </row>
    <row r="546" spans="1:11">
      <c r="A546" t="s">
        <v>92</v>
      </c>
      <c r="B546" s="5">
        <v>-684.854915843806</v>
      </c>
      <c r="C546">
        <f t="shared" si="117"/>
        <v>-6018.84377556867</v>
      </c>
      <c r="D546">
        <f t="shared" si="118"/>
        <v>-3415.0071266149989</v>
      </c>
      <c r="E546">
        <f t="shared" si="119"/>
        <v>-567.27541911515868</v>
      </c>
      <c r="F546">
        <f t="shared" ref="F546:F602" si="124">STDEV(D527,D528,D529,D530,D531,D532,D533,D534,D535,D536,D537,D538,D539,D540,D541,D542,D543,D544,D545,D546)</f>
        <v>5226.0582204629109</v>
      </c>
      <c r="G546">
        <f t="shared" ref="G546:G602" si="125">F546*2</f>
        <v>10452.116440925822</v>
      </c>
      <c r="H546">
        <f t="shared" si="120"/>
        <v>4658.782801347752</v>
      </c>
      <c r="I546">
        <f t="shared" si="121"/>
        <v>9884.8410218106637</v>
      </c>
      <c r="J546">
        <f t="shared" si="122"/>
        <v>-5793.3336395780698</v>
      </c>
      <c r="K546">
        <f t="shared" si="123"/>
        <v>-11019.39186004098</v>
      </c>
    </row>
    <row r="547" spans="1:11">
      <c r="A547" t="s">
        <v>93</v>
      </c>
      <c r="B547" s="5">
        <v>543.03791139668897</v>
      </c>
      <c r="C547">
        <f t="shared" si="117"/>
        <v>-5768.2961048434172</v>
      </c>
      <c r="D547">
        <f t="shared" si="118"/>
        <v>-2999.1515094302463</v>
      </c>
      <c r="E547">
        <f t="shared" si="119"/>
        <v>-394.93299458667116</v>
      </c>
      <c r="F547">
        <f t="shared" si="124"/>
        <v>5076.6886552502792</v>
      </c>
      <c r="G547">
        <f t="shared" si="125"/>
        <v>10153.377310500558</v>
      </c>
      <c r="H547">
        <f t="shared" si="120"/>
        <v>4681.7556606636081</v>
      </c>
      <c r="I547">
        <f t="shared" si="121"/>
        <v>9758.4443159138864</v>
      </c>
      <c r="J547">
        <f t="shared" si="122"/>
        <v>-5471.6216498369504</v>
      </c>
      <c r="K547">
        <f t="shared" si="123"/>
        <v>-10548.310305087231</v>
      </c>
    </row>
    <row r="548" spans="1:11">
      <c r="A548" t="s">
        <v>94</v>
      </c>
      <c r="B548" s="5">
        <v>-1132.27053110413</v>
      </c>
      <c r="C548">
        <f t="shared" si="117"/>
        <v>-4765.0325556406669</v>
      </c>
      <c r="D548">
        <f t="shared" si="118"/>
        <v>-784.9013510801351</v>
      </c>
      <c r="E548">
        <f t="shared" si="119"/>
        <v>-511.62806214067786</v>
      </c>
      <c r="F548">
        <f t="shared" si="124"/>
        <v>5056.4363954343307</v>
      </c>
      <c r="G548">
        <f t="shared" si="125"/>
        <v>10112.872790868661</v>
      </c>
      <c r="H548">
        <f t="shared" si="120"/>
        <v>4544.808333293653</v>
      </c>
      <c r="I548">
        <f t="shared" si="121"/>
        <v>9601.2447287279829</v>
      </c>
      <c r="J548">
        <f t="shared" si="122"/>
        <v>-5568.0644575750084</v>
      </c>
      <c r="K548">
        <f t="shared" si="123"/>
        <v>-10624.50085300934</v>
      </c>
    </row>
    <row r="549" spans="1:11">
      <c r="A549" t="s">
        <v>95</v>
      </c>
      <c r="B549" s="5">
        <v>-877.53554855924403</v>
      </c>
      <c r="C549">
        <f t="shared" si="117"/>
        <v>-2151.6230841104912</v>
      </c>
      <c r="D549">
        <f t="shared" si="118"/>
        <v>5466.7657226503125</v>
      </c>
      <c r="E549">
        <f t="shared" si="119"/>
        <v>-261.83977600816223</v>
      </c>
      <c r="F549">
        <f t="shared" si="124"/>
        <v>5228.0175470859158</v>
      </c>
      <c r="G549">
        <f t="shared" si="125"/>
        <v>10456.035094171832</v>
      </c>
      <c r="H549">
        <f t="shared" si="120"/>
        <v>4966.1777710777533</v>
      </c>
      <c r="I549">
        <f t="shared" si="121"/>
        <v>10194.195318163669</v>
      </c>
      <c r="J549">
        <f t="shared" si="122"/>
        <v>-5489.8573230940783</v>
      </c>
      <c r="K549">
        <f t="shared" si="123"/>
        <v>-10717.874870179994</v>
      </c>
    </row>
    <row r="550" spans="1:11">
      <c r="A550" t="s">
        <v>96</v>
      </c>
      <c r="B550" s="5">
        <v>-811.52699810488105</v>
      </c>
      <c r="C550">
        <f t="shared" si="117"/>
        <v>-2278.2951663715662</v>
      </c>
      <c r="D550">
        <f t="shared" si="118"/>
        <v>3740.5486091971038</v>
      </c>
      <c r="E550">
        <f t="shared" si="119"/>
        <v>-353.7123455483071</v>
      </c>
      <c r="F550">
        <f t="shared" si="124"/>
        <v>5135.3150611900774</v>
      </c>
      <c r="G550">
        <f t="shared" si="125"/>
        <v>10270.630122380155</v>
      </c>
      <c r="H550">
        <f t="shared" si="120"/>
        <v>4781.6027156417704</v>
      </c>
      <c r="I550">
        <f t="shared" si="121"/>
        <v>9916.9177768318477</v>
      </c>
      <c r="J550">
        <f t="shared" si="122"/>
        <v>-5489.0274067383843</v>
      </c>
      <c r="K550">
        <f t="shared" si="123"/>
        <v>-10624.342467928462</v>
      </c>
    </row>
    <row r="551" spans="1:11">
      <c r="A551" t="s">
        <v>97</v>
      </c>
      <c r="B551" s="5">
        <v>-569.02343969618403</v>
      </c>
      <c r="C551">
        <f t="shared" si="117"/>
        <v>-3390.3565174644391</v>
      </c>
      <c r="D551">
        <f t="shared" si="118"/>
        <v>2377.9395873789781</v>
      </c>
      <c r="E551">
        <f t="shared" si="119"/>
        <v>-720.26536617935813</v>
      </c>
      <c r="F551">
        <f t="shared" si="124"/>
        <v>4614.4753648923388</v>
      </c>
      <c r="G551">
        <f t="shared" si="125"/>
        <v>9228.9507297846776</v>
      </c>
      <c r="H551">
        <f t="shared" si="120"/>
        <v>3894.2099987129805</v>
      </c>
      <c r="I551">
        <f t="shared" si="121"/>
        <v>8508.6853636053202</v>
      </c>
      <c r="J551">
        <f t="shared" si="122"/>
        <v>-5334.7407310716972</v>
      </c>
      <c r="K551">
        <f t="shared" si="123"/>
        <v>-9949.216095964035</v>
      </c>
    </row>
    <row r="552" spans="1:11">
      <c r="A552" t="s">
        <v>98</v>
      </c>
      <c r="B552" s="5">
        <v>-668.23708934530703</v>
      </c>
      <c r="C552">
        <f t="shared" si="117"/>
        <v>-2926.3230757056162</v>
      </c>
      <c r="D552">
        <f t="shared" si="118"/>
        <v>1838.7094799350507</v>
      </c>
      <c r="E552">
        <f t="shared" si="119"/>
        <v>-885.37989218260554</v>
      </c>
      <c r="F552">
        <f t="shared" si="124"/>
        <v>4449.8547546201444</v>
      </c>
      <c r="G552">
        <f t="shared" si="125"/>
        <v>8899.7095092402888</v>
      </c>
      <c r="H552">
        <f t="shared" si="120"/>
        <v>3564.4748624375388</v>
      </c>
      <c r="I552">
        <f t="shared" si="121"/>
        <v>8014.3296170576832</v>
      </c>
      <c r="J552">
        <f t="shared" si="122"/>
        <v>-5335.2346468027499</v>
      </c>
      <c r="K552">
        <f t="shared" si="123"/>
        <v>-9785.0894014228943</v>
      </c>
    </row>
    <row r="553" spans="1:11">
      <c r="A553" t="s">
        <v>99</v>
      </c>
      <c r="B553" s="5">
        <v>-1628.46699978318</v>
      </c>
      <c r="C553">
        <f t="shared" si="117"/>
        <v>-3677.2545269295524</v>
      </c>
      <c r="D553">
        <f t="shared" si="118"/>
        <v>-1525.6314428190612</v>
      </c>
      <c r="E553">
        <f t="shared" si="119"/>
        <v>-867.16146432355868</v>
      </c>
      <c r="F553">
        <f t="shared" si="124"/>
        <v>4446.269646816796</v>
      </c>
      <c r="G553">
        <f t="shared" si="125"/>
        <v>8892.539293633592</v>
      </c>
      <c r="H553">
        <f t="shared" si="120"/>
        <v>3579.1081824932371</v>
      </c>
      <c r="I553">
        <f t="shared" si="121"/>
        <v>8025.3778293100331</v>
      </c>
      <c r="J553">
        <f t="shared" si="122"/>
        <v>-5313.4311111403549</v>
      </c>
      <c r="K553">
        <f t="shared" si="123"/>
        <v>-9759.7007579571509</v>
      </c>
    </row>
    <row r="554" spans="1:11">
      <c r="A554" t="s">
        <v>100</v>
      </c>
      <c r="B554" s="5">
        <v>-6204.1693134604602</v>
      </c>
      <c r="C554">
        <f t="shared" si="117"/>
        <v>-9069.8968422851322</v>
      </c>
      <c r="D554">
        <f t="shared" si="118"/>
        <v>-6791.6016759135655</v>
      </c>
      <c r="E554">
        <f t="shared" si="119"/>
        <v>-794.59154811923679</v>
      </c>
      <c r="F554">
        <f t="shared" si="124"/>
        <v>4329.8695223653576</v>
      </c>
      <c r="G554">
        <f t="shared" si="125"/>
        <v>8659.7390447307152</v>
      </c>
      <c r="H554">
        <f t="shared" si="120"/>
        <v>3535.2779742461207</v>
      </c>
      <c r="I554">
        <f t="shared" si="121"/>
        <v>7865.1474966114783</v>
      </c>
      <c r="J554">
        <f t="shared" si="122"/>
        <v>-5124.4610704845945</v>
      </c>
      <c r="K554">
        <f t="shared" si="123"/>
        <v>-9454.3305928499522</v>
      </c>
    </row>
    <row r="555" spans="1:11">
      <c r="A555" t="s">
        <v>101</v>
      </c>
      <c r="B555" s="5">
        <v>-812.33541342441004</v>
      </c>
      <c r="C555">
        <f t="shared" si="117"/>
        <v>-9313.2088160133571</v>
      </c>
      <c r="D555">
        <f t="shared" si="118"/>
        <v>-5922.852298548918</v>
      </c>
      <c r="E555">
        <f t="shared" si="119"/>
        <v>-636.38416304668283</v>
      </c>
      <c r="F555">
        <f t="shared" si="124"/>
        <v>4060.3477968169168</v>
      </c>
      <c r="G555">
        <f t="shared" si="125"/>
        <v>8120.6955936338336</v>
      </c>
      <c r="H555">
        <f t="shared" si="120"/>
        <v>3423.9636337702341</v>
      </c>
      <c r="I555">
        <f t="shared" si="121"/>
        <v>7484.3114305871504</v>
      </c>
      <c r="J555">
        <f t="shared" si="122"/>
        <v>-4696.7319598635995</v>
      </c>
      <c r="K555">
        <f t="shared" si="123"/>
        <v>-8757.0797566805159</v>
      </c>
    </row>
    <row r="556" spans="1:11">
      <c r="A556" t="s">
        <v>102</v>
      </c>
      <c r="B556" s="5">
        <v>2236.4439650116801</v>
      </c>
      <c r="C556">
        <f t="shared" si="117"/>
        <v>-6408.527761656369</v>
      </c>
      <c r="D556">
        <f t="shared" si="118"/>
        <v>-3482.2046859507527</v>
      </c>
      <c r="E556">
        <f t="shared" si="119"/>
        <v>-289.99439734422043</v>
      </c>
      <c r="F556">
        <f t="shared" si="124"/>
        <v>3429.112750949565</v>
      </c>
      <c r="G556">
        <f t="shared" si="125"/>
        <v>6858.22550189913</v>
      </c>
      <c r="H556">
        <f t="shared" si="120"/>
        <v>3139.1183536053445</v>
      </c>
      <c r="I556">
        <f t="shared" si="121"/>
        <v>6568.2311045549095</v>
      </c>
      <c r="J556">
        <f t="shared" si="122"/>
        <v>-3719.1071482937855</v>
      </c>
      <c r="K556">
        <f t="shared" si="123"/>
        <v>-7148.2198992433505</v>
      </c>
    </row>
    <row r="557" spans="1:11">
      <c r="A557" t="s">
        <v>103</v>
      </c>
      <c r="B557" s="5">
        <v>-476.14810703913798</v>
      </c>
      <c r="C557">
        <f t="shared" si="117"/>
        <v>-5256.2088689123284</v>
      </c>
      <c r="D557">
        <f t="shared" si="118"/>
        <v>-1578.954341982776</v>
      </c>
      <c r="E557">
        <f t="shared" si="119"/>
        <v>-512.89211444335922</v>
      </c>
      <c r="F557">
        <f t="shared" si="124"/>
        <v>3356.3976249489524</v>
      </c>
      <c r="G557">
        <f t="shared" si="125"/>
        <v>6712.7952498979048</v>
      </c>
      <c r="H557">
        <f t="shared" si="120"/>
        <v>2843.5055105055931</v>
      </c>
      <c r="I557">
        <f t="shared" si="121"/>
        <v>6199.9031354545459</v>
      </c>
      <c r="J557">
        <f t="shared" si="122"/>
        <v>-3869.2897393923117</v>
      </c>
      <c r="K557">
        <f t="shared" si="123"/>
        <v>-7225.6873643412637</v>
      </c>
    </row>
    <row r="558" spans="1:11">
      <c r="A558" t="s">
        <v>104</v>
      </c>
      <c r="B558" s="5">
        <v>-2565.8276599789401</v>
      </c>
      <c r="C558">
        <f t="shared" si="117"/>
        <v>-1617.8672154308081</v>
      </c>
      <c r="D558">
        <f t="shared" si="118"/>
        <v>7452.0296268543243</v>
      </c>
      <c r="E558">
        <f t="shared" si="119"/>
        <v>-252.04063310064302</v>
      </c>
      <c r="F558">
        <f t="shared" si="124"/>
        <v>3759.6954851808714</v>
      </c>
      <c r="G558">
        <f t="shared" si="125"/>
        <v>7519.3909703617428</v>
      </c>
      <c r="H558">
        <f t="shared" si="120"/>
        <v>3507.6548520802285</v>
      </c>
      <c r="I558">
        <f t="shared" si="121"/>
        <v>7267.3503372610994</v>
      </c>
      <c r="J558">
        <f t="shared" si="122"/>
        <v>-4011.7361182815143</v>
      </c>
      <c r="K558">
        <f t="shared" si="123"/>
        <v>-7771.4316034623862</v>
      </c>
    </row>
    <row r="559" spans="1:11">
      <c r="A559" t="s">
        <v>105</v>
      </c>
      <c r="B559" s="5">
        <v>-184.33957378704099</v>
      </c>
      <c r="C559">
        <f t="shared" si="117"/>
        <v>-989.87137579343903</v>
      </c>
      <c r="D559">
        <f t="shared" si="118"/>
        <v>8323.3374402199188</v>
      </c>
      <c r="E559">
        <f t="shared" si="119"/>
        <v>33.286329553806169</v>
      </c>
      <c r="F559">
        <f t="shared" si="124"/>
        <v>4181.7242483533801</v>
      </c>
      <c r="G559">
        <f t="shared" si="125"/>
        <v>8363.4484967067601</v>
      </c>
      <c r="H559">
        <f t="shared" si="120"/>
        <v>4215.0105779071864</v>
      </c>
      <c r="I559">
        <f t="shared" si="121"/>
        <v>8396.7348262605665</v>
      </c>
      <c r="J559">
        <f t="shared" si="122"/>
        <v>-4148.4379187995737</v>
      </c>
      <c r="K559">
        <f t="shared" si="123"/>
        <v>-8330.1621671529538</v>
      </c>
    </row>
    <row r="560" spans="1:11">
      <c r="A560" t="s">
        <v>106</v>
      </c>
      <c r="B560" s="5">
        <v>1049.8104501191699</v>
      </c>
      <c r="C560">
        <f t="shared" si="117"/>
        <v>-2176.5048906859492</v>
      </c>
      <c r="D560">
        <f t="shared" si="118"/>
        <v>4232.0228709704197</v>
      </c>
      <c r="E560">
        <f t="shared" si="119"/>
        <v>95.874937303756226</v>
      </c>
      <c r="F560">
        <f t="shared" si="124"/>
        <v>4237.1538291707966</v>
      </c>
      <c r="G560">
        <f t="shared" si="125"/>
        <v>8474.3076583415932</v>
      </c>
      <c r="H560">
        <f t="shared" si="120"/>
        <v>4333.0287664745529</v>
      </c>
      <c r="I560">
        <f t="shared" si="121"/>
        <v>8570.1825956453486</v>
      </c>
      <c r="J560">
        <f t="shared" si="122"/>
        <v>-4141.2788918670403</v>
      </c>
      <c r="K560">
        <f t="shared" si="123"/>
        <v>-8378.4327210378378</v>
      </c>
    </row>
    <row r="561" spans="1:11">
      <c r="A561" t="s">
        <v>107</v>
      </c>
      <c r="B561" s="5">
        <v>-6771.7035498879904</v>
      </c>
      <c r="C561">
        <f t="shared" si="117"/>
        <v>-8472.0603335348023</v>
      </c>
      <c r="D561">
        <f t="shared" si="118"/>
        <v>-3215.8514646224739</v>
      </c>
      <c r="E561">
        <f t="shared" si="119"/>
        <v>57.504199168519015</v>
      </c>
      <c r="F561">
        <f t="shared" si="124"/>
        <v>4264.7918604232427</v>
      </c>
      <c r="G561">
        <f t="shared" si="125"/>
        <v>8529.5837208464854</v>
      </c>
      <c r="H561">
        <f t="shared" si="120"/>
        <v>4322.2960595917621</v>
      </c>
      <c r="I561">
        <f t="shared" si="121"/>
        <v>8587.0879200150048</v>
      </c>
      <c r="J561">
        <f t="shared" si="122"/>
        <v>-4207.2876612547234</v>
      </c>
      <c r="K561">
        <f t="shared" si="123"/>
        <v>-8472.0795216779661</v>
      </c>
    </row>
    <row r="562" spans="1:11">
      <c r="A562" t="s">
        <v>108</v>
      </c>
      <c r="B562" s="5">
        <v>1379.3462359145501</v>
      </c>
      <c r="C562">
        <f t="shared" si="117"/>
        <v>-4526.8864376413112</v>
      </c>
      <c r="D562">
        <f t="shared" si="118"/>
        <v>-2909.0192222105034</v>
      </c>
      <c r="E562">
        <f t="shared" si="119"/>
        <v>-145.60492949432259</v>
      </c>
      <c r="F562">
        <f t="shared" si="124"/>
        <v>4306.3922408651497</v>
      </c>
      <c r="G562">
        <f t="shared" si="125"/>
        <v>8612.7844817302994</v>
      </c>
      <c r="H562">
        <f t="shared" si="120"/>
        <v>4160.7873113708274</v>
      </c>
      <c r="I562">
        <f t="shared" si="121"/>
        <v>8467.1795522359771</v>
      </c>
      <c r="J562">
        <f t="shared" si="122"/>
        <v>-4451.997170359472</v>
      </c>
      <c r="K562">
        <f t="shared" si="123"/>
        <v>-8758.3894112246217</v>
      </c>
    </row>
    <row r="563" spans="1:11">
      <c r="A563" t="s">
        <v>109</v>
      </c>
      <c r="B563" s="5">
        <v>-5761.1862358869002</v>
      </c>
      <c r="C563">
        <f t="shared" si="117"/>
        <v>-10103.73309974117</v>
      </c>
      <c r="D563">
        <f t="shared" si="118"/>
        <v>-9113.8617239477317</v>
      </c>
      <c r="E563">
        <f t="shared" si="119"/>
        <v>-625.30087656450382</v>
      </c>
      <c r="F563">
        <f t="shared" si="124"/>
        <v>4745.0322015873107</v>
      </c>
      <c r="G563">
        <f t="shared" si="125"/>
        <v>9490.0644031746215</v>
      </c>
      <c r="H563">
        <f t="shared" si="120"/>
        <v>4119.7313250228071</v>
      </c>
      <c r="I563">
        <f t="shared" si="121"/>
        <v>8864.763526610117</v>
      </c>
      <c r="J563">
        <f t="shared" si="122"/>
        <v>-5370.3330781518143</v>
      </c>
      <c r="K563">
        <f t="shared" si="123"/>
        <v>-10115.365279739126</v>
      </c>
    </row>
    <row r="564" spans="1:11">
      <c r="A564" t="s">
        <v>110</v>
      </c>
      <c r="B564" s="5">
        <v>2275.64201026816</v>
      </c>
      <c r="C564">
        <f t="shared" si="117"/>
        <v>-8877.9015395921797</v>
      </c>
      <c r="D564">
        <f t="shared" si="118"/>
        <v>-6701.3966489062304</v>
      </c>
      <c r="E564">
        <f t="shared" si="119"/>
        <v>-966.5016129832178</v>
      </c>
      <c r="F564">
        <f t="shared" si="124"/>
        <v>4930.1568220340705</v>
      </c>
      <c r="G564">
        <f t="shared" si="125"/>
        <v>9860.313644068141</v>
      </c>
      <c r="H564">
        <f t="shared" si="120"/>
        <v>3963.6552090508526</v>
      </c>
      <c r="I564">
        <f t="shared" si="121"/>
        <v>8893.8120310849226</v>
      </c>
      <c r="J564">
        <f t="shared" si="122"/>
        <v>-5896.658435017288</v>
      </c>
      <c r="K564">
        <f t="shared" si="123"/>
        <v>-10826.815257051359</v>
      </c>
    </row>
    <row r="565" spans="1:11">
      <c r="A565" t="s">
        <v>111</v>
      </c>
      <c r="B565" s="5">
        <v>-3079.6080999721798</v>
      </c>
      <c r="C565">
        <f t="shared" si="117"/>
        <v>-5185.8060896763691</v>
      </c>
      <c r="D565">
        <f t="shared" si="118"/>
        <v>3286.2542438584333</v>
      </c>
      <c r="E565">
        <f t="shared" si="119"/>
        <v>-586.14129554814258</v>
      </c>
      <c r="F565">
        <f t="shared" si="124"/>
        <v>4951.1433786397083</v>
      </c>
      <c r="G565">
        <f t="shared" si="125"/>
        <v>9902.2867572794166</v>
      </c>
      <c r="H565">
        <f t="shared" si="120"/>
        <v>4365.0020830915655</v>
      </c>
      <c r="I565">
        <f t="shared" si="121"/>
        <v>9316.1454617312738</v>
      </c>
      <c r="J565">
        <f t="shared" si="122"/>
        <v>-5537.2846741878511</v>
      </c>
      <c r="K565">
        <f t="shared" si="123"/>
        <v>-10488.428052827559</v>
      </c>
    </row>
    <row r="566" spans="1:11">
      <c r="A566" t="s">
        <v>112</v>
      </c>
      <c r="B566" s="5">
        <v>-1028.9027689995501</v>
      </c>
      <c r="C566">
        <f t="shared" si="117"/>
        <v>-7594.0550945904697</v>
      </c>
      <c r="D566">
        <f t="shared" si="118"/>
        <v>-3067.1686569491585</v>
      </c>
      <c r="E566">
        <f t="shared" si="119"/>
        <v>-568.7493720648506</v>
      </c>
      <c r="F566">
        <f t="shared" si="124"/>
        <v>4941.284510491826</v>
      </c>
      <c r="G566">
        <f t="shared" si="125"/>
        <v>9882.5690209836521</v>
      </c>
      <c r="H566">
        <f t="shared" si="120"/>
        <v>4372.5351384269752</v>
      </c>
      <c r="I566">
        <f t="shared" si="121"/>
        <v>9313.8196489188012</v>
      </c>
      <c r="J566">
        <f t="shared" si="122"/>
        <v>-5510.0338825566769</v>
      </c>
      <c r="K566">
        <f t="shared" si="123"/>
        <v>-10451.318393048503</v>
      </c>
    </row>
    <row r="567" spans="1:11">
      <c r="A567" t="s">
        <v>113</v>
      </c>
      <c r="B567" s="5">
        <v>-5659.6728126552598</v>
      </c>
      <c r="C567">
        <f t="shared" si="117"/>
        <v>-7492.5416713588293</v>
      </c>
      <c r="D567">
        <f t="shared" si="118"/>
        <v>2611.1914283823407</v>
      </c>
      <c r="E567">
        <f t="shared" si="119"/>
        <v>-288.23222517422136</v>
      </c>
      <c r="F567">
        <f t="shared" si="124"/>
        <v>4955.2785848179255</v>
      </c>
      <c r="G567">
        <f t="shared" si="125"/>
        <v>9910.5571696358511</v>
      </c>
      <c r="H567">
        <f t="shared" si="120"/>
        <v>4667.0463596437039</v>
      </c>
      <c r="I567">
        <f t="shared" si="121"/>
        <v>9622.3249444616304</v>
      </c>
      <c r="J567">
        <f t="shared" si="122"/>
        <v>-5243.5108099921472</v>
      </c>
      <c r="K567">
        <f t="shared" si="123"/>
        <v>-10198.789394810072</v>
      </c>
    </row>
    <row r="568" spans="1:11">
      <c r="A568" t="s">
        <v>114</v>
      </c>
      <c r="B568" s="5">
        <v>-13512.7856775569</v>
      </c>
      <c r="C568">
        <f t="shared" si="117"/>
        <v>-23280.969359183888</v>
      </c>
      <c r="D568">
        <f t="shared" si="118"/>
        <v>-14403.067819591708</v>
      </c>
      <c r="E568">
        <f t="shared" si="119"/>
        <v>-969.1405485997999</v>
      </c>
      <c r="F568">
        <f t="shared" si="124"/>
        <v>5877.0298260464406</v>
      </c>
      <c r="G568">
        <f t="shared" si="125"/>
        <v>11754.059652092881</v>
      </c>
      <c r="H568">
        <f t="shared" si="120"/>
        <v>4907.8892774466403</v>
      </c>
      <c r="I568">
        <f t="shared" si="121"/>
        <v>10784.919103493081</v>
      </c>
      <c r="J568">
        <f t="shared" si="122"/>
        <v>-6846.1703746462408</v>
      </c>
      <c r="K568">
        <f t="shared" si="123"/>
        <v>-12723.200200692681</v>
      </c>
    </row>
    <row r="569" spans="1:11">
      <c r="A569" t="s">
        <v>115</v>
      </c>
      <c r="B569" s="5">
        <v>-4372.3609216711502</v>
      </c>
      <c r="C569">
        <f t="shared" si="117"/>
        <v>-24573.722180882862</v>
      </c>
      <c r="D569">
        <f t="shared" si="118"/>
        <v>-19387.916091206491</v>
      </c>
      <c r="E569">
        <f t="shared" si="119"/>
        <v>-2211.87463929264</v>
      </c>
      <c r="F569">
        <f t="shared" si="124"/>
        <v>6970.5876611802032</v>
      </c>
      <c r="G569">
        <f t="shared" si="125"/>
        <v>13941.175322360406</v>
      </c>
      <c r="H569">
        <f t="shared" si="120"/>
        <v>4758.7130218875627</v>
      </c>
      <c r="I569">
        <f t="shared" si="121"/>
        <v>11729.300683067766</v>
      </c>
      <c r="J569">
        <f t="shared" si="122"/>
        <v>-9182.4623004728437</v>
      </c>
      <c r="K569">
        <f t="shared" si="123"/>
        <v>-16153.049961653047</v>
      </c>
    </row>
    <row r="570" spans="1:11">
      <c r="A570" t="s">
        <v>116</v>
      </c>
      <c r="B570" s="5">
        <v>5081.6889751111303</v>
      </c>
      <c r="C570">
        <f t="shared" si="117"/>
        <v>-18463.130436772182</v>
      </c>
      <c r="D570">
        <f t="shared" si="118"/>
        <v>-10869.075342181713</v>
      </c>
      <c r="E570">
        <f t="shared" si="119"/>
        <v>-2942.3558368615809</v>
      </c>
      <c r="F570">
        <f t="shared" si="124"/>
        <v>7078.6427497109153</v>
      </c>
      <c r="G570">
        <f t="shared" si="125"/>
        <v>14157.285499421831</v>
      </c>
      <c r="H570">
        <f t="shared" si="120"/>
        <v>4136.2869128493348</v>
      </c>
      <c r="I570">
        <f t="shared" si="121"/>
        <v>11214.929662560249</v>
      </c>
      <c r="J570">
        <f t="shared" si="122"/>
        <v>-10020.998586572496</v>
      </c>
      <c r="K570">
        <f t="shared" si="123"/>
        <v>-17099.64133628341</v>
      </c>
    </row>
    <row r="571" spans="1:11">
      <c r="A571" t="s">
        <v>117</v>
      </c>
      <c r="B571" s="5">
        <v>521.54441800567497</v>
      </c>
      <c r="C571">
        <f t="shared" si="117"/>
        <v>-12281.913206111245</v>
      </c>
      <c r="D571">
        <f t="shared" si="118"/>
        <v>-4789.3715347524158</v>
      </c>
      <c r="E571">
        <f t="shared" si="119"/>
        <v>-3300.7213929681507</v>
      </c>
      <c r="F571">
        <f t="shared" si="124"/>
        <v>6975.7998467395228</v>
      </c>
      <c r="G571">
        <f t="shared" si="125"/>
        <v>13951.599693479046</v>
      </c>
      <c r="H571">
        <f t="shared" si="120"/>
        <v>3675.0784537713721</v>
      </c>
      <c r="I571">
        <f t="shared" si="121"/>
        <v>10650.878300510894</v>
      </c>
      <c r="J571">
        <f t="shared" si="122"/>
        <v>-10276.521239707674</v>
      </c>
      <c r="K571">
        <f t="shared" si="123"/>
        <v>-17252.321086447195</v>
      </c>
    </row>
    <row r="572" spans="1:11">
      <c r="A572" t="s">
        <v>118</v>
      </c>
      <c r="B572" s="5">
        <v>-2114.0614861008899</v>
      </c>
      <c r="C572">
        <f t="shared" si="117"/>
        <v>-883.18901465523481</v>
      </c>
      <c r="D572">
        <f t="shared" si="118"/>
        <v>22397.780344528652</v>
      </c>
      <c r="E572">
        <f t="shared" si="119"/>
        <v>-2272.7678497384704</v>
      </c>
      <c r="F572">
        <f t="shared" si="124"/>
        <v>8995.4355637431872</v>
      </c>
      <c r="G572">
        <f t="shared" si="125"/>
        <v>17990.871127486374</v>
      </c>
      <c r="H572">
        <f t="shared" si="120"/>
        <v>6722.6677140047168</v>
      </c>
      <c r="I572">
        <f t="shared" si="121"/>
        <v>15718.103277747905</v>
      </c>
      <c r="J572">
        <f t="shared" si="122"/>
        <v>-11268.203413481657</v>
      </c>
      <c r="K572">
        <f t="shared" si="123"/>
        <v>-20263.638977224844</v>
      </c>
    </row>
    <row r="573" spans="1:11">
      <c r="A573" t="s">
        <v>119</v>
      </c>
      <c r="B573" s="5">
        <v>-5890.2532539724298</v>
      </c>
      <c r="C573">
        <f t="shared" si="117"/>
        <v>-2401.0813469565146</v>
      </c>
      <c r="D573">
        <f t="shared" si="118"/>
        <v>22172.640833926347</v>
      </c>
      <c r="E573">
        <f t="shared" si="119"/>
        <v>-1087.8542359011994</v>
      </c>
      <c r="F573">
        <f t="shared" si="124"/>
        <v>10529.104390621193</v>
      </c>
      <c r="G573">
        <f t="shared" si="125"/>
        <v>21058.208781242385</v>
      </c>
      <c r="H573">
        <f t="shared" si="120"/>
        <v>9441.2501547199936</v>
      </c>
      <c r="I573">
        <f t="shared" si="121"/>
        <v>19970.354545341186</v>
      </c>
      <c r="J573">
        <f t="shared" si="122"/>
        <v>-11616.958626522392</v>
      </c>
      <c r="K573">
        <f t="shared" si="123"/>
        <v>-22146.063017143584</v>
      </c>
    </row>
    <row r="574" spans="1:11">
      <c r="A574" t="s">
        <v>120</v>
      </c>
      <c r="B574" s="5">
        <v>2512.1197158641198</v>
      </c>
      <c r="C574">
        <f t="shared" si="117"/>
        <v>-4970.6506062035251</v>
      </c>
      <c r="D574">
        <f t="shared" si="118"/>
        <v>13492.479830568656</v>
      </c>
      <c r="E574">
        <f t="shared" si="119"/>
        <v>-73.650160577089082</v>
      </c>
      <c r="F574">
        <f t="shared" si="124"/>
        <v>10920.429803103481</v>
      </c>
      <c r="G574">
        <f t="shared" si="125"/>
        <v>21840.859606206963</v>
      </c>
      <c r="H574">
        <f t="shared" si="120"/>
        <v>10846.779642526391</v>
      </c>
      <c r="I574">
        <f t="shared" si="121"/>
        <v>21767.209445629873</v>
      </c>
      <c r="J574">
        <f t="shared" si="122"/>
        <v>-10994.079963680571</v>
      </c>
      <c r="K574">
        <f t="shared" si="123"/>
        <v>-21914.509766784053</v>
      </c>
    </row>
    <row r="575" spans="1:11">
      <c r="A575" t="s">
        <v>121</v>
      </c>
      <c r="B575" s="5">
        <v>-690.22339999999895</v>
      </c>
      <c r="C575">
        <f t="shared" si="117"/>
        <v>-6182.4184242091987</v>
      </c>
      <c r="D575">
        <f t="shared" si="118"/>
        <v>6099.4947819020463</v>
      </c>
      <c r="E575">
        <f t="shared" si="119"/>
        <v>527.46719344545932</v>
      </c>
      <c r="F575">
        <f t="shared" si="124"/>
        <v>10912.396779446868</v>
      </c>
      <c r="G575">
        <f t="shared" si="125"/>
        <v>21824.793558893736</v>
      </c>
      <c r="H575">
        <f t="shared" si="120"/>
        <v>11439.863972892328</v>
      </c>
      <c r="I575">
        <f t="shared" si="121"/>
        <v>22352.260752339196</v>
      </c>
      <c r="J575">
        <f t="shared" si="122"/>
        <v>-10384.929586001408</v>
      </c>
      <c r="K575">
        <f t="shared" si="123"/>
        <v>-21297.326365448276</v>
      </c>
    </row>
    <row r="576" spans="1:11">
      <c r="A576" t="s">
        <v>122</v>
      </c>
      <c r="B576" s="5">
        <v>-11377.6572</v>
      </c>
      <c r="C576">
        <f t="shared" si="117"/>
        <v>-15446.014138108309</v>
      </c>
      <c r="D576">
        <f t="shared" si="118"/>
        <v>-14562.825123453074</v>
      </c>
      <c r="E576">
        <f t="shared" si="119"/>
        <v>-26.56382842965677</v>
      </c>
      <c r="F576">
        <f t="shared" si="124"/>
        <v>11397.20213158196</v>
      </c>
      <c r="G576">
        <f t="shared" si="125"/>
        <v>22794.40426316392</v>
      </c>
      <c r="H576">
        <f t="shared" si="120"/>
        <v>11370.638303152304</v>
      </c>
      <c r="I576">
        <f t="shared" si="121"/>
        <v>22767.840434734262</v>
      </c>
      <c r="J576">
        <f t="shared" si="122"/>
        <v>-11423.765960011617</v>
      </c>
      <c r="K576">
        <f t="shared" si="123"/>
        <v>-22820.968091593579</v>
      </c>
    </row>
    <row r="577" spans="1:11">
      <c r="A577" t="s">
        <v>123</v>
      </c>
      <c r="B577" s="5">
        <v>-11324.035900000001</v>
      </c>
      <c r="C577">
        <f t="shared" si="117"/>
        <v>-20879.796784135877</v>
      </c>
      <c r="D577">
        <f t="shared" si="118"/>
        <v>-18478.715437179362</v>
      </c>
      <c r="E577">
        <f t="shared" ref="E577:E600" si="126">AVERAGE(D558:D577)</f>
        <v>-871.55188318948638</v>
      </c>
      <c r="F577">
        <f t="shared" si="124"/>
        <v>12121.794201412529</v>
      </c>
      <c r="G577">
        <f t="shared" si="125"/>
        <v>24243.588402825058</v>
      </c>
      <c r="H577">
        <f t="shared" si="120"/>
        <v>11250.242318223043</v>
      </c>
      <c r="I577">
        <f t="shared" si="121"/>
        <v>23372.036519635571</v>
      </c>
      <c r="J577">
        <f t="shared" si="122"/>
        <v>-12993.346084602015</v>
      </c>
      <c r="K577">
        <f t="shared" si="123"/>
        <v>-25115.140286014546</v>
      </c>
    </row>
    <row r="578" spans="1:11">
      <c r="A578" t="s">
        <v>124</v>
      </c>
      <c r="B578" s="5">
        <v>-6661.9502000000002</v>
      </c>
      <c r="C578">
        <f t="shared" si="117"/>
        <v>-30053.866699999999</v>
      </c>
      <c r="D578">
        <f t="shared" si="118"/>
        <v>-25083.216093796473</v>
      </c>
      <c r="E578">
        <f t="shared" si="126"/>
        <v>-2498.3141692220256</v>
      </c>
      <c r="F578">
        <f t="shared" si="124"/>
        <v>13090.405410782554</v>
      </c>
      <c r="G578">
        <f t="shared" si="125"/>
        <v>26180.810821565108</v>
      </c>
      <c r="H578">
        <f t="shared" si="120"/>
        <v>10592.091241560529</v>
      </c>
      <c r="I578">
        <f t="shared" si="121"/>
        <v>23682.496652343081</v>
      </c>
      <c r="J578">
        <f t="shared" si="122"/>
        <v>-15588.719580004579</v>
      </c>
      <c r="K578">
        <f t="shared" si="123"/>
        <v>-28679.124990787135</v>
      </c>
    </row>
    <row r="579" spans="1:11">
      <c r="A579" t="s">
        <v>125</v>
      </c>
      <c r="B579" s="5">
        <v>-1617.92815956</v>
      </c>
      <c r="C579">
        <f t="shared" si="117"/>
        <v>-30981.57145956</v>
      </c>
      <c r="D579">
        <f t="shared" si="118"/>
        <v>-24799.153035350802</v>
      </c>
      <c r="E579">
        <f t="shared" si="126"/>
        <v>-4154.4386930005621</v>
      </c>
      <c r="F579">
        <f t="shared" si="124"/>
        <v>13728.916590762085</v>
      </c>
      <c r="G579">
        <f t="shared" si="125"/>
        <v>27457.833181524169</v>
      </c>
      <c r="H579">
        <f t="shared" si="120"/>
        <v>9574.4778977615224</v>
      </c>
      <c r="I579">
        <f t="shared" si="121"/>
        <v>23303.394488523605</v>
      </c>
      <c r="J579">
        <f t="shared" si="122"/>
        <v>-17883.355283762648</v>
      </c>
      <c r="K579">
        <f t="shared" si="123"/>
        <v>-31612.271874524733</v>
      </c>
    </row>
    <row r="580" spans="1:11">
      <c r="A580" t="s">
        <v>126</v>
      </c>
      <c r="B580" s="5">
        <v>-10352.791634900001</v>
      </c>
      <c r="C580">
        <f t="shared" si="117"/>
        <v>-29956.705894460003</v>
      </c>
      <c r="D580">
        <f t="shared" si="118"/>
        <v>-14510.691756351694</v>
      </c>
      <c r="E580">
        <f t="shared" si="126"/>
        <v>-5091.5744243666677</v>
      </c>
      <c r="F580">
        <f t="shared" si="124"/>
        <v>13765.96611161036</v>
      </c>
      <c r="G580">
        <f t="shared" si="125"/>
        <v>27531.93222322072</v>
      </c>
      <c r="H580">
        <f t="shared" si="120"/>
        <v>8674.391687243693</v>
      </c>
      <c r="I580">
        <f t="shared" si="121"/>
        <v>22440.357798854053</v>
      </c>
      <c r="J580">
        <f t="shared" si="122"/>
        <v>-18857.540535977027</v>
      </c>
      <c r="K580">
        <f t="shared" si="123"/>
        <v>-32623.506647587386</v>
      </c>
    </row>
    <row r="581" spans="1:11">
      <c r="A581" t="s">
        <v>127</v>
      </c>
      <c r="B581" s="5">
        <v>-15401.45758853</v>
      </c>
      <c r="C581">
        <f t="shared" si="117"/>
        <v>-34034.127582989997</v>
      </c>
      <c r="D581">
        <f t="shared" si="118"/>
        <v>-13154.33079885412</v>
      </c>
      <c r="E581">
        <f t="shared" si="126"/>
        <v>-5588.4983910782503</v>
      </c>
      <c r="F581">
        <f t="shared" si="124"/>
        <v>13873.65104280483</v>
      </c>
      <c r="G581">
        <f t="shared" si="125"/>
        <v>27747.302085609659</v>
      </c>
      <c r="H581">
        <f t="shared" si="120"/>
        <v>8285.1526517265793</v>
      </c>
      <c r="I581">
        <f t="shared" si="121"/>
        <v>22158.803694531409</v>
      </c>
      <c r="J581">
        <f t="shared" si="122"/>
        <v>-19462.149433883082</v>
      </c>
      <c r="K581">
        <f t="shared" si="123"/>
        <v>-33335.800476687909</v>
      </c>
    </row>
    <row r="582" spans="1:11">
      <c r="A582" t="s">
        <v>128</v>
      </c>
      <c r="B582" s="5">
        <v>-15061.67498467</v>
      </c>
      <c r="C582">
        <f t="shared" si="117"/>
        <v>-42433.852367660002</v>
      </c>
      <c r="D582">
        <f t="shared" si="118"/>
        <v>-12379.985667660003</v>
      </c>
      <c r="E582">
        <f t="shared" si="126"/>
        <v>-6062.0467133507245</v>
      </c>
      <c r="F582">
        <f t="shared" si="124"/>
        <v>13938.861620878335</v>
      </c>
      <c r="G582">
        <f t="shared" si="125"/>
        <v>27877.72324175667</v>
      </c>
      <c r="H582">
        <f t="shared" si="120"/>
        <v>7876.8149075276106</v>
      </c>
      <c r="I582">
        <f t="shared" si="121"/>
        <v>21815.676528405944</v>
      </c>
      <c r="J582">
        <f t="shared" si="122"/>
        <v>-20000.908334229061</v>
      </c>
      <c r="K582">
        <f t="shared" si="123"/>
        <v>-33939.769955107397</v>
      </c>
    </row>
    <row r="583" spans="1:11">
      <c r="A583" t="s">
        <v>129</v>
      </c>
      <c r="B583" s="5">
        <v>-1868.39685904</v>
      </c>
      <c r="C583">
        <f t="shared" si="117"/>
        <v>-42684.321067140001</v>
      </c>
      <c r="D583">
        <f t="shared" si="118"/>
        <v>-11702.749607580001</v>
      </c>
      <c r="E583">
        <f t="shared" si="126"/>
        <v>-6191.491107532338</v>
      </c>
      <c r="F583">
        <f t="shared" si="124"/>
        <v>13980.652495299702</v>
      </c>
      <c r="G583">
        <f t="shared" si="125"/>
        <v>27961.304990599405</v>
      </c>
      <c r="H583">
        <f t="shared" si="120"/>
        <v>7789.1613877673644</v>
      </c>
      <c r="I583">
        <f t="shared" si="121"/>
        <v>21769.813883067065</v>
      </c>
      <c r="J583">
        <f t="shared" si="122"/>
        <v>-20172.143602832039</v>
      </c>
      <c r="K583">
        <f t="shared" si="123"/>
        <v>-34152.796098131745</v>
      </c>
    </row>
    <row r="584" spans="1:11">
      <c r="A584" t="s">
        <v>130</v>
      </c>
      <c r="B584" s="5">
        <v>-18525.550435159999</v>
      </c>
      <c r="C584">
        <f t="shared" si="117"/>
        <v>-50857.079867399996</v>
      </c>
      <c r="D584">
        <f t="shared" si="118"/>
        <v>-20900.373972939993</v>
      </c>
      <c r="E584">
        <f t="shared" si="126"/>
        <v>-6901.4399737340264</v>
      </c>
      <c r="F584">
        <f t="shared" si="124"/>
        <v>14363.19295122268</v>
      </c>
      <c r="G584">
        <f t="shared" si="125"/>
        <v>28726.38590244536</v>
      </c>
      <c r="H584">
        <f t="shared" si="120"/>
        <v>7461.7529774886534</v>
      </c>
      <c r="I584">
        <f t="shared" si="121"/>
        <v>21824.945928711335</v>
      </c>
      <c r="J584">
        <f t="shared" si="122"/>
        <v>-21264.632924956706</v>
      </c>
      <c r="K584">
        <f t="shared" si="123"/>
        <v>-35627.825876179384</v>
      </c>
    </row>
    <row r="585" spans="1:11">
      <c r="A585" t="s">
        <v>131</v>
      </c>
      <c r="B585" s="5">
        <v>-12797.315875230001</v>
      </c>
      <c r="C585">
        <f t="shared" si="117"/>
        <v>-48252.938154099997</v>
      </c>
      <c r="D585">
        <f t="shared" si="118"/>
        <v>-14218.81057111</v>
      </c>
      <c r="E585">
        <f t="shared" si="126"/>
        <v>-7776.6932144824477</v>
      </c>
      <c r="F585">
        <f t="shared" si="124"/>
        <v>14242.557350209945</v>
      </c>
      <c r="G585">
        <f t="shared" si="125"/>
        <v>28485.11470041989</v>
      </c>
      <c r="H585">
        <f t="shared" si="120"/>
        <v>6465.8641357274973</v>
      </c>
      <c r="I585">
        <f t="shared" si="121"/>
        <v>20708.421485937441</v>
      </c>
      <c r="J585">
        <f t="shared" si="122"/>
        <v>-22019.250564692393</v>
      </c>
      <c r="K585">
        <f t="shared" si="123"/>
        <v>-36261.80791490234</v>
      </c>
    </row>
    <row r="586" spans="1:11">
      <c r="A586" t="s">
        <v>132</v>
      </c>
      <c r="B586" s="5">
        <v>-5561.9536370200003</v>
      </c>
      <c r="C586">
        <f t="shared" si="117"/>
        <v>-38753.21680645</v>
      </c>
      <c r="D586">
        <f t="shared" si="118"/>
        <v>3680.6355612100015</v>
      </c>
      <c r="E586">
        <f t="shared" si="126"/>
        <v>-7439.3030035744887</v>
      </c>
      <c r="F586">
        <f t="shared" si="124"/>
        <v>14438.567642245611</v>
      </c>
      <c r="G586">
        <f t="shared" si="125"/>
        <v>28877.135284491222</v>
      </c>
      <c r="H586">
        <f t="shared" si="120"/>
        <v>6999.2646386711222</v>
      </c>
      <c r="I586">
        <f t="shared" si="121"/>
        <v>21437.832280916733</v>
      </c>
      <c r="J586">
        <f t="shared" si="122"/>
        <v>-21877.870645820098</v>
      </c>
      <c r="K586">
        <f t="shared" si="123"/>
        <v>-36316.438288065707</v>
      </c>
    </row>
    <row r="587" spans="1:11">
      <c r="A587" t="s">
        <v>133</v>
      </c>
      <c r="B587" s="5">
        <v>388.998857839999</v>
      </c>
      <c r="C587">
        <f t="shared" ref="C587:C600" si="127">SUM(B584,B585,B586,B587)</f>
        <v>-36495.821089569996</v>
      </c>
      <c r="D587">
        <f t="shared" si="118"/>
        <v>6188.4999775700053</v>
      </c>
      <c r="E587">
        <f t="shared" si="126"/>
        <v>-7260.4375761151068</v>
      </c>
      <c r="F587">
        <f t="shared" si="124"/>
        <v>14590.979900316979</v>
      </c>
      <c r="G587">
        <f t="shared" si="125"/>
        <v>29181.959800633958</v>
      </c>
      <c r="H587">
        <f t="shared" si="120"/>
        <v>7330.5423242018724</v>
      </c>
      <c r="I587">
        <f t="shared" si="121"/>
        <v>21921.522224518852</v>
      </c>
      <c r="J587">
        <f t="shared" si="122"/>
        <v>-21851.417476432085</v>
      </c>
      <c r="K587">
        <f t="shared" si="123"/>
        <v>-36442.397376749068</v>
      </c>
    </row>
    <row r="588" spans="1:11">
      <c r="A588" t="s">
        <v>134</v>
      </c>
      <c r="B588" s="5">
        <v>-4589.20026848</v>
      </c>
      <c r="C588">
        <f t="shared" si="127"/>
        <v>-22559.470922889999</v>
      </c>
      <c r="D588">
        <f t="shared" si="118"/>
        <v>28297.608944509997</v>
      </c>
      <c r="E588">
        <f t="shared" si="126"/>
        <v>-5125.4037379100237</v>
      </c>
      <c r="F588">
        <f t="shared" si="124"/>
        <v>16491.189530265969</v>
      </c>
      <c r="G588">
        <f t="shared" si="125"/>
        <v>32982.379060531937</v>
      </c>
      <c r="H588">
        <f t="shared" si="120"/>
        <v>11365.785792355946</v>
      </c>
      <c r="I588">
        <f t="shared" si="121"/>
        <v>27856.975322621915</v>
      </c>
      <c r="J588">
        <f t="shared" si="122"/>
        <v>-21616.593268175991</v>
      </c>
      <c r="K588">
        <f t="shared" si="123"/>
        <v>-38107.782798441964</v>
      </c>
    </row>
    <row r="589" spans="1:11">
      <c r="A589" t="s">
        <v>135</v>
      </c>
      <c r="B589" s="5">
        <v>-7998.9674395900001</v>
      </c>
      <c r="C589">
        <f t="shared" si="127"/>
        <v>-17761.122487250002</v>
      </c>
      <c r="D589">
        <f t="shared" si="118"/>
        <v>30491.815666849994</v>
      </c>
      <c r="E589">
        <f t="shared" si="126"/>
        <v>-2631.417150007198</v>
      </c>
      <c r="F589">
        <f t="shared" si="124"/>
        <v>17929.679874774556</v>
      </c>
      <c r="G589">
        <f t="shared" si="125"/>
        <v>35859.359749549112</v>
      </c>
      <c r="H589">
        <f t="shared" si="120"/>
        <v>15298.262724767359</v>
      </c>
      <c r="I589">
        <f t="shared" si="121"/>
        <v>33227.942599541915</v>
      </c>
      <c r="J589">
        <f t="shared" si="122"/>
        <v>-20561.097024781753</v>
      </c>
      <c r="K589">
        <f t="shared" si="123"/>
        <v>-38490.776899556309</v>
      </c>
    </row>
    <row r="590" spans="1:11">
      <c r="A590" t="s">
        <v>136</v>
      </c>
      <c r="B590" s="5">
        <v>-12201.3646018</v>
      </c>
      <c r="C590">
        <f t="shared" si="127"/>
        <v>-24400.533452030002</v>
      </c>
      <c r="D590">
        <f t="shared" si="118"/>
        <v>14352.683354419998</v>
      </c>
      <c r="E590">
        <f t="shared" si="126"/>
        <v>-1370.3292151771122</v>
      </c>
      <c r="F590">
        <f t="shared" si="124"/>
        <v>18204.667981030991</v>
      </c>
      <c r="G590">
        <f t="shared" si="125"/>
        <v>36409.335962061981</v>
      </c>
      <c r="H590">
        <f t="shared" si="120"/>
        <v>16834.338765853878</v>
      </c>
      <c r="I590">
        <f t="shared" si="121"/>
        <v>35039.006746884872</v>
      </c>
      <c r="J590">
        <f t="shared" si="122"/>
        <v>-19574.997196208104</v>
      </c>
      <c r="K590">
        <f t="shared" si="123"/>
        <v>-37779.665177239091</v>
      </c>
    </row>
    <row r="591" spans="1:11">
      <c r="A591" t="s">
        <v>137</v>
      </c>
      <c r="B591" s="5">
        <v>-194.55853405000099</v>
      </c>
      <c r="C591">
        <f t="shared" si="127"/>
        <v>-24984.090843919999</v>
      </c>
      <c r="D591">
        <f t="shared" ref="D591:D600" si="128">C591-C587</f>
        <v>11511.730245649997</v>
      </c>
      <c r="E591">
        <f t="shared" si="126"/>
        <v>-555.27412615699109</v>
      </c>
      <c r="F591">
        <f t="shared" si="124"/>
        <v>18407.321339902846</v>
      </c>
      <c r="G591">
        <f t="shared" si="125"/>
        <v>36814.642679805693</v>
      </c>
      <c r="H591">
        <f t="shared" si="120"/>
        <v>17852.047213745856</v>
      </c>
      <c r="I591">
        <f t="shared" si="121"/>
        <v>36259.368553648703</v>
      </c>
      <c r="J591">
        <f t="shared" si="122"/>
        <v>-18962.595466059836</v>
      </c>
      <c r="K591">
        <f t="shared" si="123"/>
        <v>-37369.916805962683</v>
      </c>
    </row>
    <row r="592" spans="1:11">
      <c r="A592" t="s">
        <v>138</v>
      </c>
      <c r="B592" s="5">
        <v>-12963.05100601</v>
      </c>
      <c r="C592">
        <f t="shared" si="127"/>
        <v>-33357.941581450003</v>
      </c>
      <c r="D592">
        <f t="shared" si="128"/>
        <v>-10798.470658560003</v>
      </c>
      <c r="E592">
        <f t="shared" si="126"/>
        <v>-2215.0866763114245</v>
      </c>
      <c r="F592">
        <f t="shared" si="124"/>
        <v>17712.233225614349</v>
      </c>
      <c r="G592">
        <f t="shared" si="125"/>
        <v>35424.466451228698</v>
      </c>
      <c r="H592">
        <f t="shared" si="120"/>
        <v>15497.146549302925</v>
      </c>
      <c r="I592">
        <f t="shared" si="121"/>
        <v>33209.379774917274</v>
      </c>
      <c r="J592">
        <f t="shared" si="122"/>
        <v>-19927.319901925774</v>
      </c>
      <c r="K592">
        <f t="shared" si="123"/>
        <v>-37639.553127540123</v>
      </c>
    </row>
    <row r="593" spans="1:11">
      <c r="A593" t="s">
        <v>139</v>
      </c>
      <c r="B593" s="5">
        <v>-12027.655806229999</v>
      </c>
      <c r="C593">
        <f t="shared" si="127"/>
        <v>-37386.629948090005</v>
      </c>
      <c r="D593">
        <f t="shared" si="128"/>
        <v>-19625.507460840003</v>
      </c>
      <c r="E593">
        <f t="shared" si="126"/>
        <v>-4304.9940910497426</v>
      </c>
      <c r="F593">
        <f t="shared" si="124"/>
        <v>17139.901353382149</v>
      </c>
      <c r="G593">
        <f t="shared" si="125"/>
        <v>34279.802706764298</v>
      </c>
      <c r="H593">
        <f t="shared" si="120"/>
        <v>12834.907262332406</v>
      </c>
      <c r="I593">
        <f t="shared" si="121"/>
        <v>29974.808615714555</v>
      </c>
      <c r="J593">
        <f t="shared" si="122"/>
        <v>-21444.895444431892</v>
      </c>
      <c r="K593">
        <f t="shared" si="123"/>
        <v>-38584.796797814037</v>
      </c>
    </row>
    <row r="594" spans="1:11">
      <c r="A594" t="s">
        <v>140</v>
      </c>
      <c r="B594" s="5">
        <v>-14305.91068626</v>
      </c>
      <c r="C594">
        <f t="shared" si="127"/>
        <v>-39491.17603255</v>
      </c>
      <c r="D594">
        <f t="shared" si="128"/>
        <v>-15090.642580519998</v>
      </c>
      <c r="E594">
        <f t="shared" si="126"/>
        <v>-5734.1502116041756</v>
      </c>
      <c r="F594">
        <f t="shared" si="124"/>
        <v>16765.375567832642</v>
      </c>
      <c r="G594">
        <f t="shared" si="125"/>
        <v>33530.751135665283</v>
      </c>
      <c r="H594">
        <f t="shared" si="120"/>
        <v>11031.225356228466</v>
      </c>
      <c r="I594">
        <f t="shared" si="121"/>
        <v>27796.600924061109</v>
      </c>
      <c r="J594">
        <f t="shared" si="122"/>
        <v>-22499.525779436815</v>
      </c>
      <c r="K594">
        <f t="shared" si="123"/>
        <v>-39264.901347269457</v>
      </c>
    </row>
    <row r="595" spans="1:11">
      <c r="A595" t="s">
        <v>141</v>
      </c>
      <c r="B595" s="5">
        <v>-9205.1396169700001</v>
      </c>
      <c r="C595">
        <f t="shared" si="127"/>
        <v>-48501.757115470005</v>
      </c>
      <c r="D595">
        <f t="shared" si="128"/>
        <v>-23517.666271550006</v>
      </c>
      <c r="E595">
        <f t="shared" si="126"/>
        <v>-7215.0082642767766</v>
      </c>
      <c r="F595">
        <f t="shared" si="124"/>
        <v>16971.862191747696</v>
      </c>
      <c r="G595">
        <f t="shared" si="125"/>
        <v>33943.724383495392</v>
      </c>
      <c r="H595">
        <f t="shared" si="120"/>
        <v>9756.8539274709183</v>
      </c>
      <c r="I595">
        <f t="shared" si="121"/>
        <v>26728.716119218614</v>
      </c>
      <c r="J595">
        <f t="shared" si="122"/>
        <v>-24186.870456024473</v>
      </c>
      <c r="K595">
        <f t="shared" si="123"/>
        <v>-41158.732647772165</v>
      </c>
    </row>
    <row r="596" spans="1:11">
      <c r="A596" t="s">
        <v>142</v>
      </c>
      <c r="B596" s="5">
        <v>-11252.731406500001</v>
      </c>
      <c r="C596">
        <f t="shared" si="127"/>
        <v>-46791.437515960002</v>
      </c>
      <c r="D596">
        <f t="shared" si="128"/>
        <v>-13433.49593451</v>
      </c>
      <c r="E596">
        <f t="shared" si="126"/>
        <v>-7158.5418048296224</v>
      </c>
      <c r="F596">
        <f t="shared" si="124"/>
        <v>16947.990761127225</v>
      </c>
      <c r="G596">
        <f t="shared" si="125"/>
        <v>33895.981522254449</v>
      </c>
      <c r="H596">
        <f t="shared" si="120"/>
        <v>9789.4489562976014</v>
      </c>
      <c r="I596">
        <f t="shared" si="121"/>
        <v>26737.439717424826</v>
      </c>
      <c r="J596">
        <f t="shared" si="122"/>
        <v>-24106.532565956848</v>
      </c>
      <c r="K596">
        <f t="shared" si="123"/>
        <v>-41054.523327084069</v>
      </c>
    </row>
    <row r="597" spans="1:11">
      <c r="A597" t="s">
        <v>143</v>
      </c>
      <c r="B597" s="5">
        <v>-14507.793016029998</v>
      </c>
      <c r="C597">
        <f t="shared" si="127"/>
        <v>-49271.574725760001</v>
      </c>
      <c r="D597">
        <f t="shared" si="128"/>
        <v>-11884.944777669996</v>
      </c>
      <c r="E597">
        <f t="shared" si="126"/>
        <v>-6828.8532718541555</v>
      </c>
      <c r="F597">
        <f t="shared" si="124"/>
        <v>16779.486362763939</v>
      </c>
      <c r="G597">
        <f t="shared" si="125"/>
        <v>33558.972725527878</v>
      </c>
      <c r="H597">
        <f t="shared" si="120"/>
        <v>9950.6330909097833</v>
      </c>
      <c r="I597">
        <f t="shared" si="121"/>
        <v>26730.119453673724</v>
      </c>
      <c r="J597">
        <f t="shared" si="122"/>
        <v>-23608.339634618096</v>
      </c>
      <c r="K597">
        <f t="shared" si="123"/>
        <v>-40387.825997382031</v>
      </c>
    </row>
    <row r="598" spans="1:11">
      <c r="A598" t="s">
        <v>144</v>
      </c>
      <c r="B598" s="5">
        <v>-8086.7699390550033</v>
      </c>
      <c r="C598">
        <f t="shared" si="127"/>
        <v>-43052.433978555004</v>
      </c>
      <c r="D598">
        <f t="shared" si="128"/>
        <v>-3561.2579460050038</v>
      </c>
      <c r="E598">
        <f t="shared" si="126"/>
        <v>-5752.7553644645795</v>
      </c>
      <c r="F598">
        <f t="shared" si="124"/>
        <v>16228.253096014976</v>
      </c>
      <c r="G598">
        <f t="shared" si="125"/>
        <v>32456.506192029952</v>
      </c>
      <c r="H598">
        <f t="shared" si="120"/>
        <v>10475.497731550397</v>
      </c>
      <c r="I598">
        <f t="shared" si="121"/>
        <v>26703.750827565374</v>
      </c>
      <c r="J598">
        <f t="shared" si="122"/>
        <v>-21981.008460479556</v>
      </c>
      <c r="K598">
        <f t="shared" si="123"/>
        <v>-38209.26155649453</v>
      </c>
    </row>
    <row r="599" spans="1:11">
      <c r="A599" t="s">
        <v>145</v>
      </c>
      <c r="B599" s="5">
        <v>-603.32090829000049</v>
      </c>
      <c r="C599">
        <f t="shared" si="127"/>
        <v>-34450.615269875001</v>
      </c>
      <c r="D599">
        <f t="shared" si="128"/>
        <v>14051.141845595004</v>
      </c>
      <c r="E599">
        <f t="shared" si="126"/>
        <v>-3810.2406204172912</v>
      </c>
      <c r="F599">
        <f t="shared" si="124"/>
        <v>16153.424897184008</v>
      </c>
      <c r="G599">
        <f t="shared" si="125"/>
        <v>32306.849794368016</v>
      </c>
      <c r="H599">
        <f t="shared" si="120"/>
        <v>12343.184276766717</v>
      </c>
      <c r="I599">
        <f t="shared" si="121"/>
        <v>28496.609173950725</v>
      </c>
      <c r="J599">
        <f t="shared" si="122"/>
        <v>-19963.665517601301</v>
      </c>
      <c r="K599">
        <f t="shared" si="123"/>
        <v>-36117.090414785307</v>
      </c>
    </row>
    <row r="600" spans="1:11">
      <c r="A600" t="s">
        <v>146</v>
      </c>
      <c r="B600" s="5">
        <v>-6338.8835251550026</v>
      </c>
      <c r="C600">
        <f t="shared" si="127"/>
        <v>-29536.767388530003</v>
      </c>
      <c r="D600">
        <f t="shared" si="128"/>
        <v>17254.670127429999</v>
      </c>
      <c r="E600">
        <f t="shared" si="126"/>
        <v>-2221.9725262282068</v>
      </c>
      <c r="F600">
        <f t="shared" si="124"/>
        <v>16601.376737126655</v>
      </c>
      <c r="G600">
        <f t="shared" si="125"/>
        <v>33202.75347425331</v>
      </c>
      <c r="H600">
        <f t="shared" si="120"/>
        <v>14379.404210898449</v>
      </c>
      <c r="I600">
        <f t="shared" si="121"/>
        <v>30980.780948025102</v>
      </c>
      <c r="J600">
        <f t="shared" si="122"/>
        <v>-18823.349263354863</v>
      </c>
      <c r="K600">
        <f t="shared" si="123"/>
        <v>-35424.726000481518</v>
      </c>
    </row>
    <row r="601" spans="1:11">
      <c r="A601" t="s">
        <v>273</v>
      </c>
      <c r="B601" s="5">
        <v>-4329.2856068650017</v>
      </c>
      <c r="C601">
        <f t="shared" ref="C601:C602" si="129">SUM(B598,B599,B600,B601)</f>
        <v>-19358.259979365008</v>
      </c>
      <c r="D601">
        <f t="shared" ref="D601:D602" si="130">C601-C597</f>
        <v>29913.314746394994</v>
      </c>
      <c r="E601">
        <f t="shared" ref="E601:E602" si="131">AVERAGE(D582:D601)</f>
        <v>-68.590248965750646</v>
      </c>
      <c r="F601">
        <f t="shared" si="124"/>
        <v>17854.56982317883</v>
      </c>
      <c r="G601">
        <f t="shared" si="125"/>
        <v>35709.13964635766</v>
      </c>
      <c r="H601">
        <f t="shared" si="120"/>
        <v>17785.979574213081</v>
      </c>
      <c r="I601">
        <f t="shared" si="121"/>
        <v>35640.549397391907</v>
      </c>
      <c r="J601">
        <f t="shared" si="122"/>
        <v>-17923.160072144579</v>
      </c>
      <c r="K601">
        <f t="shared" si="123"/>
        <v>-35777.729895323413</v>
      </c>
    </row>
    <row r="602" spans="1:11">
      <c r="A602" t="s">
        <v>274</v>
      </c>
      <c r="B602" s="5">
        <v>-10829.57693653</v>
      </c>
      <c r="C602">
        <f t="shared" si="129"/>
        <v>-22101.066976840004</v>
      </c>
      <c r="D602">
        <f t="shared" si="130"/>
        <v>20951.367001715</v>
      </c>
      <c r="E602">
        <f t="shared" si="131"/>
        <v>1597.9773845029999</v>
      </c>
      <c r="F602">
        <f t="shared" si="124"/>
        <v>18197.23345076487</v>
      </c>
      <c r="G602">
        <f t="shared" si="125"/>
        <v>36394.46690152974</v>
      </c>
      <c r="H602">
        <f t="shared" si="120"/>
        <v>19795.21083526787</v>
      </c>
      <c r="I602">
        <f t="shared" si="121"/>
        <v>37992.44428603274</v>
      </c>
      <c r="J602">
        <f t="shared" si="122"/>
        <v>-16599.256066261871</v>
      </c>
      <c r="K602">
        <f t="shared" si="123"/>
        <v>-34796.489517026741</v>
      </c>
    </row>
  </sheetData>
  <conditionalFormatting sqref="N35:EF36">
    <cfRule type="containsText" dxfId="90" priority="1" operator="containsText" text="Upper Limit">
      <formula>NOT(ISERROR(SEARCH("Upper Limit",N35)))</formula>
    </cfRule>
    <cfRule type="containsText" dxfId="89" priority="2" operator="containsText" text="Lower Limit">
      <formula>NOT(ISERROR(SEARCH("Lower Limit",N35)))</formula>
    </cfRule>
    <cfRule type="containsText" dxfId="88" priority="3" operator="containsText" text="No">
      <formula>NOT(ISERROR(SEARCH("No",N35)))</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sheetPr codeName="Sheet3"/>
  <dimension ref="A1:F5"/>
  <sheetViews>
    <sheetView workbookViewId="0">
      <selection activeCell="J3" sqref="J3"/>
    </sheetView>
  </sheetViews>
  <sheetFormatPr defaultRowHeight="15"/>
  <cols>
    <col min="1" max="1" width="14.5703125" bestFit="1" customWidth="1"/>
    <col min="2" max="2" width="15.7109375" customWidth="1"/>
    <col min="3" max="3" width="15.140625" customWidth="1"/>
    <col min="4" max="4" width="12" customWidth="1"/>
    <col min="5" max="5" width="14.42578125" customWidth="1"/>
    <col min="6" max="6" width="15" customWidth="1"/>
  </cols>
  <sheetData>
    <row r="1" spans="1:6">
      <c r="A1" t="s">
        <v>195</v>
      </c>
      <c r="B1" s="20" t="s">
        <v>169</v>
      </c>
      <c r="C1" t="s">
        <v>170</v>
      </c>
      <c r="D1" s="21" t="s">
        <v>195</v>
      </c>
      <c r="E1" s="20" t="s">
        <v>171</v>
      </c>
      <c r="F1" t="s">
        <v>172</v>
      </c>
    </row>
    <row r="2" spans="1:6" ht="84">
      <c r="A2" s="22" t="s">
        <v>196</v>
      </c>
      <c r="B2" s="26" t="s">
        <v>254</v>
      </c>
      <c r="C2" s="27" t="s">
        <v>255</v>
      </c>
      <c r="D2" s="25" t="s">
        <v>197</v>
      </c>
      <c r="E2" s="23" t="s">
        <v>256</v>
      </c>
      <c r="F2" s="24" t="s">
        <v>257</v>
      </c>
    </row>
    <row r="3" spans="1:6" ht="48">
      <c r="A3" s="22" t="s">
        <v>198</v>
      </c>
      <c r="B3" s="23" t="s">
        <v>258</v>
      </c>
      <c r="C3" s="24" t="s">
        <v>259</v>
      </c>
      <c r="D3" s="25" t="s">
        <v>200</v>
      </c>
      <c r="E3" s="23" t="s">
        <v>260</v>
      </c>
      <c r="F3" s="24" t="s">
        <v>261</v>
      </c>
    </row>
    <row r="4" spans="1:6" ht="84">
      <c r="A4" s="22" t="s">
        <v>203</v>
      </c>
      <c r="B4" s="23" t="s">
        <v>262</v>
      </c>
      <c r="C4" s="24" t="s">
        <v>263</v>
      </c>
      <c r="D4" s="25" t="s">
        <v>205</v>
      </c>
      <c r="E4" s="23" t="s">
        <v>264</v>
      </c>
      <c r="F4" s="24" t="s">
        <v>265</v>
      </c>
    </row>
    <row r="5" spans="1:6" ht="60">
      <c r="A5" s="22" t="s">
        <v>207</v>
      </c>
      <c r="B5" s="23" t="s">
        <v>266</v>
      </c>
      <c r="C5" s="24" t="s">
        <v>267</v>
      </c>
      <c r="D5" s="25" t="s">
        <v>210</v>
      </c>
      <c r="E5" s="23" t="s">
        <v>268</v>
      </c>
      <c r="F5" s="24" t="s">
        <v>269</v>
      </c>
    </row>
  </sheetData>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sheetPr codeName="Sheet4"/>
  <dimension ref="A1:CG376"/>
  <sheetViews>
    <sheetView topLeftCell="BP11" workbookViewId="0">
      <selection activeCell="M25" sqref="M25:CG32"/>
    </sheetView>
  </sheetViews>
  <sheetFormatPr defaultRowHeight="15"/>
  <sheetData>
    <row r="1" spans="1:11" ht="75">
      <c r="A1" s="1" t="s">
        <v>0</v>
      </c>
      <c r="B1" s="2" t="s">
        <v>147</v>
      </c>
      <c r="C1" s="2" t="s">
        <v>148</v>
      </c>
      <c r="D1" s="2" t="s">
        <v>149</v>
      </c>
      <c r="E1" s="2" t="s">
        <v>150</v>
      </c>
      <c r="F1" s="2" t="s">
        <v>166</v>
      </c>
      <c r="G1" s="2" t="s">
        <v>167</v>
      </c>
      <c r="H1" s="2" t="s">
        <v>151</v>
      </c>
      <c r="I1" s="2" t="s">
        <v>152</v>
      </c>
      <c r="J1" s="2" t="s">
        <v>153</v>
      </c>
      <c r="K1" s="2" t="s">
        <v>154</v>
      </c>
    </row>
    <row r="2" spans="1:11">
      <c r="A2" t="s">
        <v>57</v>
      </c>
      <c r="B2">
        <v>229.45699999999999</v>
      </c>
    </row>
    <row r="3" spans="1:11">
      <c r="A3" t="s">
        <v>58</v>
      </c>
      <c r="B3">
        <v>-97.567999999999984</v>
      </c>
    </row>
    <row r="4" spans="1:11">
      <c r="A4" t="s">
        <v>59</v>
      </c>
      <c r="B4">
        <v>43.250999999999976</v>
      </c>
    </row>
    <row r="5" spans="1:11">
      <c r="A5" t="s">
        <v>60</v>
      </c>
      <c r="B5">
        <v>395.24199999999996</v>
      </c>
      <c r="C5">
        <f>SUM(B2,B3,B4,B5)</f>
        <v>570.38199999999995</v>
      </c>
    </row>
    <row r="6" spans="1:11">
      <c r="A6" t="s">
        <v>61</v>
      </c>
      <c r="B6">
        <v>505.50900000000001</v>
      </c>
      <c r="C6">
        <f t="shared" ref="C6:C69" si="0">SUM(B3,B4,B5,B6)</f>
        <v>846.43399999999997</v>
      </c>
    </row>
    <row r="7" spans="1:11">
      <c r="A7" t="s">
        <v>62</v>
      </c>
      <c r="B7">
        <v>1773.7433000000001</v>
      </c>
      <c r="C7">
        <f t="shared" si="0"/>
        <v>2717.7453</v>
      </c>
    </row>
    <row r="8" spans="1:11">
      <c r="A8" t="s">
        <v>63</v>
      </c>
      <c r="B8">
        <v>921.66</v>
      </c>
      <c r="C8">
        <f t="shared" si="0"/>
        <v>3596.1543000000001</v>
      </c>
    </row>
    <row r="9" spans="1:11">
      <c r="A9" t="s">
        <v>64</v>
      </c>
      <c r="B9">
        <v>1288.8789999999999</v>
      </c>
      <c r="C9">
        <f t="shared" si="0"/>
        <v>4489.7912999999999</v>
      </c>
      <c r="D9">
        <f>C9-C5</f>
        <v>3919.4092999999998</v>
      </c>
      <c r="E9" t="e">
        <v>#N/A</v>
      </c>
    </row>
    <row r="10" spans="1:11">
      <c r="A10" t="s">
        <v>65</v>
      </c>
      <c r="B10">
        <v>794.81999999999994</v>
      </c>
      <c r="C10">
        <f t="shared" si="0"/>
        <v>4779.1022999999996</v>
      </c>
      <c r="D10">
        <f t="shared" ref="D10:D73" si="1">C10-C6</f>
        <v>3932.6682999999994</v>
      </c>
      <c r="E10" t="e">
        <v>#N/A</v>
      </c>
    </row>
    <row r="11" spans="1:11">
      <c r="A11" t="s">
        <v>66</v>
      </c>
      <c r="B11">
        <v>1080.752</v>
      </c>
      <c r="C11">
        <f t="shared" si="0"/>
        <v>4086.1109999999994</v>
      </c>
      <c r="D11">
        <f t="shared" si="1"/>
        <v>1368.3656999999994</v>
      </c>
      <c r="E11" t="e">
        <v>#N/A</v>
      </c>
    </row>
    <row r="12" spans="1:11">
      <c r="A12" t="s">
        <v>67</v>
      </c>
      <c r="B12">
        <v>979.51600000000008</v>
      </c>
      <c r="C12">
        <f t="shared" si="0"/>
        <v>4143.9669999999996</v>
      </c>
      <c r="D12">
        <f t="shared" si="1"/>
        <v>547.8126999999995</v>
      </c>
      <c r="E12" t="e">
        <v>#N/A</v>
      </c>
    </row>
    <row r="13" spans="1:11">
      <c r="A13" t="s">
        <v>68</v>
      </c>
      <c r="B13">
        <v>1149.41138</v>
      </c>
      <c r="C13">
        <f t="shared" si="0"/>
        <v>4004.4993799999997</v>
      </c>
      <c r="D13">
        <f t="shared" si="1"/>
        <v>-485.29192000000012</v>
      </c>
      <c r="E13" t="e">
        <v>#N/A</v>
      </c>
    </row>
    <row r="14" spans="1:11">
      <c r="A14" t="s">
        <v>69</v>
      </c>
      <c r="B14">
        <v>826.57</v>
      </c>
      <c r="C14">
        <f t="shared" si="0"/>
        <v>4036.2493800000002</v>
      </c>
      <c r="D14">
        <f t="shared" si="1"/>
        <v>-742.85291999999936</v>
      </c>
      <c r="E14" t="e">
        <v>#N/A</v>
      </c>
    </row>
    <row r="15" spans="1:11">
      <c r="A15" t="s">
        <v>70</v>
      </c>
      <c r="B15">
        <v>850.63499999999999</v>
      </c>
      <c r="C15">
        <f t="shared" si="0"/>
        <v>3806.13238</v>
      </c>
      <c r="D15">
        <f t="shared" si="1"/>
        <v>-279.97861999999941</v>
      </c>
      <c r="E15" t="e">
        <v>#N/A</v>
      </c>
    </row>
    <row r="16" spans="1:11">
      <c r="A16" t="s">
        <v>71</v>
      </c>
      <c r="B16">
        <v>1979.9099999999999</v>
      </c>
      <c r="C16">
        <f t="shared" si="0"/>
        <v>4806.5263800000002</v>
      </c>
      <c r="D16">
        <f t="shared" si="1"/>
        <v>662.5593800000006</v>
      </c>
      <c r="E16" t="e">
        <v>#N/A</v>
      </c>
    </row>
    <row r="17" spans="1:85">
      <c r="A17" t="s">
        <v>72</v>
      </c>
      <c r="B17">
        <v>740.32799999999997</v>
      </c>
      <c r="C17">
        <f t="shared" si="0"/>
        <v>4397.4429999999993</v>
      </c>
      <c r="D17">
        <f t="shared" si="1"/>
        <v>392.94361999999956</v>
      </c>
      <c r="E17" t="e">
        <v>#N/A</v>
      </c>
    </row>
    <row r="18" spans="1:85">
      <c r="A18" t="s">
        <v>73</v>
      </c>
      <c r="B18">
        <v>2170.0500000000002</v>
      </c>
      <c r="C18">
        <f t="shared" si="0"/>
        <v>5740.9230000000007</v>
      </c>
      <c r="D18">
        <f t="shared" si="1"/>
        <v>1704.6736200000005</v>
      </c>
      <c r="E18" t="e">
        <v>#N/A</v>
      </c>
    </row>
    <row r="19" spans="1:85">
      <c r="A19" t="s">
        <v>74</v>
      </c>
      <c r="B19">
        <v>892.87800000000004</v>
      </c>
      <c r="C19">
        <f t="shared" si="0"/>
        <v>5783.1660000000002</v>
      </c>
      <c r="D19">
        <f t="shared" si="1"/>
        <v>1977.0336200000002</v>
      </c>
      <c r="E19" t="e">
        <v>#N/A</v>
      </c>
    </row>
    <row r="20" spans="1:85">
      <c r="A20" t="s">
        <v>75</v>
      </c>
      <c r="B20">
        <v>1027.931</v>
      </c>
      <c r="C20">
        <f t="shared" si="0"/>
        <v>4831.1869999999999</v>
      </c>
      <c r="D20">
        <f t="shared" si="1"/>
        <v>24.660619999999653</v>
      </c>
      <c r="E20" t="e">
        <v>#N/A</v>
      </c>
    </row>
    <row r="21" spans="1:85">
      <c r="A21" t="s">
        <v>76</v>
      </c>
      <c r="B21">
        <v>1556.0500000000002</v>
      </c>
      <c r="C21">
        <f t="shared" si="0"/>
        <v>5646.9090000000006</v>
      </c>
      <c r="D21">
        <f t="shared" si="1"/>
        <v>1249.4660000000013</v>
      </c>
      <c r="E21" t="e">
        <v>#N/A</v>
      </c>
    </row>
    <row r="22" spans="1:85">
      <c r="A22" t="s">
        <v>77</v>
      </c>
      <c r="B22">
        <v>794.65499999999997</v>
      </c>
      <c r="C22">
        <f t="shared" si="0"/>
        <v>4271.5140000000001</v>
      </c>
      <c r="D22">
        <f t="shared" si="1"/>
        <v>-1469.4090000000006</v>
      </c>
      <c r="E22">
        <f>AVERAGE(D9:D22)</f>
        <v>914.43288571428582</v>
      </c>
      <c r="F22">
        <f>STDEV(D9,D10,D11,D12,D13,D14,D15,D16,D17,D18,D19,D20,D21,D22)</f>
        <v>1600.196485767395</v>
      </c>
      <c r="G22">
        <f>F22*2</f>
        <v>3200.3929715347899</v>
      </c>
      <c r="H22">
        <f>E22+F22</f>
        <v>2514.6293714816807</v>
      </c>
      <c r="I22">
        <f>E22+G22</f>
        <v>4114.8258572490759</v>
      </c>
      <c r="J22">
        <f t="shared" ref="J22" si="2">E22-F22</f>
        <v>-685.76360005310914</v>
      </c>
      <c r="K22">
        <f t="shared" ref="K22" si="3">E22-G22</f>
        <v>-2285.960085820504</v>
      </c>
    </row>
    <row r="23" spans="1:85">
      <c r="A23" t="s">
        <v>78</v>
      </c>
      <c r="B23">
        <v>1274.3634</v>
      </c>
      <c r="C23">
        <f t="shared" si="0"/>
        <v>4652.9994000000006</v>
      </c>
      <c r="D23">
        <f t="shared" si="1"/>
        <v>-1130.1665999999996</v>
      </c>
      <c r="E23">
        <f>AVERAGE(D9:D23)</f>
        <v>778.12625333333347</v>
      </c>
      <c r="F23">
        <f>STDEV(D9,D10,D11,D12,D13,D14,D15,D16,D17,D18,D19,D20,D21,D22,D23)</f>
        <v>1629.8525107753012</v>
      </c>
      <c r="G23">
        <f t="shared" ref="G23" si="4">F23*2</f>
        <v>3259.7050215506024</v>
      </c>
      <c r="H23">
        <f t="shared" ref="H23" si="5">E23+F23</f>
        <v>2407.9787641086346</v>
      </c>
      <c r="I23">
        <f t="shared" ref="I23" si="6">E23+G23</f>
        <v>4037.8312748839357</v>
      </c>
      <c r="J23">
        <f t="shared" ref="J23" si="7">E23-F23</f>
        <v>-851.72625744196773</v>
      </c>
      <c r="K23">
        <f t="shared" ref="K23" si="8">E23-G23</f>
        <v>-2481.578768217269</v>
      </c>
    </row>
    <row r="24" spans="1:85">
      <c r="A24" t="s">
        <v>79</v>
      </c>
      <c r="B24">
        <v>557.19799999999998</v>
      </c>
      <c r="C24">
        <f t="shared" si="0"/>
        <v>4182.2664000000004</v>
      </c>
      <c r="D24">
        <f t="shared" si="1"/>
        <v>-648.92059999999947</v>
      </c>
      <c r="E24">
        <f>AVERAGE(D9:D24)</f>
        <v>688.93582500000014</v>
      </c>
      <c r="F24">
        <f>STDEV(D9,D10,D11,D12,D13,D14,D15,D16,D17,D18,D19,D20,D21,D22,D23,D24)</f>
        <v>1614.4979136527406</v>
      </c>
      <c r="G24">
        <f t="shared" ref="G24" si="9">F24*2</f>
        <v>3228.9958273054813</v>
      </c>
      <c r="H24">
        <f t="shared" ref="H24" si="10">E24+F24</f>
        <v>2303.4337386527409</v>
      </c>
      <c r="I24">
        <f t="shared" ref="I24" si="11">E24+G24</f>
        <v>3917.9316523054813</v>
      </c>
      <c r="J24">
        <f t="shared" ref="J24" si="12">E24-F24</f>
        <v>-925.5620886527405</v>
      </c>
      <c r="K24">
        <f t="shared" ref="K24" si="13">E24-G24</f>
        <v>-2540.0600023054812</v>
      </c>
    </row>
    <row r="25" spans="1:85">
      <c r="A25" t="s">
        <v>80</v>
      </c>
      <c r="B25">
        <v>-661.41399999999999</v>
      </c>
      <c r="C25">
        <f t="shared" si="0"/>
        <v>1964.8023999999998</v>
      </c>
      <c r="D25">
        <f t="shared" si="1"/>
        <v>-3682.106600000001</v>
      </c>
      <c r="E25">
        <f>AVERAGE(D9:D25)</f>
        <v>431.81568235294122</v>
      </c>
      <c r="F25">
        <f>STDEV(D9,D10,D11,D12,D13,D14,D15,D16,D17,D18,D19,D20,D21,D22,D23,D24,D25)</f>
        <v>1888.8022250746856</v>
      </c>
      <c r="G25">
        <f t="shared" ref="G25" si="14">F25*2</f>
        <v>3777.6044501493711</v>
      </c>
      <c r="H25">
        <f t="shared" ref="H25" si="15">E25+F25</f>
        <v>2320.617907427627</v>
      </c>
      <c r="I25">
        <f t="shared" ref="I25" si="16">E25+G25</f>
        <v>4209.4201325023123</v>
      </c>
      <c r="J25">
        <f t="shared" ref="J25" si="17">E25-F25</f>
        <v>-1456.9865427217444</v>
      </c>
      <c r="K25">
        <f t="shared" ref="K25" si="18">E25-G25</f>
        <v>-3345.78876779643</v>
      </c>
      <c r="N25" t="s">
        <v>77</v>
      </c>
      <c r="O25" t="s">
        <v>78</v>
      </c>
      <c r="P25" t="s">
        <v>79</v>
      </c>
      <c r="Q25" t="s">
        <v>80</v>
      </c>
      <c r="R25" t="s">
        <v>81</v>
      </c>
      <c r="S25" t="s">
        <v>82</v>
      </c>
      <c r="T25" t="s">
        <v>83</v>
      </c>
      <c r="U25" t="s">
        <v>84</v>
      </c>
      <c r="V25" t="s">
        <v>85</v>
      </c>
      <c r="W25" t="s">
        <v>86</v>
      </c>
      <c r="X25" t="s">
        <v>87</v>
      </c>
      <c r="Y25" t="s">
        <v>88</v>
      </c>
      <c r="Z25" t="s">
        <v>89</v>
      </c>
      <c r="AA25" t="s">
        <v>90</v>
      </c>
      <c r="AB25" t="s">
        <v>91</v>
      </c>
      <c r="AC25" t="s">
        <v>92</v>
      </c>
      <c r="AD25" t="s">
        <v>93</v>
      </c>
      <c r="AE25" t="s">
        <v>94</v>
      </c>
      <c r="AF25" t="s">
        <v>95</v>
      </c>
      <c r="AG25" t="s">
        <v>96</v>
      </c>
      <c r="AH25" t="s">
        <v>97</v>
      </c>
      <c r="AI25" t="s">
        <v>98</v>
      </c>
      <c r="AJ25" t="s">
        <v>99</v>
      </c>
      <c r="AK25" t="s">
        <v>100</v>
      </c>
      <c r="AL25" t="s">
        <v>101</v>
      </c>
      <c r="AM25" t="s">
        <v>102</v>
      </c>
      <c r="AN25" t="s">
        <v>103</v>
      </c>
      <c r="AO25" t="s">
        <v>104</v>
      </c>
      <c r="AP25" t="s">
        <v>105</v>
      </c>
      <c r="AQ25" t="s">
        <v>106</v>
      </c>
      <c r="AR25" t="s">
        <v>107</v>
      </c>
      <c r="AS25" t="s">
        <v>108</v>
      </c>
      <c r="AT25" t="s">
        <v>109</v>
      </c>
      <c r="AU25" t="s">
        <v>110</v>
      </c>
      <c r="AV25" t="s">
        <v>111</v>
      </c>
      <c r="AW25" t="s">
        <v>112</v>
      </c>
      <c r="AX25" t="s">
        <v>113</v>
      </c>
      <c r="AY25" t="s">
        <v>114</v>
      </c>
      <c r="AZ25" t="s">
        <v>115</v>
      </c>
      <c r="BA25" t="s">
        <v>116</v>
      </c>
      <c r="BB25" t="s">
        <v>117</v>
      </c>
      <c r="BC25" t="s">
        <v>118</v>
      </c>
      <c r="BD25" t="s">
        <v>119</v>
      </c>
      <c r="BE25" t="s">
        <v>120</v>
      </c>
      <c r="BF25" t="s">
        <v>121</v>
      </c>
      <c r="BG25" t="s">
        <v>122</v>
      </c>
      <c r="BH25" t="s">
        <v>123</v>
      </c>
      <c r="BI25" t="s">
        <v>124</v>
      </c>
      <c r="BJ25" t="s">
        <v>125</v>
      </c>
      <c r="BK25" t="s">
        <v>126</v>
      </c>
      <c r="BL25" t="s">
        <v>127</v>
      </c>
      <c r="BM25" t="s">
        <v>128</v>
      </c>
      <c r="BN25" t="s">
        <v>129</v>
      </c>
      <c r="BO25" t="s">
        <v>130</v>
      </c>
      <c r="BP25" t="s">
        <v>131</v>
      </c>
      <c r="BQ25" t="s">
        <v>132</v>
      </c>
      <c r="BR25" t="s">
        <v>133</v>
      </c>
      <c r="BS25" t="s">
        <v>134</v>
      </c>
      <c r="BT25" t="s">
        <v>135</v>
      </c>
      <c r="BU25" t="s">
        <v>136</v>
      </c>
      <c r="BV25" t="s">
        <v>137</v>
      </c>
      <c r="BW25" t="s">
        <v>138</v>
      </c>
      <c r="BX25" t="s">
        <v>139</v>
      </c>
      <c r="BY25" t="s">
        <v>140</v>
      </c>
      <c r="BZ25" t="s">
        <v>141</v>
      </c>
      <c r="CA25" t="s">
        <v>142</v>
      </c>
      <c r="CB25" t="s">
        <v>143</v>
      </c>
      <c r="CC25" t="s">
        <v>144</v>
      </c>
      <c r="CD25" t="s">
        <v>145</v>
      </c>
      <c r="CE25" t="s">
        <v>146</v>
      </c>
      <c r="CF25" t="s">
        <v>273</v>
      </c>
      <c r="CG25" t="s">
        <v>274</v>
      </c>
    </row>
    <row r="26" spans="1:85">
      <c r="A26" t="s">
        <v>81</v>
      </c>
      <c r="B26">
        <v>-80.850800000000007</v>
      </c>
      <c r="C26">
        <f t="shared" si="0"/>
        <v>1089.2966000000001</v>
      </c>
      <c r="D26">
        <f t="shared" si="1"/>
        <v>-3182.2174</v>
      </c>
      <c r="E26">
        <f>AVERAGE(D9:D26)</f>
        <v>231.03606666666676</v>
      </c>
      <c r="F26">
        <f>STDEV(D9,D10,D11,D12,D13,D14,D15,D16,D17,D18,D19,D20,D21,D22,D23,D24,D25,D26)</f>
        <v>2020.7277732968114</v>
      </c>
      <c r="G26">
        <f t="shared" ref="G26" si="19">F26*2</f>
        <v>4041.4555465936228</v>
      </c>
      <c r="H26">
        <f t="shared" ref="H26" si="20">E26+F26</f>
        <v>2251.7638399634779</v>
      </c>
      <c r="I26">
        <f t="shared" ref="I26" si="21">E26+G26</f>
        <v>4272.4916132602893</v>
      </c>
      <c r="J26">
        <f t="shared" ref="J26" si="22">E26-F26</f>
        <v>-1789.6917066301446</v>
      </c>
      <c r="K26">
        <f t="shared" ref="K26" si="23">E26-G26</f>
        <v>-3810.4194799269562</v>
      </c>
      <c r="M26" s="2" t="s">
        <v>149</v>
      </c>
      <c r="N26">
        <v>-1469.4090000000006</v>
      </c>
      <c r="O26">
        <v>-1130.1665999999996</v>
      </c>
      <c r="P26">
        <v>-648.92059999999947</v>
      </c>
      <c r="Q26">
        <v>-3682.106600000001</v>
      </c>
      <c r="R26">
        <v>-3182.2174</v>
      </c>
      <c r="S26">
        <v>-4338.3992000000007</v>
      </c>
      <c r="T26">
        <v>-4154.2942000000003</v>
      </c>
      <c r="U26">
        <v>-1190.8057999999996</v>
      </c>
      <c r="V26">
        <v>61.562725038242434</v>
      </c>
      <c r="W26">
        <v>752.36619293362719</v>
      </c>
      <c r="X26">
        <v>1000.237917079012</v>
      </c>
      <c r="Y26">
        <v>539.51360981530604</v>
      </c>
      <c r="Z26">
        <v>165.57668346041214</v>
      </c>
      <c r="AA26">
        <v>332.29198900964252</v>
      </c>
      <c r="AB26">
        <v>188.74400165637303</v>
      </c>
      <c r="AC26">
        <v>-41.688268475305904</v>
      </c>
      <c r="AD26">
        <v>219.24340196645471</v>
      </c>
      <c r="AE26">
        <v>85.26278652894257</v>
      </c>
      <c r="AF26">
        <v>1375.2069320821067</v>
      </c>
      <c r="AG26">
        <v>1098.9711378775983</v>
      </c>
      <c r="AH26">
        <v>1270.1169068669274</v>
      </c>
      <c r="AI26">
        <v>845.76907090139707</v>
      </c>
      <c r="AJ26">
        <v>-1500.9632985843316</v>
      </c>
      <c r="AK26">
        <v>-515.36201927952106</v>
      </c>
      <c r="AL26">
        <v>-1604.3709928920825</v>
      </c>
      <c r="AM26">
        <v>-50.226474892031092</v>
      </c>
      <c r="AN26">
        <v>1212.5273418757117</v>
      </c>
      <c r="AO26">
        <v>646.79261829165671</v>
      </c>
      <c r="AP26">
        <v>1821.4842829014833</v>
      </c>
      <c r="AQ26">
        <v>220.03008889003695</v>
      </c>
      <c r="AR26" s="8">
        <v>-192.32283588579003</v>
      </c>
      <c r="AS26" s="8">
        <v>-428.3624505095222</v>
      </c>
      <c r="AT26" s="8">
        <v>-1520.9476936452015</v>
      </c>
      <c r="AU26" s="8">
        <v>-435.45598242821688</v>
      </c>
      <c r="AV26" s="8">
        <v>270.49643966888516</v>
      </c>
      <c r="AW26" s="9">
        <v>757.67082012283663</v>
      </c>
      <c r="AX26" s="9">
        <v>2322.0382852489802</v>
      </c>
      <c r="AY26" s="10">
        <v>5195.4582000767359</v>
      </c>
      <c r="AZ26" s="10">
        <v>7489.7428243837003</v>
      </c>
      <c r="BA26" s="10">
        <v>6657.7095587462309</v>
      </c>
      <c r="BB26" s="10">
        <v>10172.716244142674</v>
      </c>
      <c r="BC26" s="9">
        <v>5100.9078802621734</v>
      </c>
      <c r="BD26" s="9">
        <v>1783.794822312213</v>
      </c>
      <c r="BE26" s="8">
        <v>-1450.8259202721893</v>
      </c>
      <c r="BF26" s="8">
        <v>-10161.415955757522</v>
      </c>
      <c r="BG26" s="8">
        <v>-10493.696131114801</v>
      </c>
      <c r="BH26" s="8">
        <v>-10442.133487476567</v>
      </c>
      <c r="BI26" s="9">
        <v>-2399.1624712318153</v>
      </c>
      <c r="BJ26" s="9">
        <v>4093.3181998859977</v>
      </c>
      <c r="BK26" s="9">
        <v>7682.1767545671</v>
      </c>
      <c r="BL26" s="9">
        <v>13584.015628221705</v>
      </c>
      <c r="BM26">
        <v>11358.394028366172</v>
      </c>
      <c r="BN26">
        <v>8539.944504591158</v>
      </c>
      <c r="BO26">
        <v>6640.0709222335172</v>
      </c>
      <c r="BP26">
        <v>-1266.7046305648746</v>
      </c>
      <c r="BQ26">
        <v>-5154.4806796297562</v>
      </c>
      <c r="BR26">
        <v>385.91512927325675</v>
      </c>
      <c r="BS26" s="10">
        <v>2569.6399702093222</v>
      </c>
      <c r="BT26" s="10">
        <v>6336.3858730686625</v>
      </c>
      <c r="BU26" s="10">
        <v>10517.739006867763</v>
      </c>
      <c r="BV26" s="10">
        <v>5295.6434708400957</v>
      </c>
      <c r="BW26" s="9">
        <v>1807.4336679224834</v>
      </c>
      <c r="BX26" s="9">
        <v>-2154.0756946276779</v>
      </c>
      <c r="BY26">
        <v>-8820.4176779103909</v>
      </c>
      <c r="BZ26">
        <v>-14351.010191889589</v>
      </c>
      <c r="CA26">
        <v>-12814.577608606078</v>
      </c>
      <c r="CB26">
        <v>-7771.2981896455603</v>
      </c>
      <c r="CC26">
        <v>-183.27696220491634</v>
      </c>
      <c r="CD26">
        <v>7170.8795944871999</v>
      </c>
      <c r="CE26">
        <v>5081.1766464522043</v>
      </c>
      <c r="CF26">
        <v>4694.3659089472567</v>
      </c>
      <c r="CG26">
        <v>-1111.3952650999927</v>
      </c>
    </row>
    <row r="27" spans="1:85" ht="45">
      <c r="A27" t="s">
        <v>82</v>
      </c>
      <c r="B27">
        <v>499.66700000000009</v>
      </c>
      <c r="C27">
        <f t="shared" si="0"/>
        <v>314.60020000000009</v>
      </c>
      <c r="D27">
        <f t="shared" si="1"/>
        <v>-4338.3992000000007</v>
      </c>
      <c r="E27">
        <f>AVERAGE(D9:D27)</f>
        <v>-9.4605263157894264</v>
      </c>
      <c r="F27">
        <f>STDEV(D9,D10,D11,D12,D13,D14,D15,D16,D17,D18,D19,D20,D21,D22,D23,D24,D25,D26,D27)</f>
        <v>2226.0777354515071</v>
      </c>
      <c r="G27">
        <f t="shared" ref="G27" si="24">F27*2</f>
        <v>4452.1554709030142</v>
      </c>
      <c r="H27">
        <f t="shared" ref="H27" si="25">E27+F27</f>
        <v>2216.6172091357175</v>
      </c>
      <c r="I27">
        <f t="shared" ref="I27" si="26">E27+G27</f>
        <v>4442.6949445872251</v>
      </c>
      <c r="J27">
        <f t="shared" ref="J27" si="27">E27-F27</f>
        <v>-2235.5382617672967</v>
      </c>
      <c r="K27">
        <f t="shared" ref="K27" si="28">E27-G27</f>
        <v>-4461.6159972188034</v>
      </c>
      <c r="M27" s="2" t="s">
        <v>151</v>
      </c>
      <c r="N27">
        <v>2514.6293714816807</v>
      </c>
      <c r="O27">
        <v>2407.9787641086346</v>
      </c>
      <c r="P27">
        <v>2303.4337386527409</v>
      </c>
      <c r="Q27">
        <v>2320.617907427627</v>
      </c>
      <c r="R27">
        <v>2251.7638399634779</v>
      </c>
      <c r="S27">
        <v>2216.6172091357175</v>
      </c>
      <c r="T27">
        <v>2139.9039736361829</v>
      </c>
      <c r="U27">
        <v>1680.5576592589923</v>
      </c>
      <c r="V27">
        <v>1228.6372380890784</v>
      </c>
      <c r="W27">
        <v>1167.7942664407065</v>
      </c>
      <c r="X27">
        <v>1208.9614141150269</v>
      </c>
      <c r="Y27">
        <v>1279.451640056662</v>
      </c>
      <c r="Z27">
        <v>1332.6832835755099</v>
      </c>
      <c r="AA27">
        <v>1373.1941187071448</v>
      </c>
      <c r="AB27">
        <v>1336.6768717061077</v>
      </c>
      <c r="AC27">
        <v>1305.8449081068704</v>
      </c>
      <c r="AD27">
        <v>1164.8559910804524</v>
      </c>
      <c r="AE27">
        <v>972.80544453051209</v>
      </c>
      <c r="AF27">
        <v>1097.8872833936957</v>
      </c>
      <c r="AG27">
        <v>1082.0684004279115</v>
      </c>
      <c r="AH27">
        <v>1261.6230826082165</v>
      </c>
      <c r="AI27">
        <v>1381.5108384496539</v>
      </c>
      <c r="AJ27">
        <v>1353.1438528940043</v>
      </c>
      <c r="AK27">
        <v>1355.3494790718705</v>
      </c>
      <c r="AL27">
        <v>1329.5444898252522</v>
      </c>
      <c r="AM27">
        <v>1225.8696044401179</v>
      </c>
      <c r="AN27">
        <v>1088.8573000404872</v>
      </c>
      <c r="AO27">
        <v>1120.1567781576414</v>
      </c>
      <c r="AP27">
        <v>1272.9393282589967</v>
      </c>
      <c r="AQ27">
        <v>1242.8987809918849</v>
      </c>
      <c r="AR27">
        <v>1178.3703480214631</v>
      </c>
      <c r="AS27">
        <v>1143.0759440897452</v>
      </c>
      <c r="AT27">
        <v>1144.1319393617573</v>
      </c>
      <c r="AU27">
        <v>1114.2587431712589</v>
      </c>
      <c r="AV27">
        <v>1118.7541552041871</v>
      </c>
      <c r="AW27">
        <v>1167.2371668565904</v>
      </c>
      <c r="AX27">
        <v>1382.5968279004994</v>
      </c>
      <c r="AY27">
        <v>2090.5371325911901</v>
      </c>
      <c r="AZ27">
        <v>3039.0676376011902</v>
      </c>
      <c r="BA27">
        <v>3673.9244797967572</v>
      </c>
      <c r="BB27">
        <v>4825.1129806661629</v>
      </c>
      <c r="BC27">
        <v>5125.9835698488778</v>
      </c>
      <c r="BD27">
        <v>5200.0226269435552</v>
      </c>
      <c r="BE27">
        <v>5196.8990584268195</v>
      </c>
      <c r="BF27">
        <v>5677.2632001593138</v>
      </c>
      <c r="BG27">
        <v>5930.510117732214</v>
      </c>
      <c r="BH27">
        <v>5959.3228301560557</v>
      </c>
      <c r="BI27">
        <v>5840.3353782699814</v>
      </c>
      <c r="BJ27">
        <v>6010.7424709291581</v>
      </c>
      <c r="BK27">
        <v>6616.6175757517349</v>
      </c>
      <c r="BL27">
        <v>7961.6194472335956</v>
      </c>
      <c r="BM27">
        <v>8898.6657885686454</v>
      </c>
      <c r="BN27">
        <v>9498.9470675844786</v>
      </c>
      <c r="BO27">
        <v>9876.2522177361861</v>
      </c>
      <c r="BP27">
        <v>9837.1483940290746</v>
      </c>
      <c r="BQ27">
        <v>9749.8539802975283</v>
      </c>
      <c r="BR27">
        <v>9667.8582423102198</v>
      </c>
      <c r="BS27">
        <v>9506.5565946896877</v>
      </c>
      <c r="BT27">
        <v>9409.4873074051739</v>
      </c>
      <c r="BU27">
        <v>9777.7319294686695</v>
      </c>
      <c r="BV27">
        <v>9341.2717657379653</v>
      </c>
      <c r="BW27">
        <v>9142.6314050803412</v>
      </c>
      <c r="BX27">
        <v>9004.6027084068555</v>
      </c>
      <c r="BY27">
        <v>8987.3822684005172</v>
      </c>
      <c r="BZ27">
        <v>9161.7049028606471</v>
      </c>
      <c r="CA27">
        <v>9239.0969833331437</v>
      </c>
      <c r="CB27">
        <v>9194.4132605583236</v>
      </c>
      <c r="CC27">
        <v>9267.8934220206884</v>
      </c>
      <c r="CD27">
        <v>9507.6695898692869</v>
      </c>
      <c r="CE27">
        <v>9292.3974924915274</v>
      </c>
      <c r="CF27">
        <v>8361.0787275924577</v>
      </c>
      <c r="CG27">
        <v>7327.1689494534694</v>
      </c>
    </row>
    <row r="28" spans="1:85" ht="45">
      <c r="A28" t="s">
        <v>83</v>
      </c>
      <c r="B28">
        <v>270.56999999999994</v>
      </c>
      <c r="C28">
        <f t="shared" si="0"/>
        <v>27.972199999999987</v>
      </c>
      <c r="D28">
        <f t="shared" si="1"/>
        <v>-4154.2942000000003</v>
      </c>
      <c r="E28">
        <f t="shared" ref="E28:E59" si="29">AVERAGE(D9:D28)</f>
        <v>-216.70220999999998</v>
      </c>
      <c r="F28">
        <f t="shared" ref="F28:F59" si="30">STDEV(D9,D10,D11,D12,D13,D14,D15,D16,D17,D18,D19,D20,D21,D22,D23,D24,D25,D26,D27,D28)</f>
        <v>2356.6061836361828</v>
      </c>
      <c r="G28">
        <f t="shared" ref="G28:G88" si="31">F28*2</f>
        <v>4713.2123672723656</v>
      </c>
      <c r="H28">
        <f t="shared" ref="H28:H59" si="32">E28+F28</f>
        <v>2139.9039736361829</v>
      </c>
      <c r="I28">
        <f t="shared" ref="I28:I59" si="33">E28+G28</f>
        <v>4496.5101572723652</v>
      </c>
      <c r="J28">
        <f t="shared" ref="J28:J59" si="34">E28-F28</f>
        <v>-2573.3083936361827</v>
      </c>
      <c r="K28">
        <f t="shared" ref="K28:K59" si="35">E28-G28</f>
        <v>-4929.9145772723659</v>
      </c>
      <c r="M28" s="2" t="s">
        <v>152</v>
      </c>
      <c r="N28">
        <v>4114.8258572490759</v>
      </c>
      <c r="O28">
        <v>4037.8312748839357</v>
      </c>
      <c r="P28">
        <v>3917.9316523054813</v>
      </c>
      <c r="Q28">
        <v>4209.4201325023123</v>
      </c>
      <c r="R28">
        <v>4272.4916132602893</v>
      </c>
      <c r="S28">
        <v>4442.6949445872251</v>
      </c>
      <c r="T28">
        <v>4496.5101572723652</v>
      </c>
      <c r="U28">
        <v>3833.3282835179848</v>
      </c>
      <c r="V28">
        <v>3123.0427199262444</v>
      </c>
      <c r="W28">
        <v>3032.1567519828191</v>
      </c>
      <c r="X28">
        <v>3091.8697864775099</v>
      </c>
      <c r="Y28">
        <v>3181.6099618700146</v>
      </c>
      <c r="Z28">
        <v>3242.65176873469</v>
      </c>
      <c r="AA28">
        <v>3293.0599085474773</v>
      </c>
      <c r="AB28">
        <v>3243.7161834625849</v>
      </c>
      <c r="AC28">
        <v>3203.7838506878752</v>
      </c>
      <c r="AD28">
        <v>2996.0775275367168</v>
      </c>
      <c r="AE28">
        <v>2706.5649761103887</v>
      </c>
      <c r="AF28">
        <v>2889.2013382326509</v>
      </c>
      <c r="AG28">
        <v>2865.0883154072026</v>
      </c>
      <c r="AH28">
        <v>3087.2213844244657</v>
      </c>
      <c r="AI28">
        <v>3228.200112562271</v>
      </c>
      <c r="AJ28">
        <v>3214.0682763801888</v>
      </c>
      <c r="AK28">
        <v>3060.1422996998967</v>
      </c>
      <c r="AL28">
        <v>2929.6400008512646</v>
      </c>
      <c r="AM28">
        <v>2507.8815938255971</v>
      </c>
      <c r="AN28">
        <v>1965.5159079325501</v>
      </c>
      <c r="AO28">
        <v>1936.2349432522756</v>
      </c>
      <c r="AP28">
        <v>2153.803965561825</v>
      </c>
      <c r="AQ28">
        <v>2120.3396762297807</v>
      </c>
      <c r="AR28">
        <v>2050.9108479371766</v>
      </c>
      <c r="AS28">
        <v>2028.7158430899826</v>
      </c>
      <c r="AT28">
        <v>2115.1540524892876</v>
      </c>
      <c r="AU28">
        <v>2093.7950586801835</v>
      </c>
      <c r="AV28">
        <v>2098.6982608454141</v>
      </c>
      <c r="AW28">
        <v>2155.6963297203138</v>
      </c>
      <c r="AX28">
        <v>2481.2759076440057</v>
      </c>
      <c r="AY28">
        <v>3641.6467463479967</v>
      </c>
      <c r="AZ28">
        <v>5232.9809617529172</v>
      </c>
      <c r="BA28">
        <v>6224.7577251006205</v>
      </c>
      <c r="BB28">
        <v>8082.0047599756444</v>
      </c>
      <c r="BC28">
        <v>8470.9889978730353</v>
      </c>
      <c r="BD28">
        <v>8454.8292060175627</v>
      </c>
      <c r="BE28">
        <v>8495.3552640337257</v>
      </c>
      <c r="BF28">
        <v>9883.9357956419863</v>
      </c>
      <c r="BG28">
        <v>10912.603113598925</v>
      </c>
      <c r="BH28">
        <v>11552.961579914221</v>
      </c>
      <c r="BI28">
        <v>11467.284430618247</v>
      </c>
      <c r="BJ28">
        <v>11694.506920087373</v>
      </c>
      <c r="BK28">
        <v>12533.149796448673</v>
      </c>
      <c r="BL28">
        <v>14534.33661620702</v>
      </c>
      <c r="BM28">
        <v>15819.091474933337</v>
      </c>
      <c r="BN28">
        <v>16516.609423053185</v>
      </c>
      <c r="BO28">
        <v>16917.443378123513</v>
      </c>
      <c r="BP28">
        <v>16916.095784220979</v>
      </c>
      <c r="BQ28">
        <v>17037.114531745512</v>
      </c>
      <c r="BR28">
        <v>16969.929213569685</v>
      </c>
      <c r="BS28">
        <v>16778.616829821989</v>
      </c>
      <c r="BT28">
        <v>16642.146102818715</v>
      </c>
      <c r="BU28">
        <v>17185.633874539632</v>
      </c>
      <c r="BV28">
        <v>16556.567185743352</v>
      </c>
      <c r="BW28">
        <v>16323.960175045086</v>
      </c>
      <c r="BX28">
        <v>16244.796307545112</v>
      </c>
      <c r="BY28">
        <v>16578.835015414345</v>
      </c>
      <c r="BZ28">
        <v>17136.959996141206</v>
      </c>
      <c r="CA28">
        <v>17407.788230960763</v>
      </c>
      <c r="CB28">
        <v>17184.879020519573</v>
      </c>
      <c r="CC28">
        <v>17221.04506799296</v>
      </c>
      <c r="CD28">
        <v>17546.719333960093</v>
      </c>
      <c r="CE28">
        <v>17246.225144610318</v>
      </c>
      <c r="CF28">
        <v>15828.070100775903</v>
      </c>
      <c r="CG28">
        <v>14383.740009171235</v>
      </c>
    </row>
    <row r="29" spans="1:85" ht="45">
      <c r="A29" t="s">
        <v>84</v>
      </c>
      <c r="B29">
        <v>84.610399999999998</v>
      </c>
      <c r="C29">
        <f t="shared" si="0"/>
        <v>773.99660000000006</v>
      </c>
      <c r="D29">
        <f t="shared" si="1"/>
        <v>-1190.8057999999996</v>
      </c>
      <c r="E29">
        <f t="shared" si="29"/>
        <v>-472.21296500000005</v>
      </c>
      <c r="F29">
        <f t="shared" si="30"/>
        <v>2152.7706242589925</v>
      </c>
      <c r="G29">
        <f t="shared" si="31"/>
        <v>4305.541248517985</v>
      </c>
      <c r="H29">
        <f t="shared" si="32"/>
        <v>1680.5576592589923</v>
      </c>
      <c r="I29">
        <f t="shared" si="33"/>
        <v>3833.3282835179848</v>
      </c>
      <c r="J29">
        <f t="shared" si="34"/>
        <v>-2624.9835892589927</v>
      </c>
      <c r="K29">
        <f t="shared" si="35"/>
        <v>-4777.7542135179847</v>
      </c>
      <c r="M29" s="2" t="s">
        <v>153</v>
      </c>
      <c r="N29">
        <v>-685.76360005310914</v>
      </c>
      <c r="O29">
        <v>-851.72625744196773</v>
      </c>
      <c r="P29">
        <v>-925.5620886527405</v>
      </c>
      <c r="Q29">
        <v>-1456.9865427217444</v>
      </c>
      <c r="R29">
        <v>-1789.6917066301446</v>
      </c>
      <c r="S29">
        <v>-2235.5382617672967</v>
      </c>
      <c r="T29">
        <v>-2573.3083936361827</v>
      </c>
      <c r="U29">
        <v>-2624.9835892589927</v>
      </c>
      <c r="V29">
        <v>-2560.173725585254</v>
      </c>
      <c r="W29">
        <v>-2560.9307046435192</v>
      </c>
      <c r="X29">
        <v>-2556.8553306099388</v>
      </c>
      <c r="Y29">
        <v>-2524.865003570043</v>
      </c>
      <c r="Z29">
        <v>-2487.2536867428503</v>
      </c>
      <c r="AA29">
        <v>-2466.5374609735204</v>
      </c>
      <c r="AB29">
        <v>-2477.4017518068467</v>
      </c>
      <c r="AC29">
        <v>-2490.0329770551398</v>
      </c>
      <c r="AD29">
        <v>-2497.5870818320764</v>
      </c>
      <c r="AE29">
        <v>-2494.7136186292414</v>
      </c>
      <c r="AF29">
        <v>-2484.7408262842146</v>
      </c>
      <c r="AG29">
        <v>-2483.9714295306708</v>
      </c>
      <c r="AH29">
        <v>-2389.5735210242824</v>
      </c>
      <c r="AI29">
        <v>-2311.8677097755804</v>
      </c>
      <c r="AJ29">
        <v>-2368.7049940783641</v>
      </c>
      <c r="AK29">
        <v>-2054.2361621841824</v>
      </c>
      <c r="AL29">
        <v>-1870.6465322267723</v>
      </c>
      <c r="AM29">
        <v>-1338.1543743308409</v>
      </c>
      <c r="AN29">
        <v>-664.45991574363893</v>
      </c>
      <c r="AO29">
        <v>-511.99955203162756</v>
      </c>
      <c r="AP29">
        <v>-488.78994634665912</v>
      </c>
      <c r="AQ29">
        <v>-511.98300948390619</v>
      </c>
      <c r="AR29">
        <v>-566.71065180996447</v>
      </c>
      <c r="AS29">
        <v>-628.20385391072955</v>
      </c>
      <c r="AT29">
        <v>-797.91228689330308</v>
      </c>
      <c r="AU29">
        <v>-844.81388784659066</v>
      </c>
      <c r="AV29">
        <v>-841.13405607826746</v>
      </c>
      <c r="AW29">
        <v>-809.68115887085651</v>
      </c>
      <c r="AX29">
        <v>-814.76133158651305</v>
      </c>
      <c r="AY29">
        <v>-1011.6820949224241</v>
      </c>
      <c r="AZ29">
        <v>-1348.7590107022647</v>
      </c>
      <c r="BA29">
        <v>-1427.7420108109686</v>
      </c>
      <c r="BB29">
        <v>-1688.6705779527999</v>
      </c>
      <c r="BC29">
        <v>-1564.0272861994363</v>
      </c>
      <c r="BD29">
        <v>-1309.5905312044592</v>
      </c>
      <c r="BE29">
        <v>-1400.0133527869909</v>
      </c>
      <c r="BF29">
        <v>-2736.0819908060289</v>
      </c>
      <c r="BG29">
        <v>-4033.6758740012065</v>
      </c>
      <c r="BH29">
        <v>-5227.9546693602751</v>
      </c>
      <c r="BI29">
        <v>-5413.5627264265495</v>
      </c>
      <c r="BJ29">
        <v>-5356.7864273872738</v>
      </c>
      <c r="BK29">
        <v>-5216.4468656421441</v>
      </c>
      <c r="BL29">
        <v>-5183.8148907132545</v>
      </c>
      <c r="BM29">
        <v>-4942.1855841607367</v>
      </c>
      <c r="BN29">
        <v>-4536.3776433529338</v>
      </c>
      <c r="BO29">
        <v>-4206.1301030384684</v>
      </c>
      <c r="BP29">
        <v>-4320.7463863547327</v>
      </c>
      <c r="BQ29">
        <v>-4824.6671225984437</v>
      </c>
      <c r="BR29">
        <v>-4936.2837002087099</v>
      </c>
      <c r="BS29">
        <v>-5037.5638755749187</v>
      </c>
      <c r="BT29">
        <v>-5055.8302834219085</v>
      </c>
      <c r="BU29">
        <v>-5038.0719606732528</v>
      </c>
      <c r="BV29">
        <v>-5089.3190742728057</v>
      </c>
      <c r="BW29">
        <v>-5220.0261348491485</v>
      </c>
      <c r="BX29">
        <v>-5475.7844898696549</v>
      </c>
      <c r="BY29">
        <v>-6195.5232256271356</v>
      </c>
      <c r="BZ29">
        <v>-6788.8052837004707</v>
      </c>
      <c r="CA29">
        <v>-7098.2855119220967</v>
      </c>
      <c r="CB29">
        <v>-6786.5182593641766</v>
      </c>
      <c r="CC29">
        <v>-6638.4098699238511</v>
      </c>
      <c r="CD29">
        <v>-6570.4298983123281</v>
      </c>
      <c r="CE29">
        <v>-6615.257811746058</v>
      </c>
      <c r="CF29">
        <v>-6572.904018774434</v>
      </c>
      <c r="CG29">
        <v>-6785.9731699820622</v>
      </c>
    </row>
    <row r="30" spans="1:85" ht="45">
      <c r="A30" t="s">
        <v>85</v>
      </c>
      <c r="B30">
        <v>296.0119250382424</v>
      </c>
      <c r="C30">
        <f t="shared" si="0"/>
        <v>1150.8593250382426</v>
      </c>
      <c r="D30">
        <f t="shared" si="1"/>
        <v>61.562725038242434</v>
      </c>
      <c r="E30">
        <f t="shared" si="29"/>
        <v>-665.76824374808791</v>
      </c>
      <c r="F30">
        <f t="shared" si="30"/>
        <v>1894.4054818371662</v>
      </c>
      <c r="G30">
        <f t="shared" si="31"/>
        <v>3788.8109636743325</v>
      </c>
      <c r="H30">
        <f t="shared" si="32"/>
        <v>1228.6372380890784</v>
      </c>
      <c r="I30">
        <f t="shared" si="33"/>
        <v>3123.0427199262444</v>
      </c>
      <c r="J30">
        <f t="shared" si="34"/>
        <v>-2560.173725585254</v>
      </c>
      <c r="K30">
        <f t="shared" si="35"/>
        <v>-4454.57920742242</v>
      </c>
      <c r="M30" s="2" t="s">
        <v>154</v>
      </c>
      <c r="N30">
        <v>-2285.960085820504</v>
      </c>
      <c r="O30">
        <v>-2481.578768217269</v>
      </c>
      <c r="P30">
        <v>-2540.0600023054812</v>
      </c>
      <c r="Q30">
        <v>-3345.78876779643</v>
      </c>
      <c r="R30">
        <v>-3810.4194799269562</v>
      </c>
      <c r="S30">
        <v>-4461.6159972188034</v>
      </c>
      <c r="T30">
        <v>-4929.9145772723659</v>
      </c>
      <c r="U30">
        <v>-4777.7542135179847</v>
      </c>
      <c r="V30">
        <v>-4454.57920742242</v>
      </c>
      <c r="W30">
        <v>-4425.2931901856318</v>
      </c>
      <c r="X30">
        <v>-4439.7637029724219</v>
      </c>
      <c r="Y30">
        <v>-4427.0233253833958</v>
      </c>
      <c r="Z30">
        <v>-4397.2221719020299</v>
      </c>
      <c r="AA30">
        <v>-4386.4032508138534</v>
      </c>
      <c r="AB30">
        <v>-4384.441063563324</v>
      </c>
      <c r="AC30">
        <v>-4387.9719196361448</v>
      </c>
      <c r="AD30">
        <v>-4328.8086182883408</v>
      </c>
      <c r="AE30">
        <v>-4228.4731502091181</v>
      </c>
      <c r="AF30">
        <v>-4276.0548811231693</v>
      </c>
      <c r="AG30">
        <v>-4266.9913445099619</v>
      </c>
      <c r="AH30">
        <v>-4215.1718228405316</v>
      </c>
      <c r="AI30">
        <v>-4158.5569838881975</v>
      </c>
      <c r="AJ30">
        <v>-4229.629417564548</v>
      </c>
      <c r="AK30">
        <v>-3759.0289828122091</v>
      </c>
      <c r="AL30">
        <v>-3470.7420432527842</v>
      </c>
      <c r="AM30">
        <v>-2620.1663637163206</v>
      </c>
      <c r="AN30">
        <v>-1541.1185236357021</v>
      </c>
      <c r="AO30">
        <v>-1328.0777171262621</v>
      </c>
      <c r="AP30">
        <v>-1369.654583649487</v>
      </c>
      <c r="AQ30">
        <v>-1389.4239047218018</v>
      </c>
      <c r="AR30">
        <v>-1439.2511517256783</v>
      </c>
      <c r="AS30">
        <v>-1513.8437529109669</v>
      </c>
      <c r="AT30">
        <v>-1768.9344000208334</v>
      </c>
      <c r="AU30">
        <v>-1824.3502033555153</v>
      </c>
      <c r="AV30">
        <v>-1821.0781617194946</v>
      </c>
      <c r="AW30">
        <v>-1798.1403217345799</v>
      </c>
      <c r="AX30">
        <v>-1913.4404113300193</v>
      </c>
      <c r="AY30">
        <v>-2562.7917086792313</v>
      </c>
      <c r="AZ30">
        <v>-3542.6723348539922</v>
      </c>
      <c r="BA30">
        <v>-3978.5752561148315</v>
      </c>
      <c r="BB30">
        <v>-4945.5623572622817</v>
      </c>
      <c r="BC30">
        <v>-4909.0327142235928</v>
      </c>
      <c r="BD30">
        <v>-4564.3971102784662</v>
      </c>
      <c r="BE30">
        <v>-4698.4695583938965</v>
      </c>
      <c r="BF30">
        <v>-6942.7545862887</v>
      </c>
      <c r="BG30">
        <v>-9015.7688698679158</v>
      </c>
      <c r="BH30">
        <v>-10821.593419118441</v>
      </c>
      <c r="BI30">
        <v>-11040.511778774815</v>
      </c>
      <c r="BJ30">
        <v>-11040.550876545491</v>
      </c>
      <c r="BK30">
        <v>-11132.979086339084</v>
      </c>
      <c r="BL30">
        <v>-11756.53205968668</v>
      </c>
      <c r="BM30">
        <v>-11862.611270525429</v>
      </c>
      <c r="BN30">
        <v>-11554.039998821641</v>
      </c>
      <c r="BO30">
        <v>-11247.321263425796</v>
      </c>
      <c r="BP30">
        <v>-11399.693776546635</v>
      </c>
      <c r="BQ30">
        <v>-12111.92767404643</v>
      </c>
      <c r="BR30">
        <v>-12238.354671468176</v>
      </c>
      <c r="BS30">
        <v>-12309.624110707222</v>
      </c>
      <c r="BT30">
        <v>-12288.48907883545</v>
      </c>
      <c r="BU30">
        <v>-12445.973905744213</v>
      </c>
      <c r="BV30">
        <v>-12304.61449427819</v>
      </c>
      <c r="BW30">
        <v>-12401.354904813892</v>
      </c>
      <c r="BX30">
        <v>-12715.978089007909</v>
      </c>
      <c r="BY30">
        <v>-13786.975972640961</v>
      </c>
      <c r="BZ30">
        <v>-14764.06037698103</v>
      </c>
      <c r="CA30">
        <v>-15266.976759549718</v>
      </c>
      <c r="CB30">
        <v>-14776.984019325426</v>
      </c>
      <c r="CC30">
        <v>-14591.561515896121</v>
      </c>
      <c r="CD30">
        <v>-14609.479642403136</v>
      </c>
      <c r="CE30">
        <v>-14569.085463864851</v>
      </c>
      <c r="CF30">
        <v>-14039.89539195788</v>
      </c>
      <c r="CG30">
        <v>-13842.544229699828</v>
      </c>
    </row>
    <row r="31" spans="1:85">
      <c r="A31" t="s">
        <v>86</v>
      </c>
      <c r="B31">
        <v>415.7740678953848</v>
      </c>
      <c r="C31">
        <f t="shared" si="0"/>
        <v>1066.9663929336273</v>
      </c>
      <c r="D31">
        <f t="shared" si="1"/>
        <v>752.36619293362719</v>
      </c>
      <c r="E31">
        <f t="shared" si="29"/>
        <v>-696.5682191014065</v>
      </c>
      <c r="F31">
        <f t="shared" si="30"/>
        <v>1864.3624855421128</v>
      </c>
      <c r="G31">
        <f t="shared" si="31"/>
        <v>3728.7249710842257</v>
      </c>
      <c r="H31">
        <f t="shared" si="32"/>
        <v>1167.7942664407065</v>
      </c>
      <c r="I31">
        <f t="shared" si="33"/>
        <v>3032.1567519828191</v>
      </c>
      <c r="J31">
        <f t="shared" si="34"/>
        <v>-2560.9307046435192</v>
      </c>
      <c r="K31">
        <f t="shared" si="35"/>
        <v>-4425.2931901856318</v>
      </c>
      <c r="M31" s="2" t="s">
        <v>169</v>
      </c>
      <c r="N31" t="str">
        <f>IF(N26&gt;N28, "Upper Limit", IF(N26&gt;N27, "Lower Limit", "No"))</f>
        <v>No</v>
      </c>
      <c r="O31" t="str">
        <f t="shared" ref="O31:S31" si="36">IF(O26&gt;O28, "Upper Limit", IF(O26&gt;O27, "Lower Limit", "No"))</f>
        <v>No</v>
      </c>
      <c r="P31" t="str">
        <f t="shared" si="36"/>
        <v>No</v>
      </c>
      <c r="Q31" t="str">
        <f t="shared" si="36"/>
        <v>No</v>
      </c>
      <c r="R31" t="str">
        <f t="shared" si="36"/>
        <v>No</v>
      </c>
      <c r="S31" t="str">
        <f t="shared" si="36"/>
        <v>No</v>
      </c>
      <c r="T31" t="str">
        <f t="shared" ref="T31:CA31" si="37">IF(T26&gt;T28, "Upper Limit", IF(T26&gt;T27, "Lower Limit", "No"))</f>
        <v>No</v>
      </c>
      <c r="U31" t="str">
        <f t="shared" si="37"/>
        <v>No</v>
      </c>
      <c r="V31" t="str">
        <f t="shared" si="37"/>
        <v>No</v>
      </c>
      <c r="W31" t="str">
        <f t="shared" si="37"/>
        <v>No</v>
      </c>
      <c r="X31" t="str">
        <f t="shared" si="37"/>
        <v>No</v>
      </c>
      <c r="Y31" t="str">
        <f t="shared" si="37"/>
        <v>No</v>
      </c>
      <c r="Z31" t="str">
        <f t="shared" si="37"/>
        <v>No</v>
      </c>
      <c r="AA31" t="str">
        <f t="shared" si="37"/>
        <v>No</v>
      </c>
      <c r="AB31" t="str">
        <f t="shared" si="37"/>
        <v>No</v>
      </c>
      <c r="AC31" t="str">
        <f t="shared" si="37"/>
        <v>No</v>
      </c>
      <c r="AD31" t="str">
        <f t="shared" si="37"/>
        <v>No</v>
      </c>
      <c r="AE31" t="str">
        <f t="shared" si="37"/>
        <v>No</v>
      </c>
      <c r="AF31" t="str">
        <f t="shared" si="37"/>
        <v>Lower Limit</v>
      </c>
      <c r="AG31" t="str">
        <f t="shared" si="37"/>
        <v>Lower Limit</v>
      </c>
      <c r="AH31" t="str">
        <f t="shared" si="37"/>
        <v>Lower Limit</v>
      </c>
      <c r="AI31" t="str">
        <f t="shared" si="37"/>
        <v>No</v>
      </c>
      <c r="AJ31" t="str">
        <f t="shared" si="37"/>
        <v>No</v>
      </c>
      <c r="AK31" t="str">
        <f t="shared" si="37"/>
        <v>No</v>
      </c>
      <c r="AL31" t="str">
        <f t="shared" si="37"/>
        <v>No</v>
      </c>
      <c r="AM31" t="str">
        <f t="shared" si="37"/>
        <v>No</v>
      </c>
      <c r="AN31" t="str">
        <f t="shared" si="37"/>
        <v>Lower Limit</v>
      </c>
      <c r="AO31" t="str">
        <f t="shared" si="37"/>
        <v>No</v>
      </c>
      <c r="AP31" t="str">
        <f t="shared" si="37"/>
        <v>Lower Limit</v>
      </c>
      <c r="AQ31" t="str">
        <f t="shared" si="37"/>
        <v>No</v>
      </c>
      <c r="AR31" t="str">
        <f t="shared" si="37"/>
        <v>No</v>
      </c>
      <c r="AS31" t="str">
        <f t="shared" si="37"/>
        <v>No</v>
      </c>
      <c r="AT31" t="str">
        <f t="shared" si="37"/>
        <v>No</v>
      </c>
      <c r="AU31" t="str">
        <f t="shared" si="37"/>
        <v>No</v>
      </c>
      <c r="AV31" t="str">
        <f t="shared" si="37"/>
        <v>No</v>
      </c>
      <c r="AW31" t="str">
        <f t="shared" si="37"/>
        <v>No</v>
      </c>
      <c r="AX31" t="str">
        <f t="shared" si="37"/>
        <v>Lower Limit</v>
      </c>
      <c r="AY31" t="str">
        <f t="shared" si="37"/>
        <v>Upper Limit</v>
      </c>
      <c r="AZ31" t="str">
        <f t="shared" si="37"/>
        <v>Upper Limit</v>
      </c>
      <c r="BA31" t="str">
        <f t="shared" si="37"/>
        <v>Upper Limit</v>
      </c>
      <c r="BB31" t="str">
        <f t="shared" si="37"/>
        <v>Upper Limit</v>
      </c>
      <c r="BC31" t="str">
        <f t="shared" si="37"/>
        <v>No</v>
      </c>
      <c r="BD31" t="str">
        <f t="shared" si="37"/>
        <v>No</v>
      </c>
      <c r="BE31" t="str">
        <f t="shared" si="37"/>
        <v>No</v>
      </c>
      <c r="BF31" t="str">
        <f t="shared" si="37"/>
        <v>No</v>
      </c>
      <c r="BG31" t="str">
        <f t="shared" si="37"/>
        <v>No</v>
      </c>
      <c r="BH31" t="str">
        <f t="shared" si="37"/>
        <v>No</v>
      </c>
      <c r="BI31" t="str">
        <f t="shared" si="37"/>
        <v>No</v>
      </c>
      <c r="BJ31" t="str">
        <f t="shared" si="37"/>
        <v>No</v>
      </c>
      <c r="BK31" t="str">
        <f t="shared" si="37"/>
        <v>Lower Limit</v>
      </c>
      <c r="BL31" t="str">
        <f t="shared" si="37"/>
        <v>Lower Limit</v>
      </c>
      <c r="BM31" t="str">
        <f t="shared" si="37"/>
        <v>Lower Limit</v>
      </c>
      <c r="BN31" t="str">
        <f t="shared" si="37"/>
        <v>No</v>
      </c>
      <c r="BO31" t="str">
        <f t="shared" si="37"/>
        <v>No</v>
      </c>
      <c r="BP31" t="str">
        <f t="shared" si="37"/>
        <v>No</v>
      </c>
      <c r="BQ31" t="str">
        <f t="shared" si="37"/>
        <v>No</v>
      </c>
      <c r="BR31" t="str">
        <f t="shared" si="37"/>
        <v>No</v>
      </c>
      <c r="BS31" t="str">
        <f t="shared" si="37"/>
        <v>No</v>
      </c>
      <c r="BT31" t="str">
        <f t="shared" si="37"/>
        <v>No</v>
      </c>
      <c r="BU31" t="str">
        <f t="shared" si="37"/>
        <v>Lower Limit</v>
      </c>
      <c r="BV31" t="str">
        <f t="shared" si="37"/>
        <v>No</v>
      </c>
      <c r="BW31" t="str">
        <f t="shared" si="37"/>
        <v>No</v>
      </c>
      <c r="BX31" t="str">
        <f t="shared" si="37"/>
        <v>No</v>
      </c>
      <c r="BY31" t="str">
        <f t="shared" si="37"/>
        <v>No</v>
      </c>
      <c r="BZ31" t="str">
        <f t="shared" si="37"/>
        <v>No</v>
      </c>
      <c r="CA31" t="str">
        <f t="shared" si="37"/>
        <v>No</v>
      </c>
      <c r="CB31" t="str">
        <f t="shared" ref="CB31:CG31" si="38">IF(CB26&gt;CB28, "Upper Limit", IF(CB26&gt;CB27, "Lower Limit", "No"))</f>
        <v>No</v>
      </c>
      <c r="CC31" t="str">
        <f t="shared" si="38"/>
        <v>No</v>
      </c>
      <c r="CD31" t="str">
        <f t="shared" si="38"/>
        <v>No</v>
      </c>
      <c r="CE31" t="str">
        <f t="shared" si="38"/>
        <v>No</v>
      </c>
      <c r="CF31" t="str">
        <f t="shared" si="38"/>
        <v>No</v>
      </c>
      <c r="CG31" t="str">
        <f t="shared" si="38"/>
        <v>No</v>
      </c>
    </row>
    <row r="32" spans="1:85">
      <c r="A32" t="s">
        <v>87</v>
      </c>
      <c r="B32">
        <v>231.81372414538498</v>
      </c>
      <c r="C32">
        <f t="shared" si="0"/>
        <v>1028.210117079012</v>
      </c>
      <c r="D32">
        <f t="shared" si="1"/>
        <v>1000.237917079012</v>
      </c>
      <c r="E32">
        <f t="shared" si="29"/>
        <v>-673.94695824745588</v>
      </c>
      <c r="F32">
        <f t="shared" si="30"/>
        <v>1882.9083723624829</v>
      </c>
      <c r="G32">
        <f t="shared" si="31"/>
        <v>3765.8167447249657</v>
      </c>
      <c r="H32">
        <f t="shared" si="32"/>
        <v>1208.9614141150269</v>
      </c>
      <c r="I32">
        <f t="shared" si="33"/>
        <v>3091.8697864775099</v>
      </c>
      <c r="J32">
        <f t="shared" si="34"/>
        <v>-2556.8553306099388</v>
      </c>
      <c r="K32">
        <f t="shared" si="35"/>
        <v>-4439.7637029724219</v>
      </c>
      <c r="M32" s="2" t="s">
        <v>275</v>
      </c>
      <c r="N32" t="str">
        <f>IF(N26&lt;N30, "Upper Limit", IF(N26&lt;N29, "Lower Limit", "No"))</f>
        <v>Lower Limit</v>
      </c>
      <c r="O32" t="str">
        <f t="shared" ref="O32:S32" si="39">IF(O26&lt;O30, "Upper Limit", IF(O26&lt;O29, "Lower Limit", "No"))</f>
        <v>Lower Limit</v>
      </c>
      <c r="P32" t="str">
        <f t="shared" si="39"/>
        <v>No</v>
      </c>
      <c r="Q32" t="str">
        <f t="shared" si="39"/>
        <v>Upper Limit</v>
      </c>
      <c r="R32" t="str">
        <f t="shared" si="39"/>
        <v>Lower Limit</v>
      </c>
      <c r="S32" t="str">
        <f t="shared" si="39"/>
        <v>Lower Limit</v>
      </c>
      <c r="T32" t="str">
        <f t="shared" ref="T32:CA32" si="40">IF(T26&lt;T30, "Upper Limit", IF(T26&lt;T29, "Lower Limit", "No"))</f>
        <v>Lower Limit</v>
      </c>
      <c r="U32" t="str">
        <f t="shared" si="40"/>
        <v>No</v>
      </c>
      <c r="V32" t="str">
        <f t="shared" si="40"/>
        <v>No</v>
      </c>
      <c r="W32" t="str">
        <f t="shared" si="40"/>
        <v>No</v>
      </c>
      <c r="X32" t="str">
        <f t="shared" si="40"/>
        <v>No</v>
      </c>
      <c r="Y32" t="str">
        <f t="shared" si="40"/>
        <v>No</v>
      </c>
      <c r="Z32" t="str">
        <f t="shared" si="40"/>
        <v>No</v>
      </c>
      <c r="AA32" t="str">
        <f t="shared" si="40"/>
        <v>No</v>
      </c>
      <c r="AB32" t="str">
        <f t="shared" si="40"/>
        <v>No</v>
      </c>
      <c r="AC32" t="str">
        <f t="shared" si="40"/>
        <v>No</v>
      </c>
      <c r="AD32" t="str">
        <f t="shared" si="40"/>
        <v>No</v>
      </c>
      <c r="AE32" t="str">
        <f t="shared" si="40"/>
        <v>No</v>
      </c>
      <c r="AF32" t="str">
        <f t="shared" si="40"/>
        <v>No</v>
      </c>
      <c r="AG32" t="str">
        <f t="shared" si="40"/>
        <v>No</v>
      </c>
      <c r="AH32" t="str">
        <f t="shared" si="40"/>
        <v>No</v>
      </c>
      <c r="AI32" t="str">
        <f t="shared" si="40"/>
        <v>No</v>
      </c>
      <c r="AJ32" t="str">
        <f t="shared" si="40"/>
        <v>No</v>
      </c>
      <c r="AK32" t="str">
        <f t="shared" si="40"/>
        <v>No</v>
      </c>
      <c r="AL32" t="str">
        <f t="shared" si="40"/>
        <v>No</v>
      </c>
      <c r="AM32" t="str">
        <f t="shared" si="40"/>
        <v>No</v>
      </c>
      <c r="AN32" t="str">
        <f t="shared" si="40"/>
        <v>No</v>
      </c>
      <c r="AO32" t="str">
        <f t="shared" si="40"/>
        <v>No</v>
      </c>
      <c r="AP32" t="str">
        <f t="shared" si="40"/>
        <v>No</v>
      </c>
      <c r="AQ32" t="str">
        <f t="shared" si="40"/>
        <v>No</v>
      </c>
      <c r="AR32" t="str">
        <f t="shared" si="40"/>
        <v>No</v>
      </c>
      <c r="AS32" t="str">
        <f t="shared" si="40"/>
        <v>No</v>
      </c>
      <c r="AT32" t="str">
        <f t="shared" si="40"/>
        <v>Lower Limit</v>
      </c>
      <c r="AU32" t="str">
        <f t="shared" si="40"/>
        <v>No</v>
      </c>
      <c r="AV32" t="str">
        <f t="shared" si="40"/>
        <v>No</v>
      </c>
      <c r="AW32" t="str">
        <f t="shared" si="40"/>
        <v>No</v>
      </c>
      <c r="AX32" t="str">
        <f t="shared" si="40"/>
        <v>No</v>
      </c>
      <c r="AY32" t="str">
        <f t="shared" si="40"/>
        <v>No</v>
      </c>
      <c r="AZ32" t="str">
        <f t="shared" si="40"/>
        <v>No</v>
      </c>
      <c r="BA32" t="str">
        <f t="shared" si="40"/>
        <v>No</v>
      </c>
      <c r="BB32" t="str">
        <f t="shared" si="40"/>
        <v>No</v>
      </c>
      <c r="BC32" t="str">
        <f t="shared" si="40"/>
        <v>No</v>
      </c>
      <c r="BD32" t="str">
        <f t="shared" si="40"/>
        <v>No</v>
      </c>
      <c r="BE32" t="str">
        <f t="shared" si="40"/>
        <v>Lower Limit</v>
      </c>
      <c r="BF32" t="str">
        <f t="shared" si="40"/>
        <v>Upper Limit</v>
      </c>
      <c r="BG32" t="str">
        <f t="shared" si="40"/>
        <v>Upper Limit</v>
      </c>
      <c r="BH32" t="str">
        <f t="shared" si="40"/>
        <v>Lower Limit</v>
      </c>
      <c r="BI32" t="str">
        <f t="shared" si="40"/>
        <v>No</v>
      </c>
      <c r="BJ32" t="str">
        <f t="shared" si="40"/>
        <v>No</v>
      </c>
      <c r="BK32" t="str">
        <f t="shared" si="40"/>
        <v>No</v>
      </c>
      <c r="BL32" t="str">
        <f t="shared" si="40"/>
        <v>No</v>
      </c>
      <c r="BM32" t="str">
        <f t="shared" si="40"/>
        <v>No</v>
      </c>
      <c r="BN32" t="str">
        <f t="shared" si="40"/>
        <v>No</v>
      </c>
      <c r="BO32" t="str">
        <f t="shared" si="40"/>
        <v>No</v>
      </c>
      <c r="BP32" t="str">
        <f t="shared" si="40"/>
        <v>No</v>
      </c>
      <c r="BQ32" t="str">
        <f t="shared" si="40"/>
        <v>Lower Limit</v>
      </c>
      <c r="BR32" t="str">
        <f t="shared" si="40"/>
        <v>No</v>
      </c>
      <c r="BS32" t="str">
        <f t="shared" si="40"/>
        <v>No</v>
      </c>
      <c r="BT32" t="str">
        <f t="shared" si="40"/>
        <v>No</v>
      </c>
      <c r="BU32" t="str">
        <f t="shared" si="40"/>
        <v>No</v>
      </c>
      <c r="BV32" t="str">
        <f t="shared" si="40"/>
        <v>No</v>
      </c>
      <c r="BW32" t="str">
        <f t="shared" si="40"/>
        <v>No</v>
      </c>
      <c r="BX32" t="str">
        <f t="shared" si="40"/>
        <v>No</v>
      </c>
      <c r="BY32" t="str">
        <f t="shared" si="40"/>
        <v>Lower Limit</v>
      </c>
      <c r="BZ32" t="str">
        <f t="shared" si="40"/>
        <v>Lower Limit</v>
      </c>
      <c r="CA32" t="str">
        <f t="shared" si="40"/>
        <v>Lower Limit</v>
      </c>
      <c r="CB32" t="str">
        <f t="shared" ref="CB32:CG32" si="41">IF(CB26&lt;CB30, "Upper Limit", IF(CB26&lt;CB29, "Lower Limit", "No"))</f>
        <v>Lower Limit</v>
      </c>
      <c r="CC32" t="str">
        <f t="shared" si="41"/>
        <v>No</v>
      </c>
      <c r="CD32" t="str">
        <f t="shared" si="41"/>
        <v>No</v>
      </c>
      <c r="CE32" t="str">
        <f t="shared" si="41"/>
        <v>No</v>
      </c>
      <c r="CF32" t="str">
        <f t="shared" si="41"/>
        <v>No</v>
      </c>
      <c r="CG32" t="str">
        <f t="shared" si="41"/>
        <v>No</v>
      </c>
    </row>
    <row r="33" spans="1:11">
      <c r="A33" t="s">
        <v>88</v>
      </c>
      <c r="B33">
        <v>369.91049273629403</v>
      </c>
      <c r="C33">
        <f t="shared" si="0"/>
        <v>1313.5102098153061</v>
      </c>
      <c r="D33">
        <f t="shared" si="1"/>
        <v>539.51360981530604</v>
      </c>
      <c r="E33">
        <f t="shared" si="29"/>
        <v>-622.70668175669061</v>
      </c>
      <c r="F33">
        <f t="shared" si="30"/>
        <v>1902.1583218133526</v>
      </c>
      <c r="G33">
        <f t="shared" si="31"/>
        <v>3804.3166436267052</v>
      </c>
      <c r="H33">
        <f t="shared" si="32"/>
        <v>1279.451640056662</v>
      </c>
      <c r="I33">
        <f t="shared" si="33"/>
        <v>3181.6099618700146</v>
      </c>
      <c r="J33">
        <f t="shared" si="34"/>
        <v>-2524.865003570043</v>
      </c>
      <c r="K33">
        <f t="shared" si="35"/>
        <v>-4427.0233253833958</v>
      </c>
    </row>
    <row r="34" spans="1:11">
      <c r="A34" t="s">
        <v>89</v>
      </c>
      <c r="B34">
        <v>298.93772372159088</v>
      </c>
      <c r="C34">
        <f t="shared" si="0"/>
        <v>1316.4360084986547</v>
      </c>
      <c r="D34">
        <f t="shared" si="1"/>
        <v>165.57668346041214</v>
      </c>
      <c r="E34">
        <f t="shared" si="29"/>
        <v>-577.28520158367007</v>
      </c>
      <c r="F34">
        <f t="shared" si="30"/>
        <v>1909.9684851591801</v>
      </c>
      <c r="G34">
        <f t="shared" si="31"/>
        <v>3819.9369703183602</v>
      </c>
      <c r="H34">
        <f t="shared" si="32"/>
        <v>1332.6832835755099</v>
      </c>
      <c r="I34">
        <f t="shared" si="33"/>
        <v>3242.65176873469</v>
      </c>
      <c r="J34">
        <f t="shared" si="34"/>
        <v>-2487.2536867428503</v>
      </c>
      <c r="K34">
        <f t="shared" si="35"/>
        <v>-4397.2221719020299</v>
      </c>
    </row>
    <row r="35" spans="1:11">
      <c r="A35" t="s">
        <v>90</v>
      </c>
      <c r="B35">
        <v>498.59644133999996</v>
      </c>
      <c r="C35">
        <f t="shared" si="0"/>
        <v>1399.2583819432698</v>
      </c>
      <c r="D35">
        <f t="shared" si="1"/>
        <v>332.29198900964252</v>
      </c>
      <c r="E35">
        <f t="shared" si="29"/>
        <v>-546.67167113318794</v>
      </c>
      <c r="F35">
        <f t="shared" si="30"/>
        <v>1919.8657898403326</v>
      </c>
      <c r="G35">
        <f t="shared" si="31"/>
        <v>3839.7315796806652</v>
      </c>
      <c r="H35">
        <f t="shared" si="32"/>
        <v>1373.1941187071448</v>
      </c>
      <c r="I35">
        <f t="shared" si="33"/>
        <v>3293.0599085474773</v>
      </c>
      <c r="J35">
        <f t="shared" si="34"/>
        <v>-2466.5374609735204</v>
      </c>
      <c r="K35">
        <f t="shared" si="35"/>
        <v>-4386.4032508138534</v>
      </c>
    </row>
    <row r="36" spans="1:11">
      <c r="A36" t="s">
        <v>91</v>
      </c>
      <c r="B36">
        <v>49.509460937500023</v>
      </c>
      <c r="C36">
        <f t="shared" si="0"/>
        <v>1216.954118735385</v>
      </c>
      <c r="D36">
        <f t="shared" si="1"/>
        <v>188.74400165637303</v>
      </c>
      <c r="E36">
        <f t="shared" si="29"/>
        <v>-570.3624400503694</v>
      </c>
      <c r="F36">
        <f t="shared" si="30"/>
        <v>1907.0393117564772</v>
      </c>
      <c r="G36">
        <f t="shared" si="31"/>
        <v>3814.0786235129544</v>
      </c>
      <c r="H36">
        <f t="shared" si="32"/>
        <v>1336.6768717061077</v>
      </c>
      <c r="I36">
        <f t="shared" si="33"/>
        <v>3243.7161834625849</v>
      </c>
      <c r="J36">
        <f t="shared" si="34"/>
        <v>-2477.4017518068467</v>
      </c>
      <c r="K36">
        <f t="shared" si="35"/>
        <v>-4384.441063563324</v>
      </c>
    </row>
    <row r="37" spans="1:11">
      <c r="A37" t="s">
        <v>92</v>
      </c>
      <c r="B37">
        <v>424.77831534090927</v>
      </c>
      <c r="C37">
        <f t="shared" si="0"/>
        <v>1271.8219413400002</v>
      </c>
      <c r="D37">
        <f t="shared" si="1"/>
        <v>-41.688268475305904</v>
      </c>
      <c r="E37">
        <f t="shared" si="29"/>
        <v>-592.09403447413456</v>
      </c>
      <c r="F37">
        <f t="shared" si="30"/>
        <v>1897.938942581005</v>
      </c>
      <c r="G37">
        <f t="shared" si="31"/>
        <v>3795.87788516201</v>
      </c>
      <c r="H37">
        <f t="shared" si="32"/>
        <v>1305.8449081068704</v>
      </c>
      <c r="I37">
        <f t="shared" si="33"/>
        <v>3203.7838506878752</v>
      </c>
      <c r="J37">
        <f t="shared" si="34"/>
        <v>-2490.0329770551398</v>
      </c>
      <c r="K37">
        <f t="shared" si="35"/>
        <v>-4387.9719196361448</v>
      </c>
    </row>
    <row r="38" spans="1:11">
      <c r="A38" t="s">
        <v>93</v>
      </c>
      <c r="B38">
        <v>562.79519284669993</v>
      </c>
      <c r="C38">
        <f t="shared" si="0"/>
        <v>1535.6794104651094</v>
      </c>
      <c r="D38">
        <f t="shared" si="1"/>
        <v>219.24340196645471</v>
      </c>
      <c r="E38">
        <f t="shared" si="29"/>
        <v>-666.36554537581185</v>
      </c>
      <c r="F38">
        <f t="shared" si="30"/>
        <v>1831.2215364562644</v>
      </c>
      <c r="G38">
        <f t="shared" si="31"/>
        <v>3662.4430729125288</v>
      </c>
      <c r="H38">
        <f t="shared" si="32"/>
        <v>1164.8559910804524</v>
      </c>
      <c r="I38">
        <f t="shared" si="33"/>
        <v>2996.0775275367168</v>
      </c>
      <c r="J38">
        <f t="shared" si="34"/>
        <v>-2497.5870818320764</v>
      </c>
      <c r="K38">
        <f t="shared" si="35"/>
        <v>-4328.8086182883408</v>
      </c>
    </row>
    <row r="39" spans="1:11">
      <c r="A39" t="s">
        <v>94</v>
      </c>
      <c r="B39">
        <v>447.43819934710314</v>
      </c>
      <c r="C39">
        <f t="shared" si="0"/>
        <v>1484.5211684722124</v>
      </c>
      <c r="D39">
        <f t="shared" si="1"/>
        <v>85.26278652894257</v>
      </c>
      <c r="E39">
        <f t="shared" si="29"/>
        <v>-760.9540870493646</v>
      </c>
      <c r="F39">
        <f t="shared" si="30"/>
        <v>1733.7595315798767</v>
      </c>
      <c r="G39">
        <f t="shared" si="31"/>
        <v>3467.5190631597534</v>
      </c>
      <c r="H39">
        <f t="shared" si="32"/>
        <v>972.80544453051209</v>
      </c>
      <c r="I39">
        <f t="shared" si="33"/>
        <v>2706.5649761103887</v>
      </c>
      <c r="J39">
        <f t="shared" si="34"/>
        <v>-2494.7136186292414</v>
      </c>
      <c r="K39">
        <f t="shared" si="35"/>
        <v>-4228.4731502091181</v>
      </c>
    </row>
    <row r="40" spans="1:11">
      <c r="A40" t="s">
        <v>95</v>
      </c>
      <c r="B40">
        <v>1157.1493432827797</v>
      </c>
      <c r="C40">
        <f t="shared" si="0"/>
        <v>2592.1610508174917</v>
      </c>
      <c r="D40">
        <f t="shared" si="1"/>
        <v>1375.2069320821067</v>
      </c>
      <c r="E40">
        <f t="shared" si="29"/>
        <v>-693.42677144525942</v>
      </c>
      <c r="F40">
        <f t="shared" si="30"/>
        <v>1791.3140548389551</v>
      </c>
      <c r="G40">
        <f t="shared" si="31"/>
        <v>3582.6281096779103</v>
      </c>
      <c r="H40">
        <f t="shared" si="32"/>
        <v>1097.8872833936957</v>
      </c>
      <c r="I40">
        <f t="shared" si="33"/>
        <v>2889.2013382326509</v>
      </c>
      <c r="J40">
        <f t="shared" si="34"/>
        <v>-2484.7408262842146</v>
      </c>
      <c r="K40">
        <f t="shared" si="35"/>
        <v>-4276.0548811231693</v>
      </c>
    </row>
    <row r="41" spans="1:11">
      <c r="A41" t="s">
        <v>96</v>
      </c>
      <c r="B41">
        <v>203.41034374101594</v>
      </c>
      <c r="C41">
        <f t="shared" si="0"/>
        <v>2370.7930792175985</v>
      </c>
      <c r="D41">
        <f t="shared" si="1"/>
        <v>1098.9711378775983</v>
      </c>
      <c r="E41">
        <f t="shared" si="29"/>
        <v>-700.95151455137966</v>
      </c>
      <c r="F41">
        <f t="shared" si="30"/>
        <v>1783.0199149792911</v>
      </c>
      <c r="G41">
        <f t="shared" si="31"/>
        <v>3566.0398299585822</v>
      </c>
      <c r="H41">
        <f t="shared" si="32"/>
        <v>1082.0684004279115</v>
      </c>
      <c r="I41">
        <f t="shared" si="33"/>
        <v>2865.0883154072026</v>
      </c>
      <c r="J41">
        <f t="shared" si="34"/>
        <v>-2483.9714295306708</v>
      </c>
      <c r="K41">
        <f t="shared" si="35"/>
        <v>-4266.9913445099619</v>
      </c>
    </row>
    <row r="42" spans="1:11">
      <c r="A42" t="s">
        <v>97</v>
      </c>
      <c r="B42">
        <v>997.79843096113814</v>
      </c>
      <c r="C42">
        <f t="shared" si="0"/>
        <v>2805.7963173320368</v>
      </c>
      <c r="D42">
        <f t="shared" si="1"/>
        <v>1270.1169068669274</v>
      </c>
      <c r="E42">
        <f t="shared" si="29"/>
        <v>-563.97521920803308</v>
      </c>
      <c r="F42">
        <f t="shared" si="30"/>
        <v>1825.5983018162494</v>
      </c>
      <c r="G42">
        <f t="shared" si="31"/>
        <v>3651.1966036324989</v>
      </c>
      <c r="H42">
        <f t="shared" si="32"/>
        <v>1261.6230826082165</v>
      </c>
      <c r="I42">
        <f t="shared" si="33"/>
        <v>3087.2213844244657</v>
      </c>
      <c r="J42">
        <f t="shared" si="34"/>
        <v>-2389.5735210242824</v>
      </c>
      <c r="K42">
        <f t="shared" si="35"/>
        <v>-4215.1718228405316</v>
      </c>
    </row>
    <row r="43" spans="1:11">
      <c r="A43" t="s">
        <v>98</v>
      </c>
      <c r="B43">
        <v>-28.067878611324033</v>
      </c>
      <c r="C43">
        <f t="shared" si="0"/>
        <v>2330.2902393736094</v>
      </c>
      <c r="D43">
        <f t="shared" si="1"/>
        <v>845.76907090139707</v>
      </c>
      <c r="E43">
        <f t="shared" si="29"/>
        <v>-465.17843566296324</v>
      </c>
      <c r="F43">
        <f t="shared" si="30"/>
        <v>1846.6892741126171</v>
      </c>
      <c r="G43">
        <f t="shared" si="31"/>
        <v>3693.3785482252342</v>
      </c>
      <c r="H43">
        <f t="shared" si="32"/>
        <v>1381.5108384496539</v>
      </c>
      <c r="I43">
        <f t="shared" si="33"/>
        <v>3228.200112562271</v>
      </c>
      <c r="J43">
        <f t="shared" si="34"/>
        <v>-2311.8677097755804</v>
      </c>
      <c r="K43">
        <f t="shared" si="35"/>
        <v>-4158.5569838881975</v>
      </c>
    </row>
    <row r="44" spans="1:11">
      <c r="A44" t="s">
        <v>99</v>
      </c>
      <c r="B44">
        <v>-81.943143857670009</v>
      </c>
      <c r="C44">
        <f t="shared" si="0"/>
        <v>1091.1977522331601</v>
      </c>
      <c r="D44">
        <f t="shared" si="1"/>
        <v>-1500.9632985843316</v>
      </c>
      <c r="E44">
        <f t="shared" si="29"/>
        <v>-507.78057059217974</v>
      </c>
      <c r="F44">
        <f t="shared" si="30"/>
        <v>1860.9244234861842</v>
      </c>
      <c r="G44">
        <f t="shared" si="31"/>
        <v>3721.8488469723684</v>
      </c>
      <c r="H44">
        <f t="shared" si="32"/>
        <v>1353.1438528940043</v>
      </c>
      <c r="I44">
        <f t="shared" si="33"/>
        <v>3214.0682763801888</v>
      </c>
      <c r="J44">
        <f t="shared" si="34"/>
        <v>-2368.7049940783641</v>
      </c>
      <c r="K44">
        <f t="shared" si="35"/>
        <v>-4229.629417564548</v>
      </c>
    </row>
    <row r="45" spans="1:11">
      <c r="A45" t="s">
        <v>100</v>
      </c>
      <c r="B45">
        <v>967.64365144593319</v>
      </c>
      <c r="C45">
        <f t="shared" si="0"/>
        <v>1855.4310599380774</v>
      </c>
      <c r="D45">
        <f t="shared" si="1"/>
        <v>-515.36201927952106</v>
      </c>
      <c r="E45">
        <f t="shared" si="29"/>
        <v>-349.44334155615604</v>
      </c>
      <c r="F45">
        <f t="shared" si="30"/>
        <v>1704.7928206280264</v>
      </c>
      <c r="G45">
        <f t="shared" si="31"/>
        <v>3409.5856412560529</v>
      </c>
      <c r="H45">
        <f t="shared" si="32"/>
        <v>1355.3494790718705</v>
      </c>
      <c r="I45">
        <f t="shared" si="33"/>
        <v>3060.1422996998967</v>
      </c>
      <c r="J45">
        <f t="shared" si="34"/>
        <v>-2054.2361621841824</v>
      </c>
      <c r="K45">
        <f t="shared" si="35"/>
        <v>-3759.0289828122091</v>
      </c>
    </row>
    <row r="46" spans="1:11">
      <c r="A46" t="s">
        <v>101</v>
      </c>
      <c r="B46">
        <v>343.79269546301509</v>
      </c>
      <c r="C46">
        <f t="shared" si="0"/>
        <v>1201.4253244399542</v>
      </c>
      <c r="D46">
        <f t="shared" si="1"/>
        <v>-1604.3709928920825</v>
      </c>
      <c r="E46">
        <f t="shared" si="29"/>
        <v>-270.55102120075998</v>
      </c>
      <c r="F46">
        <f t="shared" si="30"/>
        <v>1600.0955110260122</v>
      </c>
      <c r="G46">
        <f t="shared" si="31"/>
        <v>3200.1910220520244</v>
      </c>
      <c r="H46">
        <f t="shared" si="32"/>
        <v>1329.5444898252522</v>
      </c>
      <c r="I46">
        <f t="shared" si="33"/>
        <v>2929.6400008512646</v>
      </c>
      <c r="J46">
        <f t="shared" si="34"/>
        <v>-1870.6465322267723</v>
      </c>
      <c r="K46">
        <f t="shared" si="35"/>
        <v>-3470.7420432527842</v>
      </c>
    </row>
    <row r="47" spans="1:11">
      <c r="A47" t="s">
        <v>102</v>
      </c>
      <c r="B47">
        <v>1050.5705614303001</v>
      </c>
      <c r="C47">
        <f t="shared" si="0"/>
        <v>2280.0637644815783</v>
      </c>
      <c r="D47">
        <f t="shared" si="1"/>
        <v>-50.226474892031092</v>
      </c>
      <c r="E47">
        <f t="shared" si="29"/>
        <v>-56.142384945361563</v>
      </c>
      <c r="F47">
        <f t="shared" si="30"/>
        <v>1282.0119893854794</v>
      </c>
      <c r="G47">
        <f t="shared" si="31"/>
        <v>2564.0239787709588</v>
      </c>
      <c r="H47">
        <f t="shared" si="32"/>
        <v>1225.8696044401179</v>
      </c>
      <c r="I47">
        <f t="shared" si="33"/>
        <v>2507.8815938255971</v>
      </c>
      <c r="J47">
        <f t="shared" si="34"/>
        <v>-1338.1543743308409</v>
      </c>
      <c r="K47">
        <f t="shared" si="35"/>
        <v>-2620.1663637163206</v>
      </c>
    </row>
    <row r="48" spans="1:11">
      <c r="A48" t="s">
        <v>103</v>
      </c>
      <c r="B48">
        <v>-58.281814230376312</v>
      </c>
      <c r="C48">
        <f t="shared" si="0"/>
        <v>2303.7250941088719</v>
      </c>
      <c r="D48">
        <f t="shared" si="1"/>
        <v>1212.5273418757117</v>
      </c>
      <c r="E48">
        <f t="shared" si="29"/>
        <v>212.1986921484241</v>
      </c>
      <c r="F48">
        <f t="shared" si="30"/>
        <v>876.65860789206306</v>
      </c>
      <c r="G48">
        <f t="shared" si="31"/>
        <v>1753.3172157841261</v>
      </c>
      <c r="H48">
        <f t="shared" si="32"/>
        <v>1088.8573000404872</v>
      </c>
      <c r="I48">
        <f t="shared" si="33"/>
        <v>1965.5159079325501</v>
      </c>
      <c r="J48">
        <f t="shared" si="34"/>
        <v>-664.45991574363893</v>
      </c>
      <c r="K48">
        <f t="shared" si="35"/>
        <v>-1541.1185236357021</v>
      </c>
    </row>
    <row r="49" spans="1:11">
      <c r="A49" t="s">
        <v>104</v>
      </c>
      <c r="B49">
        <v>1166.1422355667951</v>
      </c>
      <c r="C49">
        <f t="shared" si="0"/>
        <v>2502.2236782297341</v>
      </c>
      <c r="D49">
        <f t="shared" si="1"/>
        <v>646.79261829165671</v>
      </c>
      <c r="E49">
        <f t="shared" si="29"/>
        <v>304.07861306300686</v>
      </c>
      <c r="F49">
        <f t="shared" si="30"/>
        <v>816.07816509463441</v>
      </c>
      <c r="G49">
        <f t="shared" si="31"/>
        <v>1632.1563301892688</v>
      </c>
      <c r="H49">
        <f t="shared" si="32"/>
        <v>1120.1567781576414</v>
      </c>
      <c r="I49">
        <f t="shared" si="33"/>
        <v>1936.2349432522756</v>
      </c>
      <c r="J49">
        <f t="shared" si="34"/>
        <v>-511.99955203162756</v>
      </c>
      <c r="K49">
        <f t="shared" si="35"/>
        <v>-1328.0777171262621</v>
      </c>
    </row>
    <row r="50" spans="1:11">
      <c r="A50" t="s">
        <v>105</v>
      </c>
      <c r="B50">
        <v>864.47862457471865</v>
      </c>
      <c r="C50">
        <f t="shared" si="0"/>
        <v>3022.9096073414375</v>
      </c>
      <c r="D50">
        <f t="shared" si="1"/>
        <v>1821.4842829014833</v>
      </c>
      <c r="E50">
        <f t="shared" si="29"/>
        <v>392.07469095616887</v>
      </c>
      <c r="F50">
        <f t="shared" si="30"/>
        <v>880.86463730282799</v>
      </c>
      <c r="G50">
        <f t="shared" si="31"/>
        <v>1761.729274605656</v>
      </c>
      <c r="H50">
        <f t="shared" si="32"/>
        <v>1272.9393282589967</v>
      </c>
      <c r="I50">
        <f t="shared" si="33"/>
        <v>2153.803965561825</v>
      </c>
      <c r="J50">
        <f t="shared" si="34"/>
        <v>-488.78994634665912</v>
      </c>
      <c r="K50">
        <f t="shared" si="35"/>
        <v>-1369.654583649487</v>
      </c>
    </row>
    <row r="51" spans="1:11">
      <c r="A51" t="s">
        <v>106</v>
      </c>
      <c r="B51">
        <v>527.75480746047788</v>
      </c>
      <c r="C51">
        <f t="shared" si="0"/>
        <v>2500.0938533716153</v>
      </c>
      <c r="D51">
        <f t="shared" si="1"/>
        <v>220.03008889003695</v>
      </c>
      <c r="E51">
        <f t="shared" si="29"/>
        <v>365.45788575398939</v>
      </c>
      <c r="F51">
        <f t="shared" si="30"/>
        <v>877.44089523789557</v>
      </c>
      <c r="G51">
        <f t="shared" si="31"/>
        <v>1754.8817904757911</v>
      </c>
      <c r="H51">
        <f t="shared" si="32"/>
        <v>1242.8987809918849</v>
      </c>
      <c r="I51">
        <f t="shared" si="33"/>
        <v>2120.3396762297807</v>
      </c>
      <c r="J51">
        <f t="shared" si="34"/>
        <v>-511.98300948390619</v>
      </c>
      <c r="K51">
        <f t="shared" si="35"/>
        <v>-1389.4239047218018</v>
      </c>
    </row>
    <row r="52" spans="1:11">
      <c r="A52" t="s">
        <v>107</v>
      </c>
      <c r="B52">
        <v>-446.97340937890976</v>
      </c>
      <c r="C52">
        <f t="shared" si="0"/>
        <v>2111.4022582230818</v>
      </c>
      <c r="D52">
        <f t="shared" si="1"/>
        <v>-192.32283588579003</v>
      </c>
      <c r="E52">
        <f t="shared" si="29"/>
        <v>305.82984810574925</v>
      </c>
      <c r="F52">
        <f t="shared" si="30"/>
        <v>872.54049991571378</v>
      </c>
      <c r="G52">
        <f t="shared" si="31"/>
        <v>1745.0809998314276</v>
      </c>
      <c r="H52">
        <f t="shared" si="32"/>
        <v>1178.3703480214631</v>
      </c>
      <c r="I52">
        <f t="shared" si="33"/>
        <v>2050.9108479371766</v>
      </c>
      <c r="J52">
        <f t="shared" si="34"/>
        <v>-566.71065180996447</v>
      </c>
      <c r="K52">
        <f t="shared" si="35"/>
        <v>-1439.2511517256783</v>
      </c>
    </row>
    <row r="53" spans="1:11">
      <c r="A53" t="s">
        <v>108</v>
      </c>
      <c r="B53">
        <v>1128.6012050639251</v>
      </c>
      <c r="C53">
        <f t="shared" si="0"/>
        <v>2073.8612277202119</v>
      </c>
      <c r="D53">
        <f t="shared" si="1"/>
        <v>-428.3624505095222</v>
      </c>
      <c r="E53">
        <f t="shared" si="29"/>
        <v>257.43604508950779</v>
      </c>
      <c r="F53">
        <f t="shared" si="30"/>
        <v>885.63989900023739</v>
      </c>
      <c r="G53">
        <f t="shared" si="31"/>
        <v>1771.2797980004748</v>
      </c>
      <c r="H53">
        <f t="shared" si="32"/>
        <v>1143.0759440897452</v>
      </c>
      <c r="I53">
        <f t="shared" si="33"/>
        <v>2028.7158430899826</v>
      </c>
      <c r="J53">
        <f t="shared" si="34"/>
        <v>-628.20385391072955</v>
      </c>
      <c r="K53">
        <f t="shared" si="35"/>
        <v>-1513.8437529109669</v>
      </c>
    </row>
    <row r="54" spans="1:11">
      <c r="A54" t="s">
        <v>109</v>
      </c>
      <c r="B54">
        <v>292.57931055074266</v>
      </c>
      <c r="C54">
        <f t="shared" si="0"/>
        <v>1501.961913696236</v>
      </c>
      <c r="D54">
        <f t="shared" si="1"/>
        <v>-1520.9476936452015</v>
      </c>
      <c r="E54">
        <f t="shared" si="29"/>
        <v>173.10982623422717</v>
      </c>
      <c r="F54">
        <f t="shared" si="30"/>
        <v>971.02211312753025</v>
      </c>
      <c r="G54">
        <f t="shared" si="31"/>
        <v>1942.0442262550605</v>
      </c>
      <c r="H54">
        <f t="shared" si="32"/>
        <v>1144.1319393617573</v>
      </c>
      <c r="I54">
        <f t="shared" si="33"/>
        <v>2115.1540524892876</v>
      </c>
      <c r="J54">
        <f t="shared" si="34"/>
        <v>-797.91228689330308</v>
      </c>
      <c r="K54">
        <f t="shared" si="35"/>
        <v>-1768.9344000208334</v>
      </c>
    </row>
    <row r="55" spans="1:11">
      <c r="A55" t="s">
        <v>110</v>
      </c>
      <c r="B55">
        <v>1090.4307647076405</v>
      </c>
      <c r="C55">
        <f t="shared" si="0"/>
        <v>2064.6378709433984</v>
      </c>
      <c r="D55">
        <f t="shared" si="1"/>
        <v>-435.45598242821688</v>
      </c>
      <c r="E55">
        <f t="shared" si="29"/>
        <v>134.72242766233416</v>
      </c>
      <c r="F55">
        <f t="shared" si="30"/>
        <v>979.53631550892476</v>
      </c>
      <c r="G55">
        <f t="shared" si="31"/>
        <v>1959.0726310178495</v>
      </c>
      <c r="H55">
        <f t="shared" si="32"/>
        <v>1114.2587431712589</v>
      </c>
      <c r="I55">
        <f t="shared" si="33"/>
        <v>2093.7950586801835</v>
      </c>
      <c r="J55">
        <f t="shared" si="34"/>
        <v>-844.81388784659066</v>
      </c>
      <c r="K55">
        <f t="shared" si="35"/>
        <v>-1824.3502033555153</v>
      </c>
    </row>
    <row r="56" spans="1:11">
      <c r="A56" t="s">
        <v>111</v>
      </c>
      <c r="B56">
        <v>-129.71258243034148</v>
      </c>
      <c r="C56">
        <f t="shared" si="0"/>
        <v>2381.898697891967</v>
      </c>
      <c r="D56">
        <f t="shared" si="1"/>
        <v>270.49643966888516</v>
      </c>
      <c r="E56">
        <f t="shared" si="29"/>
        <v>138.81004956295979</v>
      </c>
      <c r="F56">
        <f t="shared" si="30"/>
        <v>979.94410564122722</v>
      </c>
      <c r="G56">
        <f t="shared" si="31"/>
        <v>1959.8882112824544</v>
      </c>
      <c r="H56">
        <f t="shared" si="32"/>
        <v>1118.7541552041871</v>
      </c>
      <c r="I56">
        <f t="shared" si="33"/>
        <v>2098.6982608454141</v>
      </c>
      <c r="J56">
        <f t="shared" si="34"/>
        <v>-841.13405607826746</v>
      </c>
      <c r="K56">
        <f t="shared" si="35"/>
        <v>-1821.0781617194946</v>
      </c>
    </row>
    <row r="57" spans="1:11">
      <c r="A57" t="s">
        <v>112</v>
      </c>
      <c r="B57">
        <v>1578.2345550150071</v>
      </c>
      <c r="C57">
        <f t="shared" si="0"/>
        <v>2831.5320478430485</v>
      </c>
      <c r="D57">
        <f t="shared" si="1"/>
        <v>757.67082012283663</v>
      </c>
      <c r="E57">
        <f t="shared" si="29"/>
        <v>178.77800399286699</v>
      </c>
      <c r="F57">
        <f t="shared" si="30"/>
        <v>988.45916286372346</v>
      </c>
      <c r="G57">
        <f t="shared" si="31"/>
        <v>1976.9183257274469</v>
      </c>
      <c r="H57">
        <f t="shared" si="32"/>
        <v>1167.2371668565904</v>
      </c>
      <c r="I57">
        <f t="shared" si="33"/>
        <v>2155.6963297203138</v>
      </c>
      <c r="J57">
        <f t="shared" si="34"/>
        <v>-809.68115887085651</v>
      </c>
      <c r="K57">
        <f t="shared" si="35"/>
        <v>-1798.1403217345799</v>
      </c>
    </row>
    <row r="58" spans="1:11">
      <c r="A58" t="s">
        <v>113</v>
      </c>
      <c r="B58">
        <v>1285.04746165291</v>
      </c>
      <c r="C58">
        <f t="shared" si="0"/>
        <v>3824.0001989452162</v>
      </c>
      <c r="D58">
        <f t="shared" si="1"/>
        <v>2322.0382852489802</v>
      </c>
      <c r="E58">
        <f t="shared" si="29"/>
        <v>283.91774815699318</v>
      </c>
      <c r="F58">
        <f t="shared" si="30"/>
        <v>1098.6790797435062</v>
      </c>
      <c r="G58">
        <f t="shared" si="31"/>
        <v>2197.3581594870125</v>
      </c>
      <c r="H58">
        <f t="shared" si="32"/>
        <v>1382.5968279004994</v>
      </c>
      <c r="I58">
        <f t="shared" si="33"/>
        <v>2481.2759076440057</v>
      </c>
      <c r="J58">
        <f t="shared" si="34"/>
        <v>-814.76133158651305</v>
      </c>
      <c r="K58">
        <f t="shared" si="35"/>
        <v>-1913.4404113300193</v>
      </c>
    </row>
    <row r="59" spans="1:11">
      <c r="A59" t="s">
        <v>114</v>
      </c>
      <c r="B59">
        <v>4526.5266367825589</v>
      </c>
      <c r="C59">
        <f t="shared" si="0"/>
        <v>7260.0960710201343</v>
      </c>
      <c r="D59">
        <f t="shared" si="1"/>
        <v>5195.4582000767359</v>
      </c>
      <c r="E59">
        <f t="shared" si="29"/>
        <v>539.42751883438291</v>
      </c>
      <c r="F59">
        <f t="shared" si="30"/>
        <v>1551.109613756807</v>
      </c>
      <c r="G59">
        <f t="shared" si="31"/>
        <v>3102.219227513614</v>
      </c>
      <c r="H59">
        <f t="shared" si="32"/>
        <v>2090.5371325911901</v>
      </c>
      <c r="I59">
        <f t="shared" si="33"/>
        <v>3641.6467463479967</v>
      </c>
      <c r="J59">
        <f t="shared" si="34"/>
        <v>-1011.6820949224241</v>
      </c>
      <c r="K59">
        <f t="shared" si="35"/>
        <v>-2562.7917086792313</v>
      </c>
    </row>
    <row r="60" spans="1:11">
      <c r="A60" t="s">
        <v>115</v>
      </c>
      <c r="B60">
        <v>2481.8328688251918</v>
      </c>
      <c r="C60">
        <f t="shared" si="0"/>
        <v>9871.6415222756677</v>
      </c>
      <c r="D60">
        <f t="shared" si="1"/>
        <v>7489.7428243837003</v>
      </c>
      <c r="E60">
        <f t="shared" ref="E60:E90" si="42">AVERAGE(D41:D60)</f>
        <v>845.15431344946262</v>
      </c>
      <c r="F60">
        <f t="shared" ref="F60:F88" si="43">STDEV(D41,D42,D43,D44,D45,D46,D47,D48,D49,D50,D51,D52,D53,D54,D55,D56,D57,D58,D59,D60)</f>
        <v>2193.9133241517275</v>
      </c>
      <c r="G60">
        <f t="shared" si="31"/>
        <v>4387.8266483034549</v>
      </c>
      <c r="H60">
        <f t="shared" ref="H60:H90" si="44">E60+F60</f>
        <v>3039.0676376011902</v>
      </c>
      <c r="I60">
        <f t="shared" ref="I60:I90" si="45">E60+G60</f>
        <v>5232.9809617529172</v>
      </c>
      <c r="J60">
        <f t="shared" ref="J60:J90" si="46">E60-F60</f>
        <v>-1348.7590107022647</v>
      </c>
      <c r="K60">
        <f t="shared" ref="K60:K90" si="47">E60-G60</f>
        <v>-3542.6723348539922</v>
      </c>
    </row>
    <row r="61" spans="1:11">
      <c r="A61" t="s">
        <v>116</v>
      </c>
      <c r="B61">
        <v>1195.8346393286199</v>
      </c>
      <c r="C61">
        <f t="shared" si="0"/>
        <v>9489.2416065892794</v>
      </c>
      <c r="D61">
        <f t="shared" si="1"/>
        <v>6657.7095587462309</v>
      </c>
      <c r="E61">
        <f t="shared" si="42"/>
        <v>1123.0912344928943</v>
      </c>
      <c r="F61">
        <f t="shared" si="43"/>
        <v>2550.8332453038629</v>
      </c>
      <c r="G61">
        <f t="shared" si="31"/>
        <v>5101.6664906077258</v>
      </c>
      <c r="H61">
        <f t="shared" si="44"/>
        <v>3673.9244797967572</v>
      </c>
      <c r="I61">
        <f t="shared" si="45"/>
        <v>6224.7577251006205</v>
      </c>
      <c r="J61">
        <f t="shared" si="46"/>
        <v>-1427.7420108109686</v>
      </c>
      <c r="K61">
        <f t="shared" si="47"/>
        <v>-3978.5752561148315</v>
      </c>
    </row>
    <row r="62" spans="1:11">
      <c r="A62" t="s">
        <v>117</v>
      </c>
      <c r="B62">
        <v>5792.5222981515199</v>
      </c>
      <c r="C62">
        <f t="shared" si="0"/>
        <v>13996.716443087889</v>
      </c>
      <c r="D62">
        <f t="shared" si="1"/>
        <v>10172.716244142674</v>
      </c>
      <c r="E62">
        <f t="shared" si="42"/>
        <v>1568.2212013566816</v>
      </c>
      <c r="F62">
        <f t="shared" si="43"/>
        <v>3256.8917793094815</v>
      </c>
      <c r="G62">
        <f t="shared" si="31"/>
        <v>6513.7835586189631</v>
      </c>
      <c r="H62">
        <f t="shared" si="44"/>
        <v>4825.1129806661629</v>
      </c>
      <c r="I62">
        <f t="shared" si="45"/>
        <v>8082.0047599756444</v>
      </c>
      <c r="J62">
        <f t="shared" si="46"/>
        <v>-1688.6705779527999</v>
      </c>
      <c r="K62">
        <f t="shared" si="47"/>
        <v>-4945.5623572622817</v>
      </c>
    </row>
    <row r="63" spans="1:11">
      <c r="A63" t="s">
        <v>118</v>
      </c>
      <c r="B63">
        <v>2890.8141449769769</v>
      </c>
      <c r="C63">
        <f t="shared" si="0"/>
        <v>12361.003951282308</v>
      </c>
      <c r="D63">
        <f t="shared" si="1"/>
        <v>5100.9078802621734</v>
      </c>
      <c r="E63">
        <f t="shared" si="42"/>
        <v>1780.9781418247208</v>
      </c>
      <c r="F63">
        <f t="shared" si="43"/>
        <v>3345.005428024157</v>
      </c>
      <c r="G63">
        <f t="shared" si="31"/>
        <v>6690.0108560483141</v>
      </c>
      <c r="H63">
        <f t="shared" si="44"/>
        <v>5125.9835698488778</v>
      </c>
      <c r="I63">
        <f t="shared" si="45"/>
        <v>8470.9889978730353</v>
      </c>
      <c r="J63">
        <f t="shared" si="46"/>
        <v>-1564.0272861994363</v>
      </c>
      <c r="K63">
        <f t="shared" si="47"/>
        <v>-4909.0327142235928</v>
      </c>
    </row>
    <row r="64" spans="1:11">
      <c r="A64" t="s">
        <v>119</v>
      </c>
      <c r="B64">
        <v>1776.2652621307641</v>
      </c>
      <c r="C64">
        <f t="shared" si="0"/>
        <v>11655.436344587881</v>
      </c>
      <c r="D64">
        <f t="shared" si="1"/>
        <v>1783.794822312213</v>
      </c>
      <c r="E64">
        <f t="shared" si="42"/>
        <v>1945.2160478695478</v>
      </c>
      <c r="F64">
        <f t="shared" si="43"/>
        <v>3254.806579074007</v>
      </c>
      <c r="G64">
        <f t="shared" si="31"/>
        <v>6509.613158148014</v>
      </c>
      <c r="H64">
        <f t="shared" si="44"/>
        <v>5200.0226269435552</v>
      </c>
      <c r="I64">
        <f t="shared" si="45"/>
        <v>8454.8292060175627</v>
      </c>
      <c r="J64">
        <f t="shared" si="46"/>
        <v>-1309.5905312044592</v>
      </c>
      <c r="K64">
        <f t="shared" si="47"/>
        <v>-4564.3971102784662</v>
      </c>
    </row>
    <row r="65" spans="1:11">
      <c r="A65" t="s">
        <v>120</v>
      </c>
      <c r="B65">
        <v>-2421.1860189421714</v>
      </c>
      <c r="C65">
        <f t="shared" si="0"/>
        <v>8038.4156863170901</v>
      </c>
      <c r="D65">
        <f t="shared" si="1"/>
        <v>-1450.8259202721893</v>
      </c>
      <c r="E65">
        <f t="shared" si="42"/>
        <v>1898.4428528199144</v>
      </c>
      <c r="F65">
        <f t="shared" si="43"/>
        <v>3298.4562056069053</v>
      </c>
      <c r="G65">
        <f t="shared" si="31"/>
        <v>6596.9124112138106</v>
      </c>
      <c r="H65">
        <f t="shared" si="44"/>
        <v>5196.8990584268195</v>
      </c>
      <c r="I65">
        <f t="shared" si="45"/>
        <v>8495.3552640337257</v>
      </c>
      <c r="J65">
        <f t="shared" si="46"/>
        <v>-1400.0133527869909</v>
      </c>
      <c r="K65">
        <f t="shared" si="47"/>
        <v>-4698.4695583938965</v>
      </c>
    </row>
    <row r="66" spans="1:11">
      <c r="A66" t="s">
        <v>121</v>
      </c>
      <c r="B66">
        <v>1589.4070991647982</v>
      </c>
      <c r="C66">
        <f t="shared" si="0"/>
        <v>3835.3004873303676</v>
      </c>
      <c r="D66">
        <f t="shared" si="1"/>
        <v>-10161.415955757522</v>
      </c>
      <c r="E66">
        <f t="shared" si="42"/>
        <v>1470.5906046766427</v>
      </c>
      <c r="F66">
        <f t="shared" si="43"/>
        <v>4206.6725954826716</v>
      </c>
      <c r="G66">
        <f t="shared" si="31"/>
        <v>8413.3451909653431</v>
      </c>
      <c r="H66">
        <f t="shared" si="44"/>
        <v>5677.2632001593138</v>
      </c>
      <c r="I66">
        <f t="shared" si="45"/>
        <v>9883.9357956419863</v>
      </c>
      <c r="J66">
        <f t="shared" si="46"/>
        <v>-2736.0819908060289</v>
      </c>
      <c r="K66">
        <f t="shared" si="47"/>
        <v>-6942.7545862887</v>
      </c>
    </row>
    <row r="67" spans="1:11">
      <c r="A67" t="s">
        <v>122</v>
      </c>
      <c r="B67">
        <v>922.82147781411697</v>
      </c>
      <c r="C67">
        <f t="shared" si="0"/>
        <v>1867.307820167508</v>
      </c>
      <c r="D67">
        <f t="shared" si="1"/>
        <v>-10493.696131114801</v>
      </c>
      <c r="E67">
        <f t="shared" si="42"/>
        <v>948.41712186550399</v>
      </c>
      <c r="F67">
        <f t="shared" si="43"/>
        <v>4982.0929958667102</v>
      </c>
      <c r="G67">
        <f t="shared" si="31"/>
        <v>9964.1859917334205</v>
      </c>
      <c r="H67">
        <f t="shared" si="44"/>
        <v>5930.510117732214</v>
      </c>
      <c r="I67">
        <f t="shared" si="45"/>
        <v>10912.603113598925</v>
      </c>
      <c r="J67">
        <f t="shared" si="46"/>
        <v>-4033.6758740012065</v>
      </c>
      <c r="K67">
        <f t="shared" si="47"/>
        <v>-9015.7688698679158</v>
      </c>
    </row>
    <row r="68" spans="1:11">
      <c r="A68" t="s">
        <v>123</v>
      </c>
      <c r="B68">
        <v>1122.26029907457</v>
      </c>
      <c r="C68">
        <f t="shared" si="0"/>
        <v>1213.3028571113136</v>
      </c>
      <c r="D68">
        <f t="shared" si="1"/>
        <v>-10442.133487476567</v>
      </c>
      <c r="E68">
        <f t="shared" si="42"/>
        <v>365.68408039788994</v>
      </c>
      <c r="F68">
        <f t="shared" si="43"/>
        <v>5593.6387497581654</v>
      </c>
      <c r="G68">
        <f t="shared" si="31"/>
        <v>11187.277499516331</v>
      </c>
      <c r="H68">
        <f t="shared" si="44"/>
        <v>5959.3228301560557</v>
      </c>
      <c r="I68">
        <f t="shared" si="45"/>
        <v>11552.961579914221</v>
      </c>
      <c r="J68">
        <f t="shared" si="46"/>
        <v>-5227.9546693602751</v>
      </c>
      <c r="K68">
        <f t="shared" si="47"/>
        <v>-10821.593419118441</v>
      </c>
    </row>
    <row r="69" spans="1:11">
      <c r="A69" t="s">
        <v>124</v>
      </c>
      <c r="B69">
        <v>2004.7643390317899</v>
      </c>
      <c r="C69">
        <f t="shared" si="0"/>
        <v>5639.2532150852749</v>
      </c>
      <c r="D69">
        <f t="shared" si="1"/>
        <v>-2399.1624712318153</v>
      </c>
      <c r="E69">
        <f t="shared" si="42"/>
        <v>213.38632592171635</v>
      </c>
      <c r="F69">
        <f t="shared" si="43"/>
        <v>5626.9490523482655</v>
      </c>
      <c r="G69">
        <f t="shared" si="31"/>
        <v>11253.898104696531</v>
      </c>
      <c r="H69">
        <f t="shared" si="44"/>
        <v>5840.3353782699814</v>
      </c>
      <c r="I69">
        <f t="shared" si="45"/>
        <v>11467.284430618247</v>
      </c>
      <c r="J69">
        <f t="shared" si="46"/>
        <v>-5413.5627264265495</v>
      </c>
      <c r="K69">
        <f t="shared" si="47"/>
        <v>-11040.511778774815</v>
      </c>
    </row>
    <row r="70" spans="1:11">
      <c r="A70" t="s">
        <v>125</v>
      </c>
      <c r="B70">
        <v>3878.7725712958891</v>
      </c>
      <c r="C70">
        <f t="shared" ref="C70:C90" si="48">SUM(B67,B68,B69,B70)</f>
        <v>7928.6186872163653</v>
      </c>
      <c r="D70">
        <f t="shared" si="1"/>
        <v>4093.3181998859977</v>
      </c>
      <c r="E70">
        <f t="shared" si="42"/>
        <v>326.97802177094184</v>
      </c>
      <c r="F70">
        <f t="shared" si="43"/>
        <v>5683.7644491582159</v>
      </c>
      <c r="G70">
        <f t="shared" si="31"/>
        <v>11367.528898316432</v>
      </c>
      <c r="H70">
        <f t="shared" si="44"/>
        <v>6010.7424709291581</v>
      </c>
      <c r="I70">
        <f t="shared" si="45"/>
        <v>11694.506920087373</v>
      </c>
      <c r="J70">
        <f t="shared" si="46"/>
        <v>-5356.7864273872738</v>
      </c>
      <c r="K70">
        <f t="shared" si="47"/>
        <v>-11040.550876545491</v>
      </c>
    </row>
    <row r="71" spans="1:11">
      <c r="A71" t="s">
        <v>126</v>
      </c>
      <c r="B71">
        <v>2543.6873653323601</v>
      </c>
      <c r="C71">
        <f t="shared" si="48"/>
        <v>9549.484574734608</v>
      </c>
      <c r="D71">
        <f t="shared" si="1"/>
        <v>7682.1767545671</v>
      </c>
      <c r="E71">
        <f t="shared" si="42"/>
        <v>700.08535505479517</v>
      </c>
      <c r="F71">
        <f t="shared" si="43"/>
        <v>5916.5322206969395</v>
      </c>
      <c r="G71">
        <f t="shared" si="31"/>
        <v>11833.064441393879</v>
      </c>
      <c r="H71">
        <f t="shared" si="44"/>
        <v>6616.6175757517349</v>
      </c>
      <c r="I71">
        <f t="shared" si="45"/>
        <v>12533.149796448673</v>
      </c>
      <c r="J71">
        <f t="shared" si="46"/>
        <v>-5216.4468656421441</v>
      </c>
      <c r="K71">
        <f t="shared" si="47"/>
        <v>-11132.979086339084</v>
      </c>
    </row>
    <row r="72" spans="1:11">
      <c r="A72" t="s">
        <v>127</v>
      </c>
      <c r="B72">
        <v>6370.0942096729796</v>
      </c>
      <c r="C72">
        <f t="shared" si="48"/>
        <v>14797.318485333019</v>
      </c>
      <c r="D72">
        <f t="shared" si="1"/>
        <v>13584.015628221705</v>
      </c>
      <c r="E72">
        <f t="shared" si="42"/>
        <v>1388.9022782601701</v>
      </c>
      <c r="F72">
        <f t="shared" si="43"/>
        <v>6572.717168973425</v>
      </c>
      <c r="G72">
        <f t="shared" si="31"/>
        <v>13145.43433794685</v>
      </c>
      <c r="H72">
        <f t="shared" si="44"/>
        <v>7961.6194472335956</v>
      </c>
      <c r="I72">
        <f t="shared" si="45"/>
        <v>14534.33661620702</v>
      </c>
      <c r="J72">
        <f t="shared" si="46"/>
        <v>-5183.8148907132545</v>
      </c>
      <c r="K72">
        <f t="shared" si="47"/>
        <v>-11756.53205968668</v>
      </c>
    </row>
    <row r="73" spans="1:11">
      <c r="A73" t="s">
        <v>128</v>
      </c>
      <c r="B73">
        <v>4205.0930971502185</v>
      </c>
      <c r="C73">
        <f t="shared" si="48"/>
        <v>16997.647243451447</v>
      </c>
      <c r="D73">
        <f t="shared" si="1"/>
        <v>11358.394028366172</v>
      </c>
      <c r="E73">
        <f t="shared" si="42"/>
        <v>1978.2401022039546</v>
      </c>
      <c r="F73">
        <f t="shared" si="43"/>
        <v>6920.4256863646915</v>
      </c>
      <c r="G73">
        <f t="shared" si="31"/>
        <v>13840.851372729383</v>
      </c>
      <c r="H73">
        <f t="shared" si="44"/>
        <v>8898.6657885686454</v>
      </c>
      <c r="I73">
        <f t="shared" si="45"/>
        <v>15819.091474933337</v>
      </c>
      <c r="J73">
        <f t="shared" si="46"/>
        <v>-4942.1855841607367</v>
      </c>
      <c r="K73">
        <f t="shared" si="47"/>
        <v>-11862.611270525429</v>
      </c>
    </row>
    <row r="74" spans="1:11">
      <c r="A74" t="s">
        <v>129</v>
      </c>
      <c r="B74">
        <v>3349.688519651967</v>
      </c>
      <c r="C74">
        <f t="shared" si="48"/>
        <v>16468.563191807523</v>
      </c>
      <c r="D74">
        <f t="shared" ref="D74:D90" si="49">C74-C70</f>
        <v>8539.944504591158</v>
      </c>
      <c r="E74">
        <f t="shared" si="42"/>
        <v>2481.2847121157729</v>
      </c>
      <c r="F74">
        <f t="shared" si="43"/>
        <v>7017.6623554687067</v>
      </c>
      <c r="G74">
        <f t="shared" si="31"/>
        <v>14035.324710937413</v>
      </c>
      <c r="H74">
        <f t="shared" si="44"/>
        <v>9498.9470675844786</v>
      </c>
      <c r="I74">
        <f t="shared" si="45"/>
        <v>16516.609423053185</v>
      </c>
      <c r="J74">
        <f t="shared" si="46"/>
        <v>-4536.3776433529338</v>
      </c>
      <c r="K74">
        <f t="shared" si="47"/>
        <v>-11554.039998821641</v>
      </c>
    </row>
    <row r="75" spans="1:11">
      <c r="A75" t="s">
        <v>130</v>
      </c>
      <c r="B75">
        <v>2264.6796704929593</v>
      </c>
      <c r="C75">
        <f t="shared" si="48"/>
        <v>16189.555496968125</v>
      </c>
      <c r="D75">
        <f t="shared" si="49"/>
        <v>6640.0709222335172</v>
      </c>
      <c r="E75">
        <f t="shared" si="42"/>
        <v>2835.0610573488593</v>
      </c>
      <c r="F75">
        <f t="shared" si="43"/>
        <v>7041.1911603873277</v>
      </c>
      <c r="G75">
        <f t="shared" si="31"/>
        <v>14082.382320774655</v>
      </c>
      <c r="H75">
        <f t="shared" si="44"/>
        <v>9876.2522177361861</v>
      </c>
      <c r="I75">
        <f t="shared" si="45"/>
        <v>16917.443378123513</v>
      </c>
      <c r="J75">
        <f t="shared" si="46"/>
        <v>-4206.1301030384684</v>
      </c>
      <c r="K75">
        <f t="shared" si="47"/>
        <v>-11247.321263425796</v>
      </c>
    </row>
    <row r="76" spans="1:11">
      <c r="A76" t="s">
        <v>131</v>
      </c>
      <c r="B76">
        <v>3711.1525674730001</v>
      </c>
      <c r="C76">
        <f t="shared" si="48"/>
        <v>13530.613854768144</v>
      </c>
      <c r="D76">
        <f t="shared" si="49"/>
        <v>-1266.7046305648746</v>
      </c>
      <c r="E76">
        <f t="shared" si="42"/>
        <v>2758.2010038371709</v>
      </c>
      <c r="F76">
        <f t="shared" si="43"/>
        <v>7078.9473901919037</v>
      </c>
      <c r="G76">
        <f t="shared" si="31"/>
        <v>14157.894780383807</v>
      </c>
      <c r="H76">
        <f t="shared" si="44"/>
        <v>9837.1483940290746</v>
      </c>
      <c r="I76">
        <f t="shared" si="45"/>
        <v>16916.095784220979</v>
      </c>
      <c r="J76">
        <f t="shared" si="46"/>
        <v>-4320.7463863547327</v>
      </c>
      <c r="K76">
        <f t="shared" si="47"/>
        <v>-11399.693776546635</v>
      </c>
    </row>
    <row r="77" spans="1:11">
      <c r="A77" t="s">
        <v>132</v>
      </c>
      <c r="B77">
        <v>2517.6458062037632</v>
      </c>
      <c r="C77">
        <f t="shared" si="48"/>
        <v>11843.166563821691</v>
      </c>
      <c r="D77">
        <f t="shared" si="49"/>
        <v>-5154.4806796297562</v>
      </c>
      <c r="E77">
        <f t="shared" si="42"/>
        <v>2462.5934288495419</v>
      </c>
      <c r="F77">
        <f t="shared" si="43"/>
        <v>7287.2605514479856</v>
      </c>
      <c r="G77">
        <f t="shared" si="31"/>
        <v>14574.521102895971</v>
      </c>
      <c r="H77">
        <f t="shared" si="44"/>
        <v>9749.8539802975283</v>
      </c>
      <c r="I77">
        <f t="shared" si="45"/>
        <v>17037.114531745512</v>
      </c>
      <c r="J77">
        <f t="shared" si="46"/>
        <v>-4824.6671225984437</v>
      </c>
      <c r="K77">
        <f t="shared" si="47"/>
        <v>-12111.92767404643</v>
      </c>
    </row>
    <row r="78" spans="1:11">
      <c r="A78" t="s">
        <v>133</v>
      </c>
      <c r="B78">
        <v>8361.0002769110597</v>
      </c>
      <c r="C78">
        <f t="shared" si="48"/>
        <v>16854.47832108078</v>
      </c>
      <c r="D78">
        <f t="shared" si="49"/>
        <v>385.91512927325675</v>
      </c>
      <c r="E78">
        <f t="shared" si="42"/>
        <v>2365.7872710507554</v>
      </c>
      <c r="F78">
        <f t="shared" si="43"/>
        <v>7302.0709712594653</v>
      </c>
      <c r="G78">
        <f t="shared" si="31"/>
        <v>14604.141942518931</v>
      </c>
      <c r="H78">
        <f t="shared" si="44"/>
        <v>9667.8582423102198</v>
      </c>
      <c r="I78">
        <f t="shared" si="45"/>
        <v>16969.929213569685</v>
      </c>
      <c r="J78">
        <f t="shared" si="46"/>
        <v>-4936.2837002087099</v>
      </c>
      <c r="K78">
        <f t="shared" si="47"/>
        <v>-12238.354671468176</v>
      </c>
    </row>
    <row r="79" spans="1:11">
      <c r="A79" t="s">
        <v>134</v>
      </c>
      <c r="B79">
        <v>4169.3968165896231</v>
      </c>
      <c r="C79">
        <f t="shared" si="48"/>
        <v>18759.195467177447</v>
      </c>
      <c r="D79">
        <f t="shared" si="49"/>
        <v>2569.6399702093222</v>
      </c>
      <c r="E79">
        <f t="shared" si="42"/>
        <v>2234.496359557384</v>
      </c>
      <c r="F79">
        <f t="shared" si="43"/>
        <v>7272.0602351323032</v>
      </c>
      <c r="G79">
        <f t="shared" si="31"/>
        <v>14544.120470264606</v>
      </c>
      <c r="H79">
        <f t="shared" si="44"/>
        <v>9506.5565946896877</v>
      </c>
      <c r="I79">
        <f t="shared" si="45"/>
        <v>16778.616829821989</v>
      </c>
      <c r="J79">
        <f t="shared" si="46"/>
        <v>-5037.5638755749187</v>
      </c>
      <c r="K79">
        <f t="shared" si="47"/>
        <v>-12309.624110707222</v>
      </c>
    </row>
    <row r="80" spans="1:11">
      <c r="A80" t="s">
        <v>135</v>
      </c>
      <c r="B80">
        <v>4818.95682813236</v>
      </c>
      <c r="C80">
        <f t="shared" si="48"/>
        <v>19866.999727836806</v>
      </c>
      <c r="D80">
        <f t="shared" si="49"/>
        <v>6336.3858730686625</v>
      </c>
      <c r="E80">
        <f t="shared" si="42"/>
        <v>2176.8285119916327</v>
      </c>
      <c r="F80">
        <f t="shared" si="43"/>
        <v>7232.6587954135412</v>
      </c>
      <c r="G80">
        <f t="shared" si="31"/>
        <v>14465.317590827082</v>
      </c>
      <c r="H80">
        <f t="shared" si="44"/>
        <v>9409.4873074051739</v>
      </c>
      <c r="I80">
        <f t="shared" si="45"/>
        <v>16642.146102818715</v>
      </c>
      <c r="J80">
        <f t="shared" si="46"/>
        <v>-5055.8302834219085</v>
      </c>
      <c r="K80">
        <f t="shared" si="47"/>
        <v>-12288.48907883545</v>
      </c>
    </row>
    <row r="81" spans="1:78">
      <c r="A81" t="s">
        <v>136</v>
      </c>
      <c r="B81">
        <v>5011.5516490564123</v>
      </c>
      <c r="C81">
        <f t="shared" si="48"/>
        <v>22360.905570689454</v>
      </c>
      <c r="D81">
        <f t="shared" si="49"/>
        <v>10517.739006867763</v>
      </c>
      <c r="E81">
        <f t="shared" si="42"/>
        <v>2369.8299843977088</v>
      </c>
      <c r="F81">
        <f t="shared" si="43"/>
        <v>7407.9019450709611</v>
      </c>
      <c r="G81">
        <f t="shared" si="31"/>
        <v>14815.803890141922</v>
      </c>
      <c r="H81">
        <f t="shared" si="44"/>
        <v>9777.7319294686695</v>
      </c>
      <c r="I81">
        <f t="shared" si="45"/>
        <v>17185.633874539632</v>
      </c>
      <c r="J81">
        <f t="shared" si="46"/>
        <v>-5038.0719606732528</v>
      </c>
      <c r="K81">
        <f t="shared" si="47"/>
        <v>-12445.973905744213</v>
      </c>
    </row>
    <row r="82" spans="1:78">
      <c r="A82" t="s">
        <v>137</v>
      </c>
      <c r="B82">
        <v>8150.2164981424794</v>
      </c>
      <c r="C82">
        <f t="shared" si="48"/>
        <v>22150.121791920876</v>
      </c>
      <c r="D82">
        <f t="shared" si="49"/>
        <v>5295.6434708400957</v>
      </c>
      <c r="E82">
        <f t="shared" si="42"/>
        <v>2125.9763457325803</v>
      </c>
      <c r="F82">
        <f t="shared" si="43"/>
        <v>7215.2954200053855</v>
      </c>
      <c r="G82">
        <f t="shared" si="31"/>
        <v>14430.590840010771</v>
      </c>
      <c r="H82">
        <f t="shared" si="44"/>
        <v>9341.2717657379653</v>
      </c>
      <c r="I82">
        <f t="shared" si="45"/>
        <v>16556.567185743352</v>
      </c>
      <c r="J82">
        <f t="shared" si="46"/>
        <v>-5089.3190742728057</v>
      </c>
      <c r="K82">
        <f t="shared" si="47"/>
        <v>-12304.61449427819</v>
      </c>
    </row>
    <row r="83" spans="1:78">
      <c r="A83" t="s">
        <v>138</v>
      </c>
      <c r="B83">
        <v>2585.9041597686796</v>
      </c>
      <c r="C83">
        <f t="shared" si="48"/>
        <v>20566.629135099931</v>
      </c>
      <c r="D83">
        <f t="shared" si="49"/>
        <v>1807.4336679224834</v>
      </c>
      <c r="E83">
        <f t="shared" si="42"/>
        <v>1961.3026351155961</v>
      </c>
      <c r="F83">
        <f t="shared" si="43"/>
        <v>7181.3287699647444</v>
      </c>
      <c r="G83">
        <f t="shared" si="31"/>
        <v>14362.657539929489</v>
      </c>
      <c r="H83">
        <f t="shared" si="44"/>
        <v>9142.6314050803412</v>
      </c>
      <c r="I83">
        <f t="shared" si="45"/>
        <v>16323.960175045086</v>
      </c>
      <c r="J83">
        <f t="shared" si="46"/>
        <v>-5220.0261348491485</v>
      </c>
      <c r="K83">
        <f t="shared" si="47"/>
        <v>-12401.354904813892</v>
      </c>
    </row>
    <row r="84" spans="1:78">
      <c r="A84" t="s">
        <v>139</v>
      </c>
      <c r="B84">
        <v>1965.2517262415568</v>
      </c>
      <c r="C84">
        <f t="shared" si="48"/>
        <v>17712.924033209129</v>
      </c>
      <c r="D84">
        <f t="shared" si="49"/>
        <v>-2154.0756946276779</v>
      </c>
      <c r="E84">
        <f t="shared" si="42"/>
        <v>1764.4091092686008</v>
      </c>
      <c r="F84">
        <f t="shared" si="43"/>
        <v>7240.1935991382552</v>
      </c>
      <c r="G84">
        <f t="shared" si="31"/>
        <v>14480.38719827651</v>
      </c>
      <c r="H84">
        <f t="shared" si="44"/>
        <v>9004.6027084068555</v>
      </c>
      <c r="I84">
        <f t="shared" si="45"/>
        <v>16244.796307545112</v>
      </c>
      <c r="J84">
        <f t="shared" si="46"/>
        <v>-5475.7844898696549</v>
      </c>
      <c r="K84">
        <f t="shared" si="47"/>
        <v>-12715.978089007909</v>
      </c>
    </row>
    <row r="85" spans="1:78">
      <c r="A85" t="s">
        <v>140</v>
      </c>
      <c r="B85">
        <v>839.11550862634806</v>
      </c>
      <c r="C85">
        <f t="shared" si="48"/>
        <v>13540.487892779063</v>
      </c>
      <c r="D85">
        <f t="shared" si="49"/>
        <v>-8820.4176779103909</v>
      </c>
      <c r="E85">
        <f t="shared" si="42"/>
        <v>1395.9295213866912</v>
      </c>
      <c r="F85">
        <f t="shared" si="43"/>
        <v>7591.4527470138264</v>
      </c>
      <c r="G85">
        <f t="shared" si="31"/>
        <v>15182.905494027653</v>
      </c>
      <c r="H85">
        <f t="shared" si="44"/>
        <v>8987.3822684005172</v>
      </c>
      <c r="I85">
        <f t="shared" si="45"/>
        <v>16578.835015414345</v>
      </c>
      <c r="J85">
        <f t="shared" si="46"/>
        <v>-6195.5232256271356</v>
      </c>
      <c r="K85">
        <f t="shared" si="47"/>
        <v>-13786.975972640961</v>
      </c>
    </row>
    <row r="86" spans="1:78">
      <c r="A86" t="s">
        <v>141</v>
      </c>
      <c r="B86">
        <v>2408.8402053947029</v>
      </c>
      <c r="C86">
        <f t="shared" si="48"/>
        <v>7799.1116000312868</v>
      </c>
      <c r="D86">
        <f>C86-C82</f>
        <v>-14351.010191889589</v>
      </c>
      <c r="E86">
        <f t="shared" si="42"/>
        <v>1186.4498095800877</v>
      </c>
      <c r="F86">
        <f t="shared" si="43"/>
        <v>7975.2550932805589</v>
      </c>
      <c r="G86">
        <f t="shared" si="31"/>
        <v>15950.510186561118</v>
      </c>
      <c r="H86">
        <f t="shared" si="44"/>
        <v>9161.7049028606471</v>
      </c>
      <c r="I86">
        <f t="shared" si="45"/>
        <v>17136.959996141206</v>
      </c>
      <c r="J86">
        <f t="shared" si="46"/>
        <v>-6788.8052837004707</v>
      </c>
      <c r="K86">
        <f t="shared" si="47"/>
        <v>-14764.06037698103</v>
      </c>
    </row>
    <row r="87" spans="1:78">
      <c r="A87" t="s">
        <v>142</v>
      </c>
      <c r="B87">
        <v>2538.8440862312455</v>
      </c>
      <c r="C87">
        <f t="shared" si="48"/>
        <v>7752.0515264938531</v>
      </c>
      <c r="D87">
        <f t="shared" si="49"/>
        <v>-12814.577608606078</v>
      </c>
      <c r="E87">
        <f t="shared" si="42"/>
        <v>1070.4057357055233</v>
      </c>
      <c r="F87">
        <f t="shared" si="43"/>
        <v>8168.6912476276202</v>
      </c>
      <c r="G87">
        <f t="shared" si="31"/>
        <v>16337.38249525524</v>
      </c>
      <c r="H87">
        <f t="shared" si="44"/>
        <v>9239.0969833331437</v>
      </c>
      <c r="I87">
        <f t="shared" si="45"/>
        <v>17407.788230960763</v>
      </c>
      <c r="J87">
        <f t="shared" si="46"/>
        <v>-7098.2855119220967</v>
      </c>
      <c r="K87">
        <f t="shared" si="47"/>
        <v>-15266.976759549718</v>
      </c>
    </row>
    <row r="88" spans="1:78">
      <c r="A88" t="s">
        <v>143</v>
      </c>
      <c r="B88">
        <v>4154.826043311271</v>
      </c>
      <c r="C88">
        <f t="shared" si="48"/>
        <v>9941.6258435635682</v>
      </c>
      <c r="D88">
        <f t="shared" si="49"/>
        <v>-7771.2981896455603</v>
      </c>
      <c r="E88">
        <f t="shared" si="42"/>
        <v>1203.9475005970739</v>
      </c>
      <c r="F88">
        <f t="shared" si="43"/>
        <v>7990.4657599612501</v>
      </c>
      <c r="G88">
        <f t="shared" si="31"/>
        <v>15980.9315199225</v>
      </c>
      <c r="H88">
        <f t="shared" si="44"/>
        <v>9194.4132605583236</v>
      </c>
      <c r="I88">
        <f t="shared" si="45"/>
        <v>17184.879020519573</v>
      </c>
      <c r="J88">
        <f t="shared" si="46"/>
        <v>-6786.5182593641766</v>
      </c>
      <c r="K88">
        <f t="shared" si="47"/>
        <v>-14776.984019325426</v>
      </c>
    </row>
    <row r="89" spans="1:78">
      <c r="A89" t="s">
        <v>144</v>
      </c>
      <c r="B89">
        <v>4254.7005956369276</v>
      </c>
      <c r="C89">
        <f t="shared" si="48"/>
        <v>13357.210930574147</v>
      </c>
      <c r="D89">
        <f t="shared" si="49"/>
        <v>-183.27696220491634</v>
      </c>
      <c r="E89">
        <f t="shared" si="42"/>
        <v>1314.7417760484191</v>
      </c>
      <c r="F89">
        <f t="shared" ref="F89" si="50">STDEV(D70,D71,D72,D73,D74,D75,D76,D77,D78,D79,D80,D81,D82,D83,D84,D85,D86,D87,D88,D89)</f>
        <v>7953.1516459722698</v>
      </c>
      <c r="G89">
        <f t="shared" ref="G89:G90" si="51">F89*2</f>
        <v>15906.30329194454</v>
      </c>
      <c r="H89">
        <f t="shared" si="44"/>
        <v>9267.8934220206884</v>
      </c>
      <c r="I89">
        <f t="shared" si="45"/>
        <v>17221.04506799296</v>
      </c>
      <c r="J89">
        <f t="shared" si="46"/>
        <v>-6638.4098699238511</v>
      </c>
      <c r="K89">
        <f t="shared" si="47"/>
        <v>-14591.561515896121</v>
      </c>
    </row>
    <row r="90" spans="1:78">
      <c r="A90" t="s">
        <v>145</v>
      </c>
      <c r="B90">
        <v>4021.6204693390437</v>
      </c>
      <c r="C90">
        <f t="shared" si="48"/>
        <v>14969.991194518487</v>
      </c>
      <c r="D90">
        <f t="shared" si="49"/>
        <v>7170.8795944871999</v>
      </c>
      <c r="E90">
        <f t="shared" si="42"/>
        <v>1468.6198457784792</v>
      </c>
      <c r="F90">
        <f>STDEV(D71,D72,D73,D74,D75,D76,D77,D78,D79,D80,D81,D82,D83,D84,D85,D86,D87,D88,D89,D90)</f>
        <v>8039.0497440908075</v>
      </c>
      <c r="G90">
        <f t="shared" si="51"/>
        <v>16078.099488181615</v>
      </c>
      <c r="H90">
        <f t="shared" si="44"/>
        <v>9507.6695898692869</v>
      </c>
      <c r="I90">
        <f t="shared" si="45"/>
        <v>17546.719333960093</v>
      </c>
      <c r="J90">
        <f t="shared" si="46"/>
        <v>-6570.4298983123281</v>
      </c>
      <c r="K90">
        <f t="shared" si="47"/>
        <v>-14609.479642403136</v>
      </c>
    </row>
    <row r="91" spans="1:78">
      <c r="A91" t="s">
        <v>146</v>
      </c>
      <c r="B91">
        <v>402.08106465881554</v>
      </c>
      <c r="C91">
        <f t="shared" ref="C91:C93" si="52">SUM(B88,B89,B90,B91)</f>
        <v>12833.228172946057</v>
      </c>
      <c r="D91">
        <f t="shared" ref="D91:D93" si="53">C91-C87</f>
        <v>5081.1766464522043</v>
      </c>
      <c r="E91">
        <f t="shared" ref="E91:E93" si="54">AVERAGE(D72:D91)</f>
        <v>1338.5698403727342</v>
      </c>
      <c r="F91">
        <f t="shared" ref="F91:F93" si="55">STDEV(D72,D73,D74,D75,D76,D77,D78,D79,D80,D81,D82,D83,D84,D85,D86,D87,D88,D89,D90,D91)</f>
        <v>7953.8276521187927</v>
      </c>
      <c r="G91">
        <f t="shared" ref="G91:G93" si="56">F91*2</f>
        <v>15907.655304237585</v>
      </c>
      <c r="H91">
        <f t="shared" ref="H91:H93" si="57">E91+F91</f>
        <v>9292.3974924915274</v>
      </c>
      <c r="I91">
        <f t="shared" ref="I91:I93" si="58">E91+G91</f>
        <v>17246.225144610318</v>
      </c>
      <c r="J91">
        <f t="shared" ref="J91:J93" si="59">E91-F91</f>
        <v>-6615.257811746058</v>
      </c>
      <c r="K91">
        <f t="shared" ref="K91:K93" si="60">E91-G91</f>
        <v>-14569.085463864851</v>
      </c>
    </row>
    <row r="92" spans="1:78">
      <c r="A92" t="s">
        <v>273</v>
      </c>
      <c r="B92">
        <v>5957.5896228760366</v>
      </c>
      <c r="C92">
        <f t="shared" si="52"/>
        <v>14635.991752510825</v>
      </c>
      <c r="D92">
        <f t="shared" si="53"/>
        <v>4694.3659089472567</v>
      </c>
      <c r="E92">
        <f t="shared" si="54"/>
        <v>894.08735440901182</v>
      </c>
      <c r="F92">
        <f t="shared" si="55"/>
        <v>7466.9913731834458</v>
      </c>
      <c r="G92">
        <f t="shared" si="56"/>
        <v>14933.982746366892</v>
      </c>
      <c r="H92">
        <f t="shared" si="57"/>
        <v>8361.0787275924577</v>
      </c>
      <c r="I92">
        <f t="shared" si="58"/>
        <v>15828.070100775903</v>
      </c>
      <c r="J92">
        <f t="shared" si="59"/>
        <v>-6572.904018774434</v>
      </c>
      <c r="K92">
        <f t="shared" si="60"/>
        <v>-14039.89539195788</v>
      </c>
    </row>
    <row r="93" spans="1:78">
      <c r="A93" t="s">
        <v>274</v>
      </c>
      <c r="B93">
        <v>1864.5245086002585</v>
      </c>
      <c r="C93">
        <f t="shared" si="52"/>
        <v>12245.815665474154</v>
      </c>
      <c r="D93">
        <f t="shared" si="53"/>
        <v>-1111.3952650999927</v>
      </c>
      <c r="E93">
        <f t="shared" si="54"/>
        <v>270.59788973570386</v>
      </c>
      <c r="F93">
        <f t="shared" si="55"/>
        <v>7056.5710597177658</v>
      </c>
      <c r="G93">
        <f t="shared" si="56"/>
        <v>14113.142119435532</v>
      </c>
      <c r="H93">
        <f t="shared" si="57"/>
        <v>7327.1689494534694</v>
      </c>
      <c r="I93">
        <f t="shared" si="58"/>
        <v>14383.740009171235</v>
      </c>
      <c r="J93">
        <f t="shared" si="59"/>
        <v>-6785.9731699820622</v>
      </c>
      <c r="K93">
        <f t="shared" si="60"/>
        <v>-13842.544229699828</v>
      </c>
    </row>
    <row r="95" spans="1:78" ht="105">
      <c r="A95" s="1" t="s">
        <v>0</v>
      </c>
      <c r="B95" s="2" t="s">
        <v>158</v>
      </c>
      <c r="C95" s="2" t="s">
        <v>148</v>
      </c>
      <c r="D95" s="2" t="s">
        <v>149</v>
      </c>
      <c r="E95" s="2" t="s">
        <v>150</v>
      </c>
      <c r="F95" s="2" t="s">
        <v>166</v>
      </c>
      <c r="G95" s="2" t="s">
        <v>167</v>
      </c>
      <c r="H95" s="2" t="s">
        <v>151</v>
      </c>
      <c r="I95" s="2" t="s">
        <v>152</v>
      </c>
      <c r="J95" s="2" t="s">
        <v>153</v>
      </c>
      <c r="K95" s="2" t="s">
        <v>154</v>
      </c>
      <c r="M95" t="s">
        <v>83</v>
      </c>
      <c r="N95" t="s">
        <v>84</v>
      </c>
      <c r="O95" t="s">
        <v>85</v>
      </c>
      <c r="P95" t="s">
        <v>86</v>
      </c>
      <c r="Q95" t="s">
        <v>87</v>
      </c>
      <c r="R95" t="s">
        <v>88</v>
      </c>
      <c r="S95" t="s">
        <v>89</v>
      </c>
      <c r="T95" t="s">
        <v>90</v>
      </c>
      <c r="U95" t="s">
        <v>91</v>
      </c>
      <c r="V95" t="s">
        <v>92</v>
      </c>
      <c r="W95" t="s">
        <v>93</v>
      </c>
      <c r="X95" t="s">
        <v>94</v>
      </c>
      <c r="Y95" t="s">
        <v>95</v>
      </c>
      <c r="Z95" t="s">
        <v>96</v>
      </c>
      <c r="AA95" t="s">
        <v>97</v>
      </c>
      <c r="AB95" t="s">
        <v>98</v>
      </c>
      <c r="AC95" t="s">
        <v>99</v>
      </c>
      <c r="AD95" t="s">
        <v>100</v>
      </c>
      <c r="AE95" t="s">
        <v>101</v>
      </c>
      <c r="AF95" t="s">
        <v>102</v>
      </c>
      <c r="AG95" t="s">
        <v>103</v>
      </c>
      <c r="AH95" t="s">
        <v>104</v>
      </c>
      <c r="AI95" t="s">
        <v>105</v>
      </c>
      <c r="AJ95" t="s">
        <v>106</v>
      </c>
      <c r="AK95" t="s">
        <v>107</v>
      </c>
      <c r="AL95" t="s">
        <v>108</v>
      </c>
      <c r="AM95" t="s">
        <v>109</v>
      </c>
      <c r="AN95" t="s">
        <v>110</v>
      </c>
      <c r="AO95" t="s">
        <v>111</v>
      </c>
      <c r="AP95" t="s">
        <v>112</v>
      </c>
      <c r="AQ95" s="8" t="s">
        <v>113</v>
      </c>
      <c r="AR95" s="8" t="s">
        <v>114</v>
      </c>
      <c r="AS95" s="8" t="s">
        <v>115</v>
      </c>
      <c r="AT95" s="8" t="s">
        <v>116</v>
      </c>
      <c r="AU95" s="8" t="s">
        <v>117</v>
      </c>
      <c r="AV95" s="9" t="s">
        <v>118</v>
      </c>
      <c r="AW95" s="9" t="s">
        <v>119</v>
      </c>
      <c r="AX95" s="10" t="s">
        <v>120</v>
      </c>
      <c r="AY95" s="10" t="s">
        <v>121</v>
      </c>
      <c r="AZ95" s="10" t="s">
        <v>122</v>
      </c>
      <c r="BA95" s="10" t="s">
        <v>123</v>
      </c>
      <c r="BB95" s="9" t="s">
        <v>124</v>
      </c>
      <c r="BC95" s="9" t="s">
        <v>125</v>
      </c>
      <c r="BD95" s="8" t="s">
        <v>126</v>
      </c>
      <c r="BE95" s="8" t="s">
        <v>127</v>
      </c>
      <c r="BF95" s="8" t="s">
        <v>128</v>
      </c>
      <c r="BG95" s="8" t="s">
        <v>129</v>
      </c>
      <c r="BH95" s="9" t="s">
        <v>130</v>
      </c>
      <c r="BI95" s="9" t="s">
        <v>131</v>
      </c>
      <c r="BJ95" s="9" t="s">
        <v>132</v>
      </c>
      <c r="BK95" s="9" t="s">
        <v>133</v>
      </c>
      <c r="BL95" t="s">
        <v>134</v>
      </c>
      <c r="BM95" t="s">
        <v>135</v>
      </c>
      <c r="BN95" t="s">
        <v>136</v>
      </c>
      <c r="BO95" t="s">
        <v>137</v>
      </c>
      <c r="BP95" t="s">
        <v>138</v>
      </c>
      <c r="BQ95" t="s">
        <v>139</v>
      </c>
      <c r="BR95" s="10" t="s">
        <v>140</v>
      </c>
      <c r="BS95" s="10" t="s">
        <v>141</v>
      </c>
      <c r="BT95" s="10" t="s">
        <v>142</v>
      </c>
      <c r="BU95" s="10" t="s">
        <v>143</v>
      </c>
      <c r="BV95" s="9" t="s">
        <v>144</v>
      </c>
      <c r="BW95" s="9" t="s">
        <v>145</v>
      </c>
      <c r="BX95" s="10" t="s">
        <v>146</v>
      </c>
      <c r="BY95" s="10" t="s">
        <v>273</v>
      </c>
      <c r="BZ95" s="10" t="s">
        <v>274</v>
      </c>
    </row>
    <row r="96" spans="1:78">
      <c r="A96" t="s">
        <v>57</v>
      </c>
      <c r="B96" s="5">
        <v>282.435</v>
      </c>
      <c r="L96" s="2" t="s">
        <v>149</v>
      </c>
      <c r="M96">
        <v>428.18480000000022</v>
      </c>
      <c r="N96">
        <v>296.0598</v>
      </c>
      <c r="O96">
        <v>709.55789000824234</v>
      </c>
      <c r="P96">
        <v>-231.98941998351552</v>
      </c>
      <c r="Q96">
        <v>-1586.1087299752739</v>
      </c>
      <c r="R96">
        <v>-1130.3130399670317</v>
      </c>
      <c r="S96">
        <v>-974.5176199835164</v>
      </c>
      <c r="T96">
        <v>-592.42400000000043</v>
      </c>
      <c r="U96">
        <v>278.67261998351557</v>
      </c>
      <c r="V96">
        <v>334.56323996703156</v>
      </c>
      <c r="W96">
        <v>131.31269425054597</v>
      </c>
      <c r="X96">
        <v>698.23558360589095</v>
      </c>
      <c r="Y96">
        <v>1341.2101883254832</v>
      </c>
      <c r="Z96">
        <v>1011.5768147334522</v>
      </c>
      <c r="AA96">
        <v>1300.43348081674</v>
      </c>
      <c r="AB96">
        <v>696.80869212253378</v>
      </c>
      <c r="AC96">
        <v>-994.0494080969811</v>
      </c>
      <c r="AD96">
        <v>-820.82974169325007</v>
      </c>
      <c r="AE96">
        <v>-1065.4388513639751</v>
      </c>
      <c r="AF96">
        <v>-641.80631154520461</v>
      </c>
      <c r="AG96">
        <v>433.25405068977511</v>
      </c>
      <c r="AH96">
        <v>264.03131592479895</v>
      </c>
      <c r="AI96">
        <v>337.98546675029706</v>
      </c>
      <c r="AJ96">
        <v>351.71407913696271</v>
      </c>
      <c r="AK96">
        <v>668.62716544514774</v>
      </c>
      <c r="AL96">
        <v>979.68097614499857</v>
      </c>
      <c r="AM96">
        <v>1498.3402497235063</v>
      </c>
      <c r="AN96">
        <v>2350.6273261258129</v>
      </c>
      <c r="AO96">
        <v>1199.5901734672188</v>
      </c>
      <c r="AP96">
        <v>887.81169616321631</v>
      </c>
      <c r="AQ96">
        <v>474.46396199453557</v>
      </c>
      <c r="AR96">
        <v>-285.27813818456343</v>
      </c>
      <c r="AS96">
        <v>2198.3402373798444</v>
      </c>
      <c r="AT96">
        <v>2024.4302458162997</v>
      </c>
      <c r="AU96">
        <v>3628.8625352675208</v>
      </c>
      <c r="AV96">
        <v>3106.1342562787195</v>
      </c>
      <c r="AW96">
        <v>1439.7101372656871</v>
      </c>
      <c r="AX96">
        <v>1432.6899775362745</v>
      </c>
      <c r="AY96">
        <v>-1791.7011395964382</v>
      </c>
      <c r="AZ96">
        <v>-1302.5016338565974</v>
      </c>
      <c r="BA96">
        <v>-1597.9350223460988</v>
      </c>
      <c r="BB96">
        <v>-492.99832371396133</v>
      </c>
      <c r="BC96">
        <v>1725.4954384615703</v>
      </c>
      <c r="BD96">
        <v>1438.597126156491</v>
      </c>
      <c r="BE96">
        <v>2337.7931557879001</v>
      </c>
      <c r="BF96">
        <v>2023.9746269987618</v>
      </c>
      <c r="BG96">
        <v>1166.8342156039507</v>
      </c>
      <c r="BH96">
        <v>848.26288239805035</v>
      </c>
      <c r="BI96">
        <v>-621.05018358109828</v>
      </c>
      <c r="BJ96">
        <v>-789.68090126778043</v>
      </c>
      <c r="BK96">
        <v>733.21134750211968</v>
      </c>
      <c r="BL96">
        <v>1249.3202620907696</v>
      </c>
      <c r="BM96">
        <v>2583.6585142866907</v>
      </c>
      <c r="BN96">
        <v>4252.8296875339511</v>
      </c>
      <c r="BO96">
        <v>3202.588175852241</v>
      </c>
      <c r="BP96">
        <v>2860.3228851506119</v>
      </c>
      <c r="BQ96">
        <v>2261.5308600949193</v>
      </c>
      <c r="BR96">
        <v>-2619.6981371770398</v>
      </c>
      <c r="BS96">
        <v>-4590.96864965038</v>
      </c>
      <c r="BT96">
        <v>-4044.9858084557009</v>
      </c>
      <c r="BU96">
        <v>-5813.2869746392316</v>
      </c>
      <c r="BV96">
        <v>-1413.539113171023</v>
      </c>
      <c r="BW96">
        <v>434.83017331447354</v>
      </c>
      <c r="BX96">
        <v>-397.10040194274461</v>
      </c>
      <c r="BY96">
        <v>2837.5352896675249</v>
      </c>
      <c r="BZ96">
        <v>-1023.3553926449868</v>
      </c>
    </row>
    <row r="97" spans="1:78">
      <c r="A97" t="s">
        <v>58</v>
      </c>
      <c r="B97" s="5">
        <v>156.26499999999999</v>
      </c>
      <c r="L97" s="1" t="s">
        <v>151</v>
      </c>
      <c r="M97">
        <v>1312.8316806280561</v>
      </c>
      <c r="N97">
        <v>1062.1732396159314</v>
      </c>
      <c r="O97">
        <v>760.27645414797166</v>
      </c>
      <c r="P97">
        <v>718.75971010004855</v>
      </c>
      <c r="Q97">
        <v>698.72143090665622</v>
      </c>
      <c r="R97">
        <v>691.82232954314873</v>
      </c>
      <c r="S97">
        <v>687.97773072639586</v>
      </c>
      <c r="T97">
        <v>680.3586465900828</v>
      </c>
      <c r="U97">
        <v>564.14968206477693</v>
      </c>
      <c r="V97">
        <v>501.68287045869067</v>
      </c>
      <c r="W97">
        <v>423.15843455790844</v>
      </c>
      <c r="X97">
        <v>304.34848554989992</v>
      </c>
      <c r="Y97">
        <v>509.54259678078813</v>
      </c>
      <c r="Z97">
        <v>646.03915547475322</v>
      </c>
      <c r="AA97">
        <v>794.9596538929145</v>
      </c>
      <c r="AB97">
        <v>848.04042205413805</v>
      </c>
      <c r="AC97">
        <v>847.38887290352886</v>
      </c>
      <c r="AD97">
        <v>844.1449519865821</v>
      </c>
      <c r="AE97">
        <v>845.37728024806734</v>
      </c>
      <c r="AF97">
        <v>841.7848808792329</v>
      </c>
      <c r="AG97">
        <v>842.18079626444842</v>
      </c>
      <c r="AH97">
        <v>839.96571959370044</v>
      </c>
      <c r="AI97">
        <v>808.54317594855922</v>
      </c>
      <c r="AJ97">
        <v>841.45843177533857</v>
      </c>
      <c r="AK97">
        <v>885.72150681870119</v>
      </c>
      <c r="AL97">
        <v>961.75132456642018</v>
      </c>
      <c r="AM97">
        <v>1087.5979731040759</v>
      </c>
      <c r="AN97">
        <v>1327.8398180688648</v>
      </c>
      <c r="AO97">
        <v>1388.1608442782281</v>
      </c>
      <c r="AP97">
        <v>1418.898535737625</v>
      </c>
      <c r="AQ97">
        <v>1431.2166752341473</v>
      </c>
      <c r="AR97">
        <v>1400.4723671266049</v>
      </c>
      <c r="AS97">
        <v>1503.8270041348565</v>
      </c>
      <c r="AT97">
        <v>1605.7902879809446</v>
      </c>
      <c r="AU97">
        <v>1921.9411005830498</v>
      </c>
      <c r="AV97">
        <v>2155.5005514107233</v>
      </c>
      <c r="AW97">
        <v>2211.0071039797158</v>
      </c>
      <c r="AX97">
        <v>2255.7514441701946</v>
      </c>
      <c r="AY97">
        <v>2296.3399153310947</v>
      </c>
      <c r="AZ97">
        <v>2316.5627269932288</v>
      </c>
      <c r="BA97">
        <v>2333.1798665329097</v>
      </c>
      <c r="BB97">
        <v>2322.4355483492291</v>
      </c>
      <c r="BC97">
        <v>2398.8441121069263</v>
      </c>
      <c r="BD97">
        <v>2450.981481722763</v>
      </c>
      <c r="BE97">
        <v>2562.9530454793971</v>
      </c>
      <c r="BF97">
        <v>2630.225908472411</v>
      </c>
      <c r="BG97">
        <v>2611.0456990110506</v>
      </c>
      <c r="BH97">
        <v>2507.5003245171897</v>
      </c>
      <c r="BI97">
        <v>2460.258166051568</v>
      </c>
      <c r="BJ97">
        <v>2424.228519935401</v>
      </c>
      <c r="BK97">
        <v>2434.9967719621259</v>
      </c>
      <c r="BL97">
        <v>2490.1528125589343</v>
      </c>
      <c r="BM97">
        <v>2528.1641832825962</v>
      </c>
      <c r="BN97">
        <v>2790.9881309180982</v>
      </c>
      <c r="BO97">
        <v>2738.6837174289735</v>
      </c>
      <c r="BP97">
        <v>2711.4724049561887</v>
      </c>
      <c r="BQ97">
        <v>2772.9531261919433</v>
      </c>
      <c r="BR97">
        <v>2757.1639793737781</v>
      </c>
      <c r="BS97">
        <v>2907.3034586196654</v>
      </c>
      <c r="BT97">
        <v>2981.5856070775335</v>
      </c>
      <c r="BU97">
        <v>3133.5753769313114</v>
      </c>
      <c r="BV97">
        <v>3110.6507251960879</v>
      </c>
      <c r="BW97">
        <v>3027.1063498210015</v>
      </c>
      <c r="BX97">
        <v>2925.0648502327108</v>
      </c>
      <c r="BY97">
        <v>2972.9024321222751</v>
      </c>
      <c r="BZ97">
        <v>2799.0888339745134</v>
      </c>
    </row>
    <row r="98" spans="1:78">
      <c r="A98" t="s">
        <v>59</v>
      </c>
      <c r="B98" s="5">
        <v>138.39699999999999</v>
      </c>
      <c r="L98" s="1" t="s">
        <v>152</v>
      </c>
      <c r="M98">
        <v>2609.431841256112</v>
      </c>
      <c r="N98">
        <v>2219.7421192318625</v>
      </c>
      <c r="O98">
        <v>1720.3939537955312</v>
      </c>
      <c r="P98">
        <v>1668.6530866988608</v>
      </c>
      <c r="Q98">
        <v>1695.7992648108398</v>
      </c>
      <c r="R98">
        <v>1701.9061640821765</v>
      </c>
      <c r="S98">
        <v>1703.4095474478465</v>
      </c>
      <c r="T98">
        <v>1697.3968291752203</v>
      </c>
      <c r="U98">
        <v>1516.8598691254329</v>
      </c>
      <c r="V98">
        <v>1420.9066839149086</v>
      </c>
      <c r="W98">
        <v>1301.2093774008172</v>
      </c>
      <c r="X98">
        <v>1103.5400002045053</v>
      </c>
      <c r="Y98">
        <v>1374.9170132500076</v>
      </c>
      <c r="Z98">
        <v>1530.7366399012651</v>
      </c>
      <c r="AA98">
        <v>1684.9643626967509</v>
      </c>
      <c r="AB98">
        <v>1672.9883144130711</v>
      </c>
      <c r="AC98">
        <v>1695.0061365167021</v>
      </c>
      <c r="AD98">
        <v>1704.7942817674709</v>
      </c>
      <c r="AE98">
        <v>1721.9942208586401</v>
      </c>
      <c r="AF98">
        <v>1724.1128276982313</v>
      </c>
      <c r="AG98">
        <v>1724.6511959341738</v>
      </c>
      <c r="AH98">
        <v>1721.8224667964378</v>
      </c>
      <c r="AI98">
        <v>1677.5560006690525</v>
      </c>
      <c r="AJ98">
        <v>1714.2013373665873</v>
      </c>
      <c r="AK98">
        <v>1689.9906926822916</v>
      </c>
      <c r="AL98">
        <v>1736.550627372128</v>
      </c>
      <c r="AM98">
        <v>1864.6010309620885</v>
      </c>
      <c r="AN98">
        <v>2197.9321545853754</v>
      </c>
      <c r="AO98">
        <v>2272.5283293299167</v>
      </c>
      <c r="AP98">
        <v>2306.3412894389012</v>
      </c>
      <c r="AQ98">
        <v>2313.8200050447467</v>
      </c>
      <c r="AR98">
        <v>2301.5070749191846</v>
      </c>
      <c r="AS98">
        <v>2465.3598464829693</v>
      </c>
      <c r="AT98">
        <v>2618.6437426210036</v>
      </c>
      <c r="AU98">
        <v>3134.5239151026744</v>
      </c>
      <c r="AV98">
        <v>3481.1765385502131</v>
      </c>
      <c r="AW98">
        <v>3470.5016664200648</v>
      </c>
      <c r="AX98">
        <v>3447.3143608395458</v>
      </c>
      <c r="AY98">
        <v>3564.8044175729692</v>
      </c>
      <c r="AZ98">
        <v>3638.2848070128066</v>
      </c>
      <c r="BA98">
        <v>3773.0785397439631</v>
      </c>
      <c r="BB98">
        <v>3789.4413853585388</v>
      </c>
      <c r="BC98">
        <v>3872.8830142883689</v>
      </c>
      <c r="BD98">
        <v>3922.8136011690667</v>
      </c>
      <c r="BE98">
        <v>4063.2984291651974</v>
      </c>
      <c r="BF98">
        <v>4145.6294726085362</v>
      </c>
      <c r="BG98">
        <v>4123.8443553917941</v>
      </c>
      <c r="BH98">
        <v>3991.8718285904606</v>
      </c>
      <c r="BI98">
        <v>3988.4195295116328</v>
      </c>
      <c r="BJ98">
        <v>4000.234867150848</v>
      </c>
      <c r="BK98">
        <v>4008.834001928919</v>
      </c>
      <c r="BL98">
        <v>4042.4161631087691</v>
      </c>
      <c r="BM98">
        <v>4099.172990710751</v>
      </c>
      <c r="BN98">
        <v>4513.4009138958718</v>
      </c>
      <c r="BO98">
        <v>4430.105804888387</v>
      </c>
      <c r="BP98">
        <v>4387.973748499222</v>
      </c>
      <c r="BQ98">
        <v>4469.8441548292703</v>
      </c>
      <c r="BR98">
        <v>4640.8852669286061</v>
      </c>
      <c r="BS98">
        <v>5081.1276009230769</v>
      </c>
      <c r="BT98">
        <v>5366.8161065687682</v>
      </c>
      <c r="BU98">
        <v>5881.5632438909815</v>
      </c>
      <c r="BV98">
        <v>5881.7409798933877</v>
      </c>
      <c r="BW98">
        <v>5779.1854924005684</v>
      </c>
      <c r="BX98">
        <v>5666.8873696289493</v>
      </c>
      <c r="BY98">
        <v>5737.5754267140965</v>
      </c>
      <c r="BZ98">
        <v>5542.314731400761</v>
      </c>
    </row>
    <row r="99" spans="1:78">
      <c r="A99" t="s">
        <v>60</v>
      </c>
      <c r="B99" s="5">
        <v>183.49199999999999</v>
      </c>
      <c r="C99">
        <f>SUM(B96,B97,B98,B99)</f>
        <v>760.58899999999994</v>
      </c>
      <c r="L99" s="1" t="s">
        <v>153</v>
      </c>
      <c r="M99">
        <v>-1280.368640628056</v>
      </c>
      <c r="N99">
        <v>-1252.9645196159313</v>
      </c>
      <c r="O99">
        <v>-1159.9585451471473</v>
      </c>
      <c r="P99">
        <v>-1181.0270430975759</v>
      </c>
      <c r="Q99">
        <v>-1295.4342369017108</v>
      </c>
      <c r="R99">
        <v>-1328.3453395349065</v>
      </c>
      <c r="S99">
        <v>-1342.8859027165054</v>
      </c>
      <c r="T99">
        <v>-1353.7177185801925</v>
      </c>
      <c r="U99">
        <v>-1341.2706920565349</v>
      </c>
      <c r="V99">
        <v>-1336.7647564537456</v>
      </c>
      <c r="W99">
        <v>-1332.9434511279087</v>
      </c>
      <c r="X99">
        <v>-1294.034543759311</v>
      </c>
      <c r="Y99">
        <v>-1221.2062361576509</v>
      </c>
      <c r="Z99">
        <v>-1123.3558133782708</v>
      </c>
      <c r="AA99">
        <v>-985.04976371475823</v>
      </c>
      <c r="AB99">
        <v>-801.85536266372822</v>
      </c>
      <c r="AC99">
        <v>-847.84565432281738</v>
      </c>
      <c r="AD99">
        <v>-877.15370757519554</v>
      </c>
      <c r="AE99">
        <v>-907.85660097307823</v>
      </c>
      <c r="AF99">
        <v>-922.8710127587641</v>
      </c>
      <c r="AG99">
        <v>-922.76000307500226</v>
      </c>
      <c r="AH99">
        <v>-923.74777481177421</v>
      </c>
      <c r="AI99">
        <v>-929.48247349242763</v>
      </c>
      <c r="AJ99">
        <v>-904.02737940715906</v>
      </c>
      <c r="AK99">
        <v>-722.81686490847972</v>
      </c>
      <c r="AL99">
        <v>-587.8472810449955</v>
      </c>
      <c r="AM99">
        <v>-466.40814261194913</v>
      </c>
      <c r="AN99">
        <v>-412.34485496415664</v>
      </c>
      <c r="AO99">
        <v>-380.57412582514945</v>
      </c>
      <c r="AP99">
        <v>-355.98697166492786</v>
      </c>
      <c r="AQ99">
        <v>-333.98998438705121</v>
      </c>
      <c r="AR99">
        <v>-401.59704845855435</v>
      </c>
      <c r="AS99">
        <v>-419.23868056136973</v>
      </c>
      <c r="AT99">
        <v>-419.91662129917336</v>
      </c>
      <c r="AU99">
        <v>-503.22452845620001</v>
      </c>
      <c r="AV99">
        <v>-495.85142286825555</v>
      </c>
      <c r="AW99">
        <v>-307.98202090098107</v>
      </c>
      <c r="AX99">
        <v>-127.37438916850715</v>
      </c>
      <c r="AY99">
        <v>-240.58908915265374</v>
      </c>
      <c r="AZ99">
        <v>-326.88143304592734</v>
      </c>
      <c r="BA99">
        <v>-546.61747988919592</v>
      </c>
      <c r="BB99">
        <v>-611.57612566939054</v>
      </c>
      <c r="BC99">
        <v>-549.23369225596002</v>
      </c>
      <c r="BD99">
        <v>-492.68275716984454</v>
      </c>
      <c r="BE99">
        <v>-437.73772189220381</v>
      </c>
      <c r="BF99">
        <v>-400.58121979984094</v>
      </c>
      <c r="BG99">
        <v>-414.55161375043645</v>
      </c>
      <c r="BH99">
        <v>-461.24268362935152</v>
      </c>
      <c r="BI99">
        <v>-596.06456086856167</v>
      </c>
      <c r="BJ99">
        <v>-727.7841744954942</v>
      </c>
      <c r="BK99">
        <v>-712.67768797146073</v>
      </c>
      <c r="BL99">
        <v>-614.37388854073572</v>
      </c>
      <c r="BM99">
        <v>-613.85343157371358</v>
      </c>
      <c r="BN99">
        <v>-653.83743503744972</v>
      </c>
      <c r="BO99">
        <v>-644.16045748985334</v>
      </c>
      <c r="BP99">
        <v>-641.53028212987874</v>
      </c>
      <c r="BQ99">
        <v>-620.82893108271037</v>
      </c>
      <c r="BR99">
        <v>-1010.2785957358768</v>
      </c>
      <c r="BS99">
        <v>-1440.3448259871575</v>
      </c>
      <c r="BT99">
        <v>-1788.8753919049359</v>
      </c>
      <c r="BU99">
        <v>-2362.4003569880279</v>
      </c>
      <c r="BV99">
        <v>-2431.5297841985107</v>
      </c>
      <c r="BW99">
        <v>-2477.0519353381333</v>
      </c>
      <c r="BX99">
        <v>-2558.5801885597662</v>
      </c>
      <c r="BY99">
        <v>-2556.4435570613678</v>
      </c>
      <c r="BZ99">
        <v>-2687.362960877982</v>
      </c>
    </row>
    <row r="100" spans="1:78">
      <c r="A100" t="s">
        <v>61</v>
      </c>
      <c r="B100" s="5">
        <v>209.27600000000001</v>
      </c>
      <c r="C100">
        <f t="shared" ref="C100:C163" si="61">SUM(B97,B98,B99,B100)</f>
        <v>687.43000000000006</v>
      </c>
      <c r="L100" s="1" t="s">
        <v>154</v>
      </c>
      <c r="M100">
        <v>-2576.9688012561123</v>
      </c>
      <c r="N100">
        <v>-2410.5333992318629</v>
      </c>
      <c r="O100">
        <v>-2120.0760447947068</v>
      </c>
      <c r="P100">
        <v>-2130.9204196963883</v>
      </c>
      <c r="Q100">
        <v>-2292.5120708058944</v>
      </c>
      <c r="R100">
        <v>-2338.4291740739341</v>
      </c>
      <c r="S100">
        <v>-2358.3177194379559</v>
      </c>
      <c r="T100">
        <v>-2370.7559011653302</v>
      </c>
      <c r="U100">
        <v>-2293.9808791171909</v>
      </c>
      <c r="V100">
        <v>-2255.9885699099636</v>
      </c>
      <c r="W100">
        <v>-2210.9943939708173</v>
      </c>
      <c r="X100">
        <v>-2093.2260584139167</v>
      </c>
      <c r="Y100">
        <v>-2086.5806526268707</v>
      </c>
      <c r="Z100">
        <v>-2008.0532978047829</v>
      </c>
      <c r="AA100">
        <v>-1875.0544725185946</v>
      </c>
      <c r="AB100">
        <v>-1626.8032550226615</v>
      </c>
      <c r="AC100">
        <v>-1695.4629179359904</v>
      </c>
      <c r="AD100">
        <v>-1737.8030373560844</v>
      </c>
      <c r="AE100">
        <v>-1784.473541583651</v>
      </c>
      <c r="AF100">
        <v>-1805.1989595777627</v>
      </c>
      <c r="AG100">
        <v>-1805.2304027447276</v>
      </c>
      <c r="AH100">
        <v>-1805.6045220145115</v>
      </c>
      <c r="AI100">
        <v>-1798.4952982129212</v>
      </c>
      <c r="AJ100">
        <v>-1776.770284998408</v>
      </c>
      <c r="AK100">
        <v>-1527.0860507720702</v>
      </c>
      <c r="AL100">
        <v>-1362.6465838507033</v>
      </c>
      <c r="AM100">
        <v>-1243.4112004699616</v>
      </c>
      <c r="AN100">
        <v>-1282.4371914806675</v>
      </c>
      <c r="AO100">
        <v>-1264.9416108768382</v>
      </c>
      <c r="AP100">
        <v>-1243.4297253662044</v>
      </c>
      <c r="AQ100">
        <v>-1216.5933141976504</v>
      </c>
      <c r="AR100">
        <v>-1302.631756251134</v>
      </c>
      <c r="AS100">
        <v>-1380.7715229094829</v>
      </c>
      <c r="AT100">
        <v>-1432.7700759392324</v>
      </c>
      <c r="AU100">
        <v>-1715.8073429758249</v>
      </c>
      <c r="AV100">
        <v>-1821.5274100077449</v>
      </c>
      <c r="AW100">
        <v>-1567.4765833413296</v>
      </c>
      <c r="AX100">
        <v>-1318.937305837858</v>
      </c>
      <c r="AY100">
        <v>-1509.053591394528</v>
      </c>
      <c r="AZ100">
        <v>-1648.6035130655055</v>
      </c>
      <c r="BA100">
        <v>-1986.5161531002489</v>
      </c>
      <c r="BB100">
        <v>-2078.5819626787002</v>
      </c>
      <c r="BC100">
        <v>-2023.2725944374031</v>
      </c>
      <c r="BD100">
        <v>-1964.5148766161483</v>
      </c>
      <c r="BE100">
        <v>-1938.0831055780043</v>
      </c>
      <c r="BF100">
        <v>-1915.9847839359668</v>
      </c>
      <c r="BG100">
        <v>-1927.35027013118</v>
      </c>
      <c r="BH100">
        <v>-1945.6141877026221</v>
      </c>
      <c r="BI100">
        <v>-2124.2259243286267</v>
      </c>
      <c r="BJ100">
        <v>-2303.7905217109419</v>
      </c>
      <c r="BK100">
        <v>-2286.5149179382543</v>
      </c>
      <c r="BL100">
        <v>-2166.6372390905708</v>
      </c>
      <c r="BM100">
        <v>-2184.8622390018686</v>
      </c>
      <c r="BN100">
        <v>-2376.2502180152237</v>
      </c>
      <c r="BO100">
        <v>-2335.5825449492668</v>
      </c>
      <c r="BP100">
        <v>-2318.0316256729125</v>
      </c>
      <c r="BQ100">
        <v>-2317.719959720037</v>
      </c>
      <c r="BR100">
        <v>-2893.9998832907045</v>
      </c>
      <c r="BS100">
        <v>-3614.168968290569</v>
      </c>
      <c r="BT100">
        <v>-4174.1058913961706</v>
      </c>
      <c r="BU100">
        <v>-5110.388223947697</v>
      </c>
      <c r="BV100">
        <v>-5202.6200388958096</v>
      </c>
      <c r="BW100">
        <v>-5229.1310779177011</v>
      </c>
      <c r="BX100">
        <v>-5300.4027079560046</v>
      </c>
      <c r="BY100">
        <v>-5321.1165516531892</v>
      </c>
      <c r="BZ100">
        <v>-5430.5888583042297</v>
      </c>
    </row>
    <row r="101" spans="1:78">
      <c r="A101" t="s">
        <v>62</v>
      </c>
      <c r="B101" s="5">
        <v>1695.21</v>
      </c>
      <c r="C101">
        <f t="shared" si="61"/>
        <v>2226.375</v>
      </c>
    </row>
    <row r="102" spans="1:78">
      <c r="A102" t="s">
        <v>63</v>
      </c>
      <c r="B102" s="5">
        <v>583.827</v>
      </c>
      <c r="C102">
        <f t="shared" si="61"/>
        <v>2671.8050000000003</v>
      </c>
    </row>
    <row r="103" spans="1:78">
      <c r="A103" t="s">
        <v>64</v>
      </c>
      <c r="B103" s="5">
        <v>800.87900000000002</v>
      </c>
      <c r="C103">
        <f t="shared" si="61"/>
        <v>3289.192</v>
      </c>
      <c r="D103">
        <f>C103-C99</f>
        <v>2528.6030000000001</v>
      </c>
      <c r="E103" t="e">
        <v>#N/A</v>
      </c>
    </row>
    <row r="104" spans="1:78">
      <c r="A104" t="s">
        <v>65</v>
      </c>
      <c r="B104" s="5">
        <v>405.98</v>
      </c>
      <c r="C104">
        <f t="shared" si="61"/>
        <v>3485.8960000000002</v>
      </c>
      <c r="D104">
        <f t="shared" ref="D104:D167" si="62">C104-C100</f>
        <v>2798.4660000000003</v>
      </c>
      <c r="E104" t="e">
        <v>#N/A</v>
      </c>
    </row>
    <row r="105" spans="1:78">
      <c r="A105" t="s">
        <v>66</v>
      </c>
      <c r="B105" s="5">
        <v>829.55200000000002</v>
      </c>
      <c r="C105">
        <f t="shared" si="61"/>
        <v>2620.2380000000003</v>
      </c>
      <c r="D105">
        <f t="shared" si="62"/>
        <v>393.86300000000028</v>
      </c>
      <c r="E105" t="e">
        <v>#N/A</v>
      </c>
    </row>
    <row r="106" spans="1:78">
      <c r="A106" t="s">
        <v>67</v>
      </c>
      <c r="B106" s="5">
        <v>393.74</v>
      </c>
      <c r="C106">
        <f t="shared" si="61"/>
        <v>2430.1509999999998</v>
      </c>
      <c r="D106">
        <f t="shared" si="62"/>
        <v>-241.65400000000045</v>
      </c>
      <c r="E106" t="e">
        <v>#N/A</v>
      </c>
    </row>
    <row r="107" spans="1:78">
      <c r="A107" t="s">
        <v>68</v>
      </c>
      <c r="B107" s="5">
        <v>927.70899999999995</v>
      </c>
      <c r="C107">
        <f t="shared" si="61"/>
        <v>2556.9810000000002</v>
      </c>
      <c r="D107">
        <f t="shared" si="62"/>
        <v>-732.21099999999979</v>
      </c>
      <c r="E107" t="e">
        <v>#N/A</v>
      </c>
    </row>
    <row r="108" spans="1:78">
      <c r="A108" t="s">
        <v>69</v>
      </c>
      <c r="B108" s="5">
        <v>544.22900000000004</v>
      </c>
      <c r="C108">
        <f t="shared" si="61"/>
        <v>2695.2299999999996</v>
      </c>
      <c r="D108">
        <f t="shared" si="62"/>
        <v>-790.66600000000062</v>
      </c>
      <c r="E108" t="e">
        <v>#N/A</v>
      </c>
    </row>
    <row r="109" spans="1:78">
      <c r="A109" t="s">
        <v>70</v>
      </c>
      <c r="B109" s="5">
        <v>346.64499999999998</v>
      </c>
      <c r="C109">
        <f t="shared" si="61"/>
        <v>2212.3230000000003</v>
      </c>
      <c r="D109">
        <f t="shared" si="62"/>
        <v>-407.91499999999996</v>
      </c>
      <c r="E109" t="e">
        <v>#N/A</v>
      </c>
    </row>
    <row r="110" spans="1:78">
      <c r="A110" t="s">
        <v>71</v>
      </c>
      <c r="B110" s="5">
        <v>1927.86</v>
      </c>
      <c r="C110">
        <f t="shared" si="61"/>
        <v>3746.4430000000002</v>
      </c>
      <c r="D110">
        <f t="shared" si="62"/>
        <v>1316.2920000000004</v>
      </c>
      <c r="E110" t="e">
        <v>#N/A</v>
      </c>
    </row>
    <row r="111" spans="1:78">
      <c r="A111" t="s">
        <v>72</v>
      </c>
      <c r="B111" s="5">
        <v>652.41899999999998</v>
      </c>
      <c r="C111">
        <f t="shared" si="61"/>
        <v>3471.1529999999998</v>
      </c>
      <c r="D111">
        <f t="shared" si="62"/>
        <v>914.17199999999957</v>
      </c>
      <c r="E111" t="e">
        <v>#N/A</v>
      </c>
    </row>
    <row r="112" spans="1:78">
      <c r="A112" t="s">
        <v>73</v>
      </c>
      <c r="B112" s="5">
        <v>646.65</v>
      </c>
      <c r="C112">
        <f t="shared" si="61"/>
        <v>3573.5740000000001</v>
      </c>
      <c r="D112">
        <f t="shared" si="62"/>
        <v>878.34400000000051</v>
      </c>
      <c r="E112" t="e">
        <v>#N/A</v>
      </c>
    </row>
    <row r="113" spans="1:11">
      <c r="A113" t="s">
        <v>74</v>
      </c>
      <c r="B113" s="5">
        <v>482.64</v>
      </c>
      <c r="C113">
        <f t="shared" si="61"/>
        <v>3709.569</v>
      </c>
      <c r="D113">
        <f t="shared" si="62"/>
        <v>1497.2459999999996</v>
      </c>
      <c r="E113" t="e">
        <v>#N/A</v>
      </c>
    </row>
    <row r="114" spans="1:11">
      <c r="A114" t="s">
        <v>75</v>
      </c>
      <c r="B114" s="5">
        <v>525.72</v>
      </c>
      <c r="C114">
        <f t="shared" si="61"/>
        <v>2307.4290000000001</v>
      </c>
      <c r="D114">
        <f t="shared" si="62"/>
        <v>-1439.0140000000001</v>
      </c>
      <c r="E114" t="e">
        <v>#N/A</v>
      </c>
    </row>
    <row r="115" spans="1:11">
      <c r="A115" t="s">
        <v>76</v>
      </c>
      <c r="B115" s="5">
        <v>484.25</v>
      </c>
      <c r="C115">
        <f t="shared" si="61"/>
        <v>2139.2600000000002</v>
      </c>
      <c r="D115">
        <f t="shared" si="62"/>
        <v>-1331.8929999999996</v>
      </c>
      <c r="E115" t="e">
        <v>#N/A</v>
      </c>
    </row>
    <row r="116" spans="1:11">
      <c r="A116" t="s">
        <v>77</v>
      </c>
      <c r="B116" s="5">
        <v>509.13200000000001</v>
      </c>
      <c r="C116">
        <f t="shared" si="61"/>
        <v>2001.7420000000002</v>
      </c>
      <c r="D116">
        <f t="shared" si="62"/>
        <v>-1571.8319999999999</v>
      </c>
      <c r="E116" t="e">
        <v>#N/A</v>
      </c>
    </row>
    <row r="117" spans="1:11">
      <c r="A117" t="s">
        <v>78</v>
      </c>
      <c r="B117" s="5">
        <v>524.524</v>
      </c>
      <c r="C117">
        <f t="shared" si="61"/>
        <v>2043.6260000000002</v>
      </c>
      <c r="D117">
        <f t="shared" si="62"/>
        <v>-1665.9429999999998</v>
      </c>
      <c r="E117" t="e">
        <v>#N/A</v>
      </c>
    </row>
    <row r="118" spans="1:11">
      <c r="A118" t="s">
        <v>79</v>
      </c>
      <c r="B118" s="5">
        <v>261.892</v>
      </c>
      <c r="C118">
        <f t="shared" si="61"/>
        <v>1779.798</v>
      </c>
      <c r="D118">
        <f t="shared" si="62"/>
        <v>-527.63100000000009</v>
      </c>
      <c r="E118" t="e">
        <v>#N/A</v>
      </c>
    </row>
    <row r="119" spans="1:11">
      <c r="A119" t="s">
        <v>80</v>
      </c>
      <c r="B119" s="5">
        <v>348.40199999999999</v>
      </c>
      <c r="C119">
        <f t="shared" si="61"/>
        <v>1643.95</v>
      </c>
      <c r="D119">
        <f t="shared" si="62"/>
        <v>-495.31000000000017</v>
      </c>
      <c r="E119" t="e">
        <v>#N/A</v>
      </c>
    </row>
    <row r="120" spans="1:11">
      <c r="A120" t="s">
        <v>81</v>
      </c>
      <c r="B120" s="5">
        <v>96.190799999999996</v>
      </c>
      <c r="C120">
        <f t="shared" si="61"/>
        <v>1231.0088000000001</v>
      </c>
      <c r="D120">
        <f t="shared" si="62"/>
        <v>-770.73320000000012</v>
      </c>
      <c r="E120" t="e">
        <v>#N/A</v>
      </c>
    </row>
    <row r="121" spans="1:11">
      <c r="A121" t="s">
        <v>82</v>
      </c>
      <c r="B121" s="5">
        <v>881.40300000000002</v>
      </c>
      <c r="C121">
        <f t="shared" si="61"/>
        <v>1587.8878</v>
      </c>
      <c r="D121">
        <f t="shared" si="62"/>
        <v>-455.73820000000023</v>
      </c>
      <c r="E121" t="e">
        <v>#N/A</v>
      </c>
    </row>
    <row r="122" spans="1:11">
      <c r="A122" t="s">
        <v>83</v>
      </c>
      <c r="B122" s="5">
        <v>881.98699999999997</v>
      </c>
      <c r="C122">
        <f t="shared" si="61"/>
        <v>2207.9828000000002</v>
      </c>
      <c r="D122">
        <f t="shared" si="62"/>
        <v>428.18480000000022</v>
      </c>
      <c r="E122">
        <f>AVERAGE(D103:D122)</f>
        <v>16.231519999999989</v>
      </c>
      <c r="F122">
        <f t="shared" ref="F122:F179" si="63">STDEV(D103,D104,D105,D106,D107,D108,D109,D110,D111,D112,D113,D114,D115,D116,D117,D118,D119,D120,D121,D122)</f>
        <v>1296.6001606280561</v>
      </c>
      <c r="G122">
        <f t="shared" ref="G122:G181" si="64">F122*2</f>
        <v>2593.2003212561121</v>
      </c>
      <c r="H122">
        <f t="shared" ref="H122:H181" si="65">E122+F122</f>
        <v>1312.8316806280561</v>
      </c>
      <c r="I122">
        <f t="shared" ref="I122:I181" si="66">E122+G122</f>
        <v>2609.431841256112</v>
      </c>
      <c r="J122">
        <f t="shared" ref="J122:J181" si="67">E122-F122</f>
        <v>-1280.368640628056</v>
      </c>
      <c r="K122">
        <f t="shared" ref="K122:K181" si="68">E122-G122</f>
        <v>-2576.9688012561123</v>
      </c>
    </row>
    <row r="123" spans="1:11">
      <c r="A123" t="s">
        <v>84</v>
      </c>
      <c r="B123" s="5">
        <v>80.429000000000002</v>
      </c>
      <c r="C123">
        <f t="shared" si="61"/>
        <v>1940.0098</v>
      </c>
      <c r="D123">
        <f t="shared" si="62"/>
        <v>296.0598</v>
      </c>
      <c r="E123">
        <f t="shared" ref="E123:E153" si="69">AVERAGE(D104:D123)</f>
        <v>-95.39564</v>
      </c>
      <c r="F123">
        <f t="shared" si="63"/>
        <v>1157.5688796159313</v>
      </c>
      <c r="G123">
        <f t="shared" si="64"/>
        <v>2315.1377592318627</v>
      </c>
      <c r="H123">
        <f t="shared" si="65"/>
        <v>1062.1732396159314</v>
      </c>
      <c r="I123">
        <f t="shared" si="66"/>
        <v>2219.7421192318625</v>
      </c>
      <c r="J123">
        <f t="shared" si="67"/>
        <v>-1252.9645196159313</v>
      </c>
      <c r="K123">
        <f t="shared" si="68"/>
        <v>-2410.5333992318629</v>
      </c>
    </row>
    <row r="124" spans="1:11">
      <c r="A124" t="s">
        <v>85</v>
      </c>
      <c r="B124" s="5">
        <v>96.747690008242401</v>
      </c>
      <c r="C124">
        <f t="shared" si="61"/>
        <v>1940.5666900082424</v>
      </c>
      <c r="D124">
        <f t="shared" si="62"/>
        <v>709.55789000824234</v>
      </c>
      <c r="E124">
        <f t="shared" si="69"/>
        <v>-199.84104549958789</v>
      </c>
      <c r="F124">
        <f t="shared" si="63"/>
        <v>960.1174996475595</v>
      </c>
      <c r="G124">
        <f t="shared" si="64"/>
        <v>1920.234999295119</v>
      </c>
      <c r="H124">
        <f t="shared" si="65"/>
        <v>760.27645414797166</v>
      </c>
      <c r="I124">
        <f t="shared" si="66"/>
        <v>1720.3939537955312</v>
      </c>
      <c r="J124">
        <f t="shared" si="67"/>
        <v>-1159.9585451471473</v>
      </c>
      <c r="K124">
        <f t="shared" si="68"/>
        <v>-2120.0760447947068</v>
      </c>
    </row>
    <row r="125" spans="1:11">
      <c r="A125" t="s">
        <v>86</v>
      </c>
      <c r="B125" s="5">
        <v>296.73469000824201</v>
      </c>
      <c r="C125">
        <f t="shared" si="61"/>
        <v>1355.8983800164845</v>
      </c>
      <c r="D125">
        <f t="shared" si="62"/>
        <v>-231.98941998351552</v>
      </c>
      <c r="E125">
        <f t="shared" si="69"/>
        <v>-231.13366649876366</v>
      </c>
      <c r="F125">
        <f t="shared" si="63"/>
        <v>949.89337659881221</v>
      </c>
      <c r="G125">
        <f t="shared" si="64"/>
        <v>1899.7867531976244</v>
      </c>
      <c r="H125">
        <f t="shared" si="65"/>
        <v>718.75971010004855</v>
      </c>
      <c r="I125">
        <f t="shared" si="66"/>
        <v>1668.6530866988608</v>
      </c>
      <c r="J125">
        <f t="shared" si="67"/>
        <v>-1181.0270430975759</v>
      </c>
      <c r="K125">
        <f t="shared" si="68"/>
        <v>-2130.9204196963883</v>
      </c>
    </row>
    <row r="126" spans="1:11">
      <c r="A126" t="s">
        <v>87</v>
      </c>
      <c r="B126" s="5">
        <v>147.96269000824199</v>
      </c>
      <c r="C126">
        <f t="shared" si="61"/>
        <v>621.87407002472639</v>
      </c>
      <c r="D126">
        <f t="shared" si="62"/>
        <v>-1586.1087299752739</v>
      </c>
      <c r="E126">
        <f t="shared" si="69"/>
        <v>-298.35640299752731</v>
      </c>
      <c r="F126">
        <f t="shared" si="63"/>
        <v>997.07783390418354</v>
      </c>
      <c r="G126">
        <f t="shared" si="64"/>
        <v>1994.1556678083671</v>
      </c>
      <c r="H126">
        <f t="shared" si="65"/>
        <v>698.72143090665622</v>
      </c>
      <c r="I126">
        <f t="shared" si="66"/>
        <v>1695.7992648108398</v>
      </c>
      <c r="J126">
        <f t="shared" si="67"/>
        <v>-1295.4342369017108</v>
      </c>
      <c r="K126">
        <f t="shared" si="68"/>
        <v>-2292.5120708058944</v>
      </c>
    </row>
    <row r="127" spans="1:11">
      <c r="A127" t="s">
        <v>88</v>
      </c>
      <c r="B127" s="5">
        <v>268.25169000824201</v>
      </c>
      <c r="C127">
        <f t="shared" si="61"/>
        <v>809.69676003296843</v>
      </c>
      <c r="D127">
        <f t="shared" si="62"/>
        <v>-1130.3130399670317</v>
      </c>
      <c r="E127">
        <f t="shared" si="69"/>
        <v>-318.26150499587891</v>
      </c>
      <c r="F127">
        <f t="shared" si="63"/>
        <v>1010.0838345390276</v>
      </c>
      <c r="G127">
        <f t="shared" si="64"/>
        <v>2020.1676690780553</v>
      </c>
      <c r="H127">
        <f t="shared" si="65"/>
        <v>691.82232954314873</v>
      </c>
      <c r="I127">
        <f t="shared" si="66"/>
        <v>1701.9061640821765</v>
      </c>
      <c r="J127">
        <f t="shared" si="67"/>
        <v>-1328.3453395349065</v>
      </c>
      <c r="K127">
        <f t="shared" si="68"/>
        <v>-2338.4291740739341</v>
      </c>
    </row>
    <row r="128" spans="1:11">
      <c r="A128" t="s">
        <v>89</v>
      </c>
      <c r="B128" s="5">
        <v>253.1</v>
      </c>
      <c r="C128">
        <f t="shared" si="61"/>
        <v>966.04907002472601</v>
      </c>
      <c r="D128">
        <f t="shared" si="62"/>
        <v>-974.5176199835164</v>
      </c>
      <c r="E128">
        <f t="shared" si="69"/>
        <v>-327.45408599505481</v>
      </c>
      <c r="F128">
        <f t="shared" si="63"/>
        <v>1015.4318167214507</v>
      </c>
      <c r="G128">
        <f t="shared" si="64"/>
        <v>2030.8636334429013</v>
      </c>
      <c r="H128">
        <f t="shared" si="65"/>
        <v>687.97773072639586</v>
      </c>
      <c r="I128">
        <f t="shared" si="66"/>
        <v>1703.4095474478465</v>
      </c>
      <c r="J128">
        <f t="shared" si="67"/>
        <v>-1342.8859027165054</v>
      </c>
      <c r="K128">
        <f t="shared" si="68"/>
        <v>-2358.3177194379559</v>
      </c>
    </row>
    <row r="129" spans="1:11">
      <c r="A129" t="s">
        <v>90</v>
      </c>
      <c r="B129" s="5">
        <v>94.16</v>
      </c>
      <c r="C129">
        <f t="shared" si="61"/>
        <v>763.47438001648402</v>
      </c>
      <c r="D129">
        <f t="shared" si="62"/>
        <v>-592.42400000000043</v>
      </c>
      <c r="E129">
        <f t="shared" si="69"/>
        <v>-336.67953599505483</v>
      </c>
      <c r="F129">
        <f t="shared" si="63"/>
        <v>1017.0381825851376</v>
      </c>
      <c r="G129">
        <f t="shared" si="64"/>
        <v>2034.0763651702753</v>
      </c>
      <c r="H129">
        <f t="shared" si="65"/>
        <v>680.3586465900828</v>
      </c>
      <c r="I129">
        <f t="shared" si="66"/>
        <v>1697.3968291752203</v>
      </c>
      <c r="J129">
        <f t="shared" si="67"/>
        <v>-1353.7177185801925</v>
      </c>
      <c r="K129">
        <f t="shared" si="68"/>
        <v>-2370.7559011653302</v>
      </c>
    </row>
    <row r="130" spans="1:11">
      <c r="A130" t="s">
        <v>91</v>
      </c>
      <c r="B130" s="5">
        <v>285.03500000000003</v>
      </c>
      <c r="C130">
        <f t="shared" si="61"/>
        <v>900.54669000824197</v>
      </c>
      <c r="D130">
        <f t="shared" si="62"/>
        <v>278.67261998351557</v>
      </c>
      <c r="E130">
        <f t="shared" si="69"/>
        <v>-388.560504995879</v>
      </c>
      <c r="F130">
        <f t="shared" si="63"/>
        <v>952.71018706065593</v>
      </c>
      <c r="G130">
        <f t="shared" si="64"/>
        <v>1905.4203741213119</v>
      </c>
      <c r="H130">
        <f t="shared" si="65"/>
        <v>564.14968206477693</v>
      </c>
      <c r="I130">
        <f t="shared" si="66"/>
        <v>1516.8598691254329</v>
      </c>
      <c r="J130">
        <f t="shared" si="67"/>
        <v>-1341.2706920565349</v>
      </c>
      <c r="K130">
        <f t="shared" si="68"/>
        <v>-2293.9808791171909</v>
      </c>
    </row>
    <row r="131" spans="1:11">
      <c r="A131" t="s">
        <v>92</v>
      </c>
      <c r="B131" s="5">
        <v>511.96499999999997</v>
      </c>
      <c r="C131">
        <f t="shared" si="61"/>
        <v>1144.26</v>
      </c>
      <c r="D131">
        <f t="shared" si="62"/>
        <v>334.56323996703156</v>
      </c>
      <c r="E131">
        <f t="shared" si="69"/>
        <v>-417.5409429975274</v>
      </c>
      <c r="F131">
        <f t="shared" si="63"/>
        <v>919.22381345621807</v>
      </c>
      <c r="G131">
        <f t="shared" si="64"/>
        <v>1838.4476269124361</v>
      </c>
      <c r="H131">
        <f t="shared" si="65"/>
        <v>501.68287045869067</v>
      </c>
      <c r="I131">
        <f t="shared" si="66"/>
        <v>1420.9066839149086</v>
      </c>
      <c r="J131">
        <f t="shared" si="67"/>
        <v>-1336.7647564537456</v>
      </c>
      <c r="K131">
        <f t="shared" si="68"/>
        <v>-2255.9885699099636</v>
      </c>
    </row>
    <row r="132" spans="1:11">
      <c r="A132" t="s">
        <v>93</v>
      </c>
      <c r="B132" s="5">
        <v>206.20176427527201</v>
      </c>
      <c r="C132">
        <f t="shared" si="61"/>
        <v>1097.361764275272</v>
      </c>
      <c r="D132">
        <f t="shared" si="62"/>
        <v>131.31269425054597</v>
      </c>
      <c r="E132">
        <f t="shared" si="69"/>
        <v>-454.89250828500019</v>
      </c>
      <c r="F132">
        <f t="shared" si="63"/>
        <v>878.05094284290863</v>
      </c>
      <c r="G132">
        <f t="shared" si="64"/>
        <v>1756.1018856858173</v>
      </c>
      <c r="H132">
        <f t="shared" si="65"/>
        <v>423.15843455790844</v>
      </c>
      <c r="I132">
        <f t="shared" si="66"/>
        <v>1301.2093774008172</v>
      </c>
      <c r="J132">
        <f t="shared" si="67"/>
        <v>-1332.9434511279087</v>
      </c>
      <c r="K132">
        <f t="shared" si="68"/>
        <v>-2210.9943939708173</v>
      </c>
    </row>
    <row r="133" spans="1:11">
      <c r="A133" t="s">
        <v>94</v>
      </c>
      <c r="B133" s="5">
        <v>458.50819934710302</v>
      </c>
      <c r="C133">
        <f t="shared" si="61"/>
        <v>1461.709963622375</v>
      </c>
      <c r="D133">
        <f t="shared" si="62"/>
        <v>698.23558360589095</v>
      </c>
      <c r="E133">
        <f t="shared" si="69"/>
        <v>-494.84302910470558</v>
      </c>
      <c r="F133">
        <f t="shared" si="63"/>
        <v>799.1915146546055</v>
      </c>
      <c r="G133">
        <f t="shared" si="64"/>
        <v>1598.383029309211</v>
      </c>
      <c r="H133">
        <f t="shared" si="65"/>
        <v>304.34848554989992</v>
      </c>
      <c r="I133">
        <f t="shared" si="66"/>
        <v>1103.5400002045053</v>
      </c>
      <c r="J133">
        <f t="shared" si="67"/>
        <v>-1294.034543759311</v>
      </c>
      <c r="K133">
        <f t="shared" si="68"/>
        <v>-2093.2260584139167</v>
      </c>
    </row>
    <row r="134" spans="1:11">
      <c r="A134" t="s">
        <v>95</v>
      </c>
      <c r="B134" s="5">
        <v>1065.08191471135</v>
      </c>
      <c r="C134">
        <f t="shared" si="61"/>
        <v>2241.7568783337251</v>
      </c>
      <c r="D134">
        <f t="shared" si="62"/>
        <v>1341.2101883254832</v>
      </c>
      <c r="E134">
        <f t="shared" si="69"/>
        <v>-355.83181968843144</v>
      </c>
      <c r="F134">
        <f t="shared" si="63"/>
        <v>865.37441646921957</v>
      </c>
      <c r="G134">
        <f t="shared" si="64"/>
        <v>1730.7488329384391</v>
      </c>
      <c r="H134">
        <f t="shared" si="65"/>
        <v>509.54259678078813</v>
      </c>
      <c r="I134">
        <f t="shared" si="66"/>
        <v>1374.9170132500076</v>
      </c>
      <c r="J134">
        <f t="shared" si="67"/>
        <v>-1221.2062361576509</v>
      </c>
      <c r="K134">
        <f t="shared" si="68"/>
        <v>-2086.5806526268707</v>
      </c>
    </row>
    <row r="135" spans="1:11">
      <c r="A135" t="s">
        <v>96</v>
      </c>
      <c r="B135" s="5">
        <v>426.04493639972702</v>
      </c>
      <c r="C135">
        <f t="shared" si="61"/>
        <v>2155.8368147334522</v>
      </c>
      <c r="D135">
        <f t="shared" si="62"/>
        <v>1011.5768147334522</v>
      </c>
      <c r="E135">
        <f t="shared" si="69"/>
        <v>-238.65832895175885</v>
      </c>
      <c r="F135">
        <f t="shared" si="63"/>
        <v>884.69748442651201</v>
      </c>
      <c r="G135">
        <f t="shared" si="64"/>
        <v>1769.394968853024</v>
      </c>
      <c r="H135">
        <f t="shared" si="65"/>
        <v>646.03915547475322</v>
      </c>
      <c r="I135">
        <f t="shared" si="66"/>
        <v>1530.7366399012651</v>
      </c>
      <c r="J135">
        <f t="shared" si="67"/>
        <v>-1123.3558133782708</v>
      </c>
      <c r="K135">
        <f t="shared" si="68"/>
        <v>-2008.0532978047829</v>
      </c>
    </row>
    <row r="136" spans="1:11">
      <c r="A136" t="s">
        <v>97</v>
      </c>
      <c r="B136" s="5">
        <v>448.16019463383202</v>
      </c>
      <c r="C136">
        <f t="shared" si="61"/>
        <v>2397.795245092012</v>
      </c>
      <c r="D136">
        <f t="shared" si="62"/>
        <v>1300.43348081674</v>
      </c>
      <c r="E136">
        <f t="shared" si="69"/>
        <v>-95.045054910921834</v>
      </c>
      <c r="F136">
        <f t="shared" si="63"/>
        <v>890.00470880383637</v>
      </c>
      <c r="G136">
        <f t="shared" si="64"/>
        <v>1780.0094176076727</v>
      </c>
      <c r="H136">
        <f t="shared" si="65"/>
        <v>794.9596538929145</v>
      </c>
      <c r="I136">
        <f t="shared" si="66"/>
        <v>1684.9643626967509</v>
      </c>
      <c r="J136">
        <f t="shared" si="67"/>
        <v>-985.04976371475823</v>
      </c>
      <c r="K136">
        <f t="shared" si="68"/>
        <v>-1875.0544725185946</v>
      </c>
    </row>
    <row r="137" spans="1:11">
      <c r="A137" t="s">
        <v>98</v>
      </c>
      <c r="B137" s="5">
        <v>219.23160999999999</v>
      </c>
      <c r="C137">
        <f t="shared" si="61"/>
        <v>2158.5186557449088</v>
      </c>
      <c r="D137">
        <f t="shared" si="62"/>
        <v>696.80869212253378</v>
      </c>
      <c r="E137">
        <f t="shared" si="69"/>
        <v>23.09252969520487</v>
      </c>
      <c r="F137">
        <f t="shared" si="63"/>
        <v>824.94789235893313</v>
      </c>
      <c r="G137">
        <f t="shared" si="64"/>
        <v>1649.8957847178663</v>
      </c>
      <c r="H137">
        <f t="shared" si="65"/>
        <v>848.04042205413805</v>
      </c>
      <c r="I137">
        <f t="shared" si="66"/>
        <v>1672.9883144130711</v>
      </c>
      <c r="J137">
        <f t="shared" si="67"/>
        <v>-801.85536266372822</v>
      </c>
      <c r="K137">
        <f t="shared" si="68"/>
        <v>-1626.8032550226615</v>
      </c>
    </row>
    <row r="138" spans="1:11">
      <c r="A138" t="s">
        <v>99</v>
      </c>
      <c r="B138" s="5">
        <v>154.270729203185</v>
      </c>
      <c r="C138">
        <f t="shared" si="61"/>
        <v>1247.707470236744</v>
      </c>
      <c r="D138">
        <f t="shared" si="62"/>
        <v>-994.0494080969811</v>
      </c>
      <c r="E138">
        <f t="shared" si="69"/>
        <v>-0.22839070964421354</v>
      </c>
      <c r="F138">
        <f t="shared" si="63"/>
        <v>847.61726361317312</v>
      </c>
      <c r="G138">
        <f t="shared" si="64"/>
        <v>1695.2345272263462</v>
      </c>
      <c r="H138">
        <f t="shared" si="65"/>
        <v>847.38887290352886</v>
      </c>
      <c r="I138">
        <f t="shared" si="66"/>
        <v>1695.0061365167021</v>
      </c>
      <c r="J138">
        <f t="shared" si="67"/>
        <v>-847.84565432281738</v>
      </c>
      <c r="K138">
        <f t="shared" si="68"/>
        <v>-1695.4629179359904</v>
      </c>
    </row>
    <row r="139" spans="1:11">
      <c r="A139" t="s">
        <v>100</v>
      </c>
      <c r="B139" s="5">
        <v>513.34453920318504</v>
      </c>
      <c r="C139">
        <f t="shared" si="61"/>
        <v>1335.0070730402022</v>
      </c>
      <c r="D139">
        <f t="shared" si="62"/>
        <v>-820.82974169325007</v>
      </c>
      <c r="E139">
        <f t="shared" si="69"/>
        <v>-16.504377794306674</v>
      </c>
      <c r="F139">
        <f t="shared" si="63"/>
        <v>860.64932978088882</v>
      </c>
      <c r="G139">
        <f t="shared" si="64"/>
        <v>1721.2986595617776</v>
      </c>
      <c r="H139">
        <f t="shared" si="65"/>
        <v>844.1449519865821</v>
      </c>
      <c r="I139">
        <f t="shared" si="66"/>
        <v>1704.7942817674709</v>
      </c>
      <c r="J139">
        <f t="shared" si="67"/>
        <v>-877.15370757519554</v>
      </c>
      <c r="K139">
        <f t="shared" si="68"/>
        <v>-1737.8030373560844</v>
      </c>
    </row>
    <row r="140" spans="1:11">
      <c r="A140" t="s">
        <v>101</v>
      </c>
      <c r="B140" s="5">
        <v>445.50951532166698</v>
      </c>
      <c r="C140">
        <f t="shared" si="61"/>
        <v>1332.3563937280369</v>
      </c>
      <c r="D140">
        <f t="shared" si="62"/>
        <v>-1065.4388513639751</v>
      </c>
      <c r="E140">
        <f t="shared" si="69"/>
        <v>-31.239660362505425</v>
      </c>
      <c r="F140">
        <f t="shared" si="63"/>
        <v>876.61694061057278</v>
      </c>
      <c r="G140">
        <f t="shared" si="64"/>
        <v>1753.2338812211456</v>
      </c>
      <c r="H140">
        <f t="shared" si="65"/>
        <v>845.37728024806734</v>
      </c>
      <c r="I140">
        <f t="shared" si="66"/>
        <v>1721.9942208586401</v>
      </c>
      <c r="J140">
        <f t="shared" si="67"/>
        <v>-907.85660097307823</v>
      </c>
      <c r="K140">
        <f t="shared" si="68"/>
        <v>-1784.473541583651</v>
      </c>
    </row>
    <row r="141" spans="1:11">
      <c r="A141" t="s">
        <v>102</v>
      </c>
      <c r="B141" s="5">
        <v>403.58756047166702</v>
      </c>
      <c r="C141">
        <f t="shared" si="61"/>
        <v>1516.7123441997041</v>
      </c>
      <c r="D141">
        <f t="shared" si="62"/>
        <v>-641.80631154520461</v>
      </c>
      <c r="E141">
        <f t="shared" si="69"/>
        <v>-40.54306593976564</v>
      </c>
      <c r="F141">
        <f t="shared" si="63"/>
        <v>882.3279468189985</v>
      </c>
      <c r="G141">
        <f t="shared" si="64"/>
        <v>1764.655893637997</v>
      </c>
      <c r="H141">
        <f t="shared" si="65"/>
        <v>841.7848808792329</v>
      </c>
      <c r="I141">
        <f t="shared" si="66"/>
        <v>1724.1128276982313</v>
      </c>
      <c r="J141">
        <f t="shared" si="67"/>
        <v>-922.8710127587641</v>
      </c>
      <c r="K141">
        <f t="shared" si="68"/>
        <v>-1805.1989595777627</v>
      </c>
    </row>
    <row r="142" spans="1:11">
      <c r="A142" t="s">
        <v>103</v>
      </c>
      <c r="B142" s="5">
        <v>318.51990592999999</v>
      </c>
      <c r="C142">
        <f t="shared" si="61"/>
        <v>1680.9615209265191</v>
      </c>
      <c r="D142">
        <f t="shared" si="62"/>
        <v>433.25405068977511</v>
      </c>
      <c r="E142">
        <f t="shared" si="69"/>
        <v>-40.289603405276907</v>
      </c>
      <c r="F142">
        <f t="shared" si="63"/>
        <v>882.47039966972534</v>
      </c>
      <c r="G142">
        <f t="shared" si="64"/>
        <v>1764.9407993394507</v>
      </c>
      <c r="H142">
        <f t="shared" si="65"/>
        <v>842.18079626444842</v>
      </c>
      <c r="I142">
        <f t="shared" si="66"/>
        <v>1724.6511959341738</v>
      </c>
      <c r="J142">
        <f t="shared" si="67"/>
        <v>-922.76000307500226</v>
      </c>
      <c r="K142">
        <f t="shared" si="68"/>
        <v>-1805.2304027447276</v>
      </c>
    </row>
    <row r="143" spans="1:11">
      <c r="A143" t="s">
        <v>104</v>
      </c>
      <c r="B143" s="5">
        <v>431.421407241667</v>
      </c>
      <c r="C143">
        <f t="shared" si="61"/>
        <v>1599.0383889650011</v>
      </c>
      <c r="D143">
        <f t="shared" si="62"/>
        <v>264.03131592479895</v>
      </c>
      <c r="E143">
        <f t="shared" si="69"/>
        <v>-41.891027609036939</v>
      </c>
      <c r="F143">
        <f t="shared" si="63"/>
        <v>881.85674720273732</v>
      </c>
      <c r="G143">
        <f t="shared" si="64"/>
        <v>1763.7134944054746</v>
      </c>
      <c r="H143">
        <f t="shared" si="65"/>
        <v>839.96571959370044</v>
      </c>
      <c r="I143">
        <f t="shared" si="66"/>
        <v>1721.8224667964378</v>
      </c>
      <c r="J143">
        <f t="shared" si="67"/>
        <v>-923.74777481177421</v>
      </c>
      <c r="K143">
        <f t="shared" si="68"/>
        <v>-1805.6045220145115</v>
      </c>
    </row>
    <row r="144" spans="1:11">
      <c r="A144" t="s">
        <v>105</v>
      </c>
      <c r="B144" s="5">
        <v>516.81298683499995</v>
      </c>
      <c r="C144">
        <f t="shared" si="61"/>
        <v>1670.341860478334</v>
      </c>
      <c r="D144">
        <f t="shared" si="62"/>
        <v>337.98546675029706</v>
      </c>
      <c r="E144">
        <f t="shared" si="69"/>
        <v>-60.469648771934224</v>
      </c>
      <c r="F144">
        <f t="shared" si="63"/>
        <v>869.01282472049343</v>
      </c>
      <c r="G144">
        <f t="shared" si="64"/>
        <v>1738.0256494409869</v>
      </c>
      <c r="H144">
        <f t="shared" si="65"/>
        <v>808.54317594855922</v>
      </c>
      <c r="I144">
        <f t="shared" si="66"/>
        <v>1677.5560006690525</v>
      </c>
      <c r="J144">
        <f t="shared" si="67"/>
        <v>-929.48247349242763</v>
      </c>
      <c r="K144">
        <f t="shared" si="68"/>
        <v>-1798.4952982129212</v>
      </c>
    </row>
    <row r="145" spans="1:11">
      <c r="A145" t="s">
        <v>106</v>
      </c>
      <c r="B145" s="5">
        <v>601.67212332999998</v>
      </c>
      <c r="C145">
        <f t="shared" si="61"/>
        <v>1868.4264233366669</v>
      </c>
      <c r="D145">
        <f t="shared" si="62"/>
        <v>351.71407913696271</v>
      </c>
      <c r="E145">
        <f t="shared" si="69"/>
        <v>-31.284473815910282</v>
      </c>
      <c r="F145">
        <f t="shared" si="63"/>
        <v>872.74290559124881</v>
      </c>
      <c r="G145">
        <f t="shared" si="64"/>
        <v>1745.4858111824976</v>
      </c>
      <c r="H145">
        <f t="shared" si="65"/>
        <v>841.45843177533857</v>
      </c>
      <c r="I145">
        <f t="shared" si="66"/>
        <v>1714.2013373665873</v>
      </c>
      <c r="J145">
        <f t="shared" si="67"/>
        <v>-904.02737940715906</v>
      </c>
      <c r="K145">
        <f t="shared" si="68"/>
        <v>-1776.770284998408</v>
      </c>
    </row>
    <row r="146" spans="1:11">
      <c r="A146" t="s">
        <v>107</v>
      </c>
      <c r="B146" s="5">
        <v>799.68216896499996</v>
      </c>
      <c r="C146">
        <f t="shared" si="61"/>
        <v>2349.5886863716669</v>
      </c>
      <c r="D146">
        <f t="shared" si="62"/>
        <v>668.62716544514774</v>
      </c>
      <c r="E146">
        <f t="shared" si="69"/>
        <v>81.452320955110778</v>
      </c>
      <c r="F146">
        <f t="shared" si="63"/>
        <v>804.26918586359045</v>
      </c>
      <c r="G146">
        <f t="shared" si="64"/>
        <v>1608.5383717271809</v>
      </c>
      <c r="H146">
        <f t="shared" si="65"/>
        <v>885.72150681870119</v>
      </c>
      <c r="I146">
        <f t="shared" si="66"/>
        <v>1689.9906926822916</v>
      </c>
      <c r="J146">
        <f t="shared" si="67"/>
        <v>-722.81686490847972</v>
      </c>
      <c r="K146">
        <f t="shared" si="68"/>
        <v>-1527.0860507720702</v>
      </c>
    </row>
    <row r="147" spans="1:11">
      <c r="A147" t="s">
        <v>108</v>
      </c>
      <c r="B147" s="5">
        <v>660.55208598000002</v>
      </c>
      <c r="C147">
        <f t="shared" si="61"/>
        <v>2578.7193651099997</v>
      </c>
      <c r="D147">
        <f t="shared" si="62"/>
        <v>979.68097614499857</v>
      </c>
      <c r="E147">
        <f t="shared" si="69"/>
        <v>186.95202176071228</v>
      </c>
      <c r="F147">
        <f t="shared" si="63"/>
        <v>774.79930280570784</v>
      </c>
      <c r="G147">
        <f t="shared" si="64"/>
        <v>1549.5986056114157</v>
      </c>
      <c r="H147">
        <f t="shared" si="65"/>
        <v>961.75132456642018</v>
      </c>
      <c r="I147">
        <f t="shared" si="66"/>
        <v>1736.550627372128</v>
      </c>
      <c r="J147">
        <f t="shared" si="67"/>
        <v>-587.8472810449955</v>
      </c>
      <c r="K147">
        <f t="shared" si="68"/>
        <v>-1362.6465838507033</v>
      </c>
    </row>
    <row r="148" spans="1:11">
      <c r="A148" t="s">
        <v>109</v>
      </c>
      <c r="B148" s="5">
        <v>1106.7757319268401</v>
      </c>
      <c r="C148">
        <f t="shared" si="61"/>
        <v>3168.6821102018403</v>
      </c>
      <c r="D148">
        <f t="shared" si="62"/>
        <v>1498.3402497235063</v>
      </c>
      <c r="E148">
        <f t="shared" si="69"/>
        <v>310.59491524606341</v>
      </c>
      <c r="F148">
        <f t="shared" si="63"/>
        <v>777.00305785801254</v>
      </c>
      <c r="G148">
        <f t="shared" si="64"/>
        <v>1554.0061157160251</v>
      </c>
      <c r="H148">
        <f t="shared" si="65"/>
        <v>1087.5979731040759</v>
      </c>
      <c r="I148">
        <f t="shared" si="66"/>
        <v>1864.6010309620885</v>
      </c>
      <c r="J148">
        <f t="shared" si="67"/>
        <v>-466.40814261194913</v>
      </c>
      <c r="K148">
        <f t="shared" si="68"/>
        <v>-1243.4112004699616</v>
      </c>
    </row>
    <row r="149" spans="1:11">
      <c r="A149" t="s">
        <v>110</v>
      </c>
      <c r="B149" s="5">
        <v>1652.04376259064</v>
      </c>
      <c r="C149">
        <f t="shared" si="61"/>
        <v>4219.0537494624796</v>
      </c>
      <c r="D149">
        <f t="shared" si="62"/>
        <v>2350.6273261258129</v>
      </c>
      <c r="E149">
        <f t="shared" si="69"/>
        <v>457.74748155235409</v>
      </c>
      <c r="F149">
        <f t="shared" si="63"/>
        <v>870.09233651651073</v>
      </c>
      <c r="G149">
        <f t="shared" si="64"/>
        <v>1740.1846730330215</v>
      </c>
      <c r="H149">
        <f t="shared" si="65"/>
        <v>1327.8398180688648</v>
      </c>
      <c r="I149">
        <f t="shared" si="66"/>
        <v>2197.9321545853754</v>
      </c>
      <c r="J149">
        <f t="shared" si="67"/>
        <v>-412.34485496415664</v>
      </c>
      <c r="K149">
        <f t="shared" si="68"/>
        <v>-1282.4371914806675</v>
      </c>
    </row>
    <row r="150" spans="1:11">
      <c r="A150" t="s">
        <v>111</v>
      </c>
      <c r="B150" s="5">
        <v>129.807279341406</v>
      </c>
      <c r="C150">
        <f t="shared" si="61"/>
        <v>3549.1788598388857</v>
      </c>
      <c r="D150">
        <f t="shared" si="62"/>
        <v>1199.5901734672188</v>
      </c>
      <c r="E150">
        <f t="shared" si="69"/>
        <v>503.79335922653928</v>
      </c>
      <c r="F150">
        <f t="shared" si="63"/>
        <v>884.36748505168873</v>
      </c>
      <c r="G150">
        <f t="shared" si="64"/>
        <v>1768.7349701033775</v>
      </c>
      <c r="H150">
        <f t="shared" si="65"/>
        <v>1388.1608442782281</v>
      </c>
      <c r="I150">
        <f t="shared" si="66"/>
        <v>2272.5283293299167</v>
      </c>
      <c r="J150">
        <f t="shared" si="67"/>
        <v>-380.57412582514945</v>
      </c>
      <c r="K150">
        <f t="shared" si="68"/>
        <v>-1264.9416108768382</v>
      </c>
    </row>
    <row r="151" spans="1:11">
      <c r="A151" t="s">
        <v>112</v>
      </c>
      <c r="B151" s="5">
        <v>577.90428741433004</v>
      </c>
      <c r="C151">
        <f t="shared" si="61"/>
        <v>3466.531061273216</v>
      </c>
      <c r="D151">
        <f t="shared" si="62"/>
        <v>887.81169616321631</v>
      </c>
      <c r="E151">
        <f t="shared" si="69"/>
        <v>531.45578203634852</v>
      </c>
      <c r="F151">
        <f t="shared" si="63"/>
        <v>887.44275370127639</v>
      </c>
      <c r="G151">
        <f t="shared" si="64"/>
        <v>1774.8855074025528</v>
      </c>
      <c r="H151">
        <f t="shared" si="65"/>
        <v>1418.898535737625</v>
      </c>
      <c r="I151">
        <f t="shared" si="66"/>
        <v>2306.3412894389012</v>
      </c>
      <c r="J151">
        <f t="shared" si="67"/>
        <v>-355.98697166492786</v>
      </c>
      <c r="K151">
        <f t="shared" si="68"/>
        <v>-1243.4297253662044</v>
      </c>
    </row>
    <row r="152" spans="1:11">
      <c r="A152" t="s">
        <v>113</v>
      </c>
      <c r="B152" s="5">
        <v>1283.3907428499999</v>
      </c>
      <c r="C152">
        <f t="shared" si="61"/>
        <v>3643.1460721963758</v>
      </c>
      <c r="D152">
        <f t="shared" si="62"/>
        <v>474.46396199453557</v>
      </c>
      <c r="E152">
        <f t="shared" si="69"/>
        <v>548.61334542354803</v>
      </c>
      <c r="F152">
        <f t="shared" si="63"/>
        <v>882.60332981059923</v>
      </c>
      <c r="G152">
        <f t="shared" si="64"/>
        <v>1765.2066596211985</v>
      </c>
      <c r="H152">
        <f t="shared" si="65"/>
        <v>1431.2166752341473</v>
      </c>
      <c r="I152">
        <f t="shared" si="66"/>
        <v>2313.8200050447467</v>
      </c>
      <c r="J152">
        <f t="shared" si="67"/>
        <v>-333.98998438705121</v>
      </c>
      <c r="K152">
        <f t="shared" si="68"/>
        <v>-1216.5933141976504</v>
      </c>
    </row>
    <row r="153" spans="1:11">
      <c r="A153" t="s">
        <v>114</v>
      </c>
      <c r="B153" s="5">
        <v>1942.6733016721801</v>
      </c>
      <c r="C153">
        <f t="shared" si="61"/>
        <v>3933.7756112779161</v>
      </c>
      <c r="D153">
        <f t="shared" si="62"/>
        <v>-285.27813818456343</v>
      </c>
      <c r="E153">
        <f t="shared" si="69"/>
        <v>499.43765933402528</v>
      </c>
      <c r="F153">
        <f t="shared" si="63"/>
        <v>901.03470779257964</v>
      </c>
      <c r="G153">
        <f t="shared" si="64"/>
        <v>1802.0694155851593</v>
      </c>
      <c r="H153">
        <f t="shared" si="65"/>
        <v>1400.4723671266049</v>
      </c>
      <c r="I153">
        <f t="shared" si="66"/>
        <v>2301.5070749191846</v>
      </c>
      <c r="J153">
        <f t="shared" si="67"/>
        <v>-401.59704845855435</v>
      </c>
      <c r="K153">
        <f t="shared" si="68"/>
        <v>-1302.631756251134</v>
      </c>
    </row>
    <row r="154" spans="1:11">
      <c r="A154" t="s">
        <v>115</v>
      </c>
      <c r="B154" s="5">
        <v>1943.55076528222</v>
      </c>
      <c r="C154">
        <f t="shared" si="61"/>
        <v>5747.5190972187302</v>
      </c>
      <c r="D154">
        <f t="shared" si="62"/>
        <v>2198.3402373798444</v>
      </c>
      <c r="E154">
        <f t="shared" ref="E154:E185" si="70">AVERAGE(D135:D154)</f>
        <v>542.2941617867433</v>
      </c>
      <c r="F154">
        <f t="shared" si="63"/>
        <v>961.53284234811304</v>
      </c>
      <c r="G154">
        <f t="shared" si="64"/>
        <v>1923.0656846962261</v>
      </c>
      <c r="H154">
        <f t="shared" si="65"/>
        <v>1503.8270041348565</v>
      </c>
      <c r="I154">
        <f t="shared" si="66"/>
        <v>2465.3598464829693</v>
      </c>
      <c r="J154">
        <f t="shared" si="67"/>
        <v>-419.23868056136973</v>
      </c>
      <c r="K154">
        <f t="shared" si="68"/>
        <v>-1380.7715229094829</v>
      </c>
    </row>
    <row r="155" spans="1:11">
      <c r="A155" t="s">
        <v>116</v>
      </c>
      <c r="B155" s="5">
        <v>321.34649728511602</v>
      </c>
      <c r="C155">
        <f t="shared" si="61"/>
        <v>5490.9613070895157</v>
      </c>
      <c r="D155">
        <f t="shared" si="62"/>
        <v>2024.4302458162997</v>
      </c>
      <c r="E155">
        <f t="shared" si="70"/>
        <v>592.93683334088564</v>
      </c>
      <c r="F155">
        <f t="shared" si="63"/>
        <v>1012.853454640059</v>
      </c>
      <c r="G155">
        <f t="shared" si="64"/>
        <v>2025.706909280118</v>
      </c>
      <c r="H155">
        <f t="shared" si="65"/>
        <v>1605.7902879809446</v>
      </c>
      <c r="I155">
        <f t="shared" si="66"/>
        <v>2618.6437426210036</v>
      </c>
      <c r="J155">
        <f t="shared" si="67"/>
        <v>-419.91662129917336</v>
      </c>
      <c r="K155">
        <f t="shared" si="68"/>
        <v>-1432.7700759392324</v>
      </c>
    </row>
    <row r="156" spans="1:11">
      <c r="A156" t="s">
        <v>117</v>
      </c>
      <c r="B156" s="5">
        <v>3064.4380432243802</v>
      </c>
      <c r="C156">
        <f t="shared" si="61"/>
        <v>7272.0086074638966</v>
      </c>
      <c r="D156">
        <f t="shared" si="62"/>
        <v>3628.8625352675208</v>
      </c>
      <c r="E156">
        <f t="shared" si="70"/>
        <v>709.35828606342488</v>
      </c>
      <c r="F156">
        <f t="shared" si="63"/>
        <v>1212.5828145196249</v>
      </c>
      <c r="G156">
        <f t="shared" si="64"/>
        <v>2425.1656290392498</v>
      </c>
      <c r="H156">
        <f t="shared" si="65"/>
        <v>1921.9411005830498</v>
      </c>
      <c r="I156">
        <f t="shared" si="66"/>
        <v>3134.5239151026744</v>
      </c>
      <c r="J156">
        <f t="shared" si="67"/>
        <v>-503.22452845620001</v>
      </c>
      <c r="K156">
        <f t="shared" si="68"/>
        <v>-1715.8073429758249</v>
      </c>
    </row>
    <row r="157" spans="1:11">
      <c r="A157" t="s">
        <v>118</v>
      </c>
      <c r="B157" s="5">
        <v>1710.57456176492</v>
      </c>
      <c r="C157">
        <f t="shared" si="61"/>
        <v>7039.9098675566356</v>
      </c>
      <c r="D157">
        <f t="shared" si="62"/>
        <v>3106.1342562787195</v>
      </c>
      <c r="E157">
        <f t="shared" si="70"/>
        <v>829.82456427123395</v>
      </c>
      <c r="F157">
        <f t="shared" si="63"/>
        <v>1325.6759871394895</v>
      </c>
      <c r="G157">
        <f t="shared" si="64"/>
        <v>2651.351974278979</v>
      </c>
      <c r="H157">
        <f t="shared" si="65"/>
        <v>2155.5005514107233</v>
      </c>
      <c r="I157">
        <f t="shared" si="66"/>
        <v>3481.1765385502131</v>
      </c>
      <c r="J157">
        <f t="shared" si="67"/>
        <v>-495.85142286825555</v>
      </c>
      <c r="K157">
        <f t="shared" si="68"/>
        <v>-1821.5274100077449</v>
      </c>
    </row>
    <row r="158" spans="1:11">
      <c r="A158" t="s">
        <v>119</v>
      </c>
      <c r="B158" s="5">
        <v>2090.8701322100001</v>
      </c>
      <c r="C158">
        <f t="shared" si="61"/>
        <v>7187.2292344844172</v>
      </c>
      <c r="D158">
        <f t="shared" si="62"/>
        <v>1439.7101372656871</v>
      </c>
      <c r="E158">
        <f t="shared" si="70"/>
        <v>951.51254153936748</v>
      </c>
      <c r="F158">
        <f t="shared" si="63"/>
        <v>1259.4945624403485</v>
      </c>
      <c r="G158">
        <f t="shared" si="64"/>
        <v>2518.9891248806971</v>
      </c>
      <c r="H158">
        <f t="shared" si="65"/>
        <v>2211.0071039797158</v>
      </c>
      <c r="I158">
        <f t="shared" si="66"/>
        <v>3470.5016664200648</v>
      </c>
      <c r="J158">
        <f t="shared" si="67"/>
        <v>-307.98202090098107</v>
      </c>
      <c r="K158">
        <f t="shared" si="68"/>
        <v>-1567.4765833413296</v>
      </c>
    </row>
    <row r="159" spans="1:11">
      <c r="A159" t="s">
        <v>120</v>
      </c>
      <c r="B159" s="5">
        <v>57.768547426488702</v>
      </c>
      <c r="C159">
        <f t="shared" si="61"/>
        <v>6923.6512846257901</v>
      </c>
      <c r="D159">
        <f t="shared" si="62"/>
        <v>1432.6899775362745</v>
      </c>
      <c r="E159">
        <f t="shared" si="70"/>
        <v>1064.1885275008437</v>
      </c>
      <c r="F159">
        <f t="shared" si="63"/>
        <v>1191.5629166693509</v>
      </c>
      <c r="G159">
        <f t="shared" si="64"/>
        <v>2383.1258333387018</v>
      </c>
      <c r="H159">
        <f t="shared" si="65"/>
        <v>2255.7514441701946</v>
      </c>
      <c r="I159">
        <f t="shared" si="66"/>
        <v>3447.3143608395458</v>
      </c>
      <c r="J159">
        <f t="shared" si="67"/>
        <v>-127.37438916850715</v>
      </c>
      <c r="K159">
        <f t="shared" si="68"/>
        <v>-1318.937305837858</v>
      </c>
    </row>
    <row r="160" spans="1:11">
      <c r="A160" t="s">
        <v>121</v>
      </c>
      <c r="B160" s="5">
        <v>1621.09422646605</v>
      </c>
      <c r="C160">
        <f t="shared" si="61"/>
        <v>5480.3074678674584</v>
      </c>
      <c r="D160">
        <f t="shared" si="62"/>
        <v>-1791.7011395964382</v>
      </c>
      <c r="E160">
        <f t="shared" si="70"/>
        <v>1027.8754130892205</v>
      </c>
      <c r="F160">
        <f t="shared" si="63"/>
        <v>1268.4645022418742</v>
      </c>
      <c r="G160">
        <f t="shared" si="64"/>
        <v>2536.9290044837485</v>
      </c>
      <c r="H160">
        <f t="shared" si="65"/>
        <v>2296.3399153310947</v>
      </c>
      <c r="I160">
        <f t="shared" si="66"/>
        <v>3564.8044175729692</v>
      </c>
      <c r="J160">
        <f t="shared" si="67"/>
        <v>-240.58908915265374</v>
      </c>
      <c r="K160">
        <f t="shared" si="68"/>
        <v>-1509.053591394528</v>
      </c>
    </row>
    <row r="161" spans="1:11">
      <c r="A161" t="s">
        <v>122</v>
      </c>
      <c r="B161" s="5">
        <v>1967.6753275975</v>
      </c>
      <c r="C161">
        <f t="shared" si="61"/>
        <v>5737.4082337000382</v>
      </c>
      <c r="D161">
        <f t="shared" si="62"/>
        <v>-1302.5016338565974</v>
      </c>
      <c r="E161">
        <f t="shared" si="70"/>
        <v>994.84064697365068</v>
      </c>
      <c r="F161">
        <f t="shared" si="63"/>
        <v>1321.722080019578</v>
      </c>
      <c r="G161">
        <f t="shared" si="64"/>
        <v>2643.444160039156</v>
      </c>
      <c r="H161">
        <f t="shared" si="65"/>
        <v>2316.5627269932288</v>
      </c>
      <c r="I161">
        <f t="shared" si="66"/>
        <v>3638.2848070128066</v>
      </c>
      <c r="J161">
        <f t="shared" si="67"/>
        <v>-326.88143304592734</v>
      </c>
      <c r="K161">
        <f t="shared" si="68"/>
        <v>-1648.6035130655055</v>
      </c>
    </row>
    <row r="162" spans="1:11">
      <c r="A162" t="s">
        <v>123</v>
      </c>
      <c r="B162" s="5">
        <v>1942.7561106482799</v>
      </c>
      <c r="C162">
        <f t="shared" si="61"/>
        <v>5589.2942121383185</v>
      </c>
      <c r="D162">
        <f t="shared" si="62"/>
        <v>-1597.9350223460988</v>
      </c>
      <c r="E162">
        <f t="shared" si="70"/>
        <v>893.28119332185702</v>
      </c>
      <c r="F162">
        <f t="shared" si="63"/>
        <v>1439.8986732110529</v>
      </c>
      <c r="G162">
        <f t="shared" si="64"/>
        <v>2879.7973464221059</v>
      </c>
      <c r="H162">
        <f t="shared" si="65"/>
        <v>2333.1798665329097</v>
      </c>
      <c r="I162">
        <f t="shared" si="66"/>
        <v>3773.0785397439631</v>
      </c>
      <c r="J162">
        <f t="shared" si="67"/>
        <v>-546.61747988919592</v>
      </c>
      <c r="K162">
        <f t="shared" si="68"/>
        <v>-1986.5161531002489</v>
      </c>
    </row>
    <row r="163" spans="1:11">
      <c r="A163" t="s">
        <v>124</v>
      </c>
      <c r="B163" s="5">
        <v>899.12729619999902</v>
      </c>
      <c r="C163">
        <f t="shared" si="61"/>
        <v>6430.6529609118288</v>
      </c>
      <c r="D163">
        <f t="shared" si="62"/>
        <v>-492.99832371396133</v>
      </c>
      <c r="E163">
        <f t="shared" si="70"/>
        <v>855.42971133991921</v>
      </c>
      <c r="F163">
        <f t="shared" si="63"/>
        <v>1467.0058370093097</v>
      </c>
      <c r="G163">
        <f t="shared" si="64"/>
        <v>2934.0116740186195</v>
      </c>
      <c r="H163">
        <f t="shared" si="65"/>
        <v>2322.4355483492291</v>
      </c>
      <c r="I163">
        <f t="shared" si="66"/>
        <v>3789.4413853585388</v>
      </c>
      <c r="J163">
        <f t="shared" si="67"/>
        <v>-611.57612566939054</v>
      </c>
      <c r="K163">
        <f t="shared" si="68"/>
        <v>-2078.5819626787002</v>
      </c>
    </row>
    <row r="164" spans="1:11">
      <c r="A164" t="s">
        <v>125</v>
      </c>
      <c r="B164" s="5">
        <v>2396.2441718832501</v>
      </c>
      <c r="C164">
        <f t="shared" ref="C164:C185" si="71">SUM(B161,B162,B163,B164)</f>
        <v>7205.8029063290287</v>
      </c>
      <c r="D164">
        <f t="shared" si="62"/>
        <v>1725.4954384615703</v>
      </c>
      <c r="E164">
        <f t="shared" si="70"/>
        <v>924.80520992548304</v>
      </c>
      <c r="F164">
        <f t="shared" si="63"/>
        <v>1474.0389021814431</v>
      </c>
      <c r="G164">
        <f t="shared" si="64"/>
        <v>2948.0778043628861</v>
      </c>
      <c r="H164">
        <f t="shared" si="65"/>
        <v>2398.8441121069263</v>
      </c>
      <c r="I164">
        <f t="shared" si="66"/>
        <v>3872.8830142883689</v>
      </c>
      <c r="J164">
        <f t="shared" si="67"/>
        <v>-549.23369225596002</v>
      </c>
      <c r="K164">
        <f t="shared" si="68"/>
        <v>-2023.2725944374031</v>
      </c>
    </row>
    <row r="165" spans="1:11">
      <c r="A165" t="s">
        <v>126</v>
      </c>
      <c r="B165" s="5">
        <v>1937.877781125</v>
      </c>
      <c r="C165">
        <f t="shared" si="71"/>
        <v>7176.0053598565291</v>
      </c>
      <c r="D165">
        <f t="shared" si="62"/>
        <v>1438.597126156491</v>
      </c>
      <c r="E165">
        <f t="shared" si="70"/>
        <v>979.14936227645921</v>
      </c>
      <c r="F165">
        <f t="shared" si="63"/>
        <v>1471.8321194463038</v>
      </c>
      <c r="G165">
        <f t="shared" si="64"/>
        <v>2943.6642388926075</v>
      </c>
      <c r="H165">
        <f t="shared" si="65"/>
        <v>2450.981481722763</v>
      </c>
      <c r="I165">
        <f t="shared" si="66"/>
        <v>3922.8136011690667</v>
      </c>
      <c r="J165">
        <f t="shared" si="67"/>
        <v>-492.68275716984454</v>
      </c>
      <c r="K165">
        <f t="shared" si="68"/>
        <v>-1964.5148766161483</v>
      </c>
    </row>
    <row r="166" spans="1:11">
      <c r="A166" t="s">
        <v>127</v>
      </c>
      <c r="B166" s="5">
        <v>2693.8381187179698</v>
      </c>
      <c r="C166">
        <f t="shared" si="71"/>
        <v>7927.0873679262186</v>
      </c>
      <c r="D166">
        <f t="shared" si="62"/>
        <v>2337.7931557879001</v>
      </c>
      <c r="E166">
        <f t="shared" si="70"/>
        <v>1062.6076617935967</v>
      </c>
      <c r="F166">
        <f t="shared" si="63"/>
        <v>1500.3453836858005</v>
      </c>
      <c r="G166">
        <f t="shared" si="64"/>
        <v>3000.6907673716009</v>
      </c>
      <c r="H166">
        <f t="shared" si="65"/>
        <v>2562.9530454793971</v>
      </c>
      <c r="I166">
        <f t="shared" si="66"/>
        <v>4063.2984291651974</v>
      </c>
      <c r="J166">
        <f t="shared" si="67"/>
        <v>-437.73772189220381</v>
      </c>
      <c r="K166">
        <f t="shared" si="68"/>
        <v>-1938.0831055780043</v>
      </c>
    </row>
    <row r="167" spans="1:11">
      <c r="A167" t="s">
        <v>128</v>
      </c>
      <c r="B167" s="5">
        <v>1426.66751618437</v>
      </c>
      <c r="C167">
        <f t="shared" si="71"/>
        <v>8454.6275879105906</v>
      </c>
      <c r="D167">
        <f t="shared" si="62"/>
        <v>2023.9746269987618</v>
      </c>
      <c r="E167">
        <f t="shared" si="70"/>
        <v>1114.8223443362849</v>
      </c>
      <c r="F167">
        <f t="shared" si="63"/>
        <v>1515.4035641361259</v>
      </c>
      <c r="G167">
        <f t="shared" si="64"/>
        <v>3030.8071282722517</v>
      </c>
      <c r="H167">
        <f t="shared" si="65"/>
        <v>2630.225908472411</v>
      </c>
      <c r="I167">
        <f t="shared" si="66"/>
        <v>4145.6294726085362</v>
      </c>
      <c r="J167">
        <f t="shared" si="67"/>
        <v>-400.58121979984094</v>
      </c>
      <c r="K167">
        <f t="shared" si="68"/>
        <v>-1915.9847839359668</v>
      </c>
    </row>
    <row r="168" spans="1:11">
      <c r="A168" t="s">
        <v>129</v>
      </c>
      <c r="B168" s="5">
        <v>2314.2537059056399</v>
      </c>
      <c r="C168">
        <f t="shared" si="71"/>
        <v>8372.6371219329794</v>
      </c>
      <c r="D168">
        <f t="shared" ref="D168:D185" si="72">C168-C164</f>
        <v>1166.8342156039507</v>
      </c>
      <c r="E168">
        <f t="shared" si="70"/>
        <v>1098.2470426303071</v>
      </c>
      <c r="F168">
        <f t="shared" si="63"/>
        <v>1512.7986563807435</v>
      </c>
      <c r="G168">
        <f t="shared" si="64"/>
        <v>3025.597312761487</v>
      </c>
      <c r="H168">
        <f t="shared" si="65"/>
        <v>2611.0456990110506</v>
      </c>
      <c r="I168">
        <f t="shared" si="66"/>
        <v>4123.8443553917941</v>
      </c>
      <c r="J168">
        <f t="shared" si="67"/>
        <v>-414.55161375043645</v>
      </c>
      <c r="K168">
        <f t="shared" si="68"/>
        <v>-1927.35027013118</v>
      </c>
    </row>
    <row r="169" spans="1:11">
      <c r="A169" t="s">
        <v>130</v>
      </c>
      <c r="B169" s="5">
        <v>1589.5089014466</v>
      </c>
      <c r="C169">
        <f t="shared" si="71"/>
        <v>8024.2682422545795</v>
      </c>
      <c r="D169">
        <f t="shared" si="72"/>
        <v>848.26288239805035</v>
      </c>
      <c r="E169">
        <f t="shared" si="70"/>
        <v>1023.1288204439192</v>
      </c>
      <c r="F169">
        <f t="shared" si="63"/>
        <v>1484.3715040732707</v>
      </c>
      <c r="G169">
        <f t="shared" si="64"/>
        <v>2968.7430081465413</v>
      </c>
      <c r="H169">
        <f t="shared" si="65"/>
        <v>2507.5003245171897</v>
      </c>
      <c r="I169">
        <f t="shared" si="66"/>
        <v>3991.8718285904606</v>
      </c>
      <c r="J169">
        <f t="shared" si="67"/>
        <v>-461.24268362935152</v>
      </c>
      <c r="K169">
        <f t="shared" si="68"/>
        <v>-1945.6141877026221</v>
      </c>
    </row>
    <row r="170" spans="1:11">
      <c r="A170" t="s">
        <v>131</v>
      </c>
      <c r="B170" s="5">
        <v>1975.6070608085099</v>
      </c>
      <c r="C170">
        <f t="shared" si="71"/>
        <v>7306.0371843451203</v>
      </c>
      <c r="D170">
        <f t="shared" si="72"/>
        <v>-621.05018358109828</v>
      </c>
      <c r="E170">
        <f t="shared" si="70"/>
        <v>932.09680259150321</v>
      </c>
      <c r="F170">
        <f t="shared" si="63"/>
        <v>1528.1613634600649</v>
      </c>
      <c r="G170">
        <f t="shared" si="64"/>
        <v>3056.3227269201298</v>
      </c>
      <c r="H170">
        <f t="shared" si="65"/>
        <v>2460.258166051568</v>
      </c>
      <c r="I170">
        <f t="shared" si="66"/>
        <v>3988.4195295116328</v>
      </c>
      <c r="J170">
        <f t="shared" si="67"/>
        <v>-596.06456086856167</v>
      </c>
      <c r="K170">
        <f t="shared" si="68"/>
        <v>-2124.2259243286267</v>
      </c>
    </row>
    <row r="171" spans="1:11">
      <c r="A171" t="s">
        <v>132</v>
      </c>
      <c r="B171" s="5">
        <v>1785.5770184820601</v>
      </c>
      <c r="C171">
        <f t="shared" si="71"/>
        <v>7664.9466866428102</v>
      </c>
      <c r="D171">
        <f t="shared" si="72"/>
        <v>-789.68090126778043</v>
      </c>
      <c r="E171">
        <f t="shared" si="70"/>
        <v>848.22217271995328</v>
      </c>
      <c r="F171">
        <f t="shared" si="63"/>
        <v>1576.0063472154475</v>
      </c>
      <c r="G171">
        <f t="shared" si="64"/>
        <v>3152.012694430895</v>
      </c>
      <c r="H171">
        <f t="shared" si="65"/>
        <v>2424.228519935401</v>
      </c>
      <c r="I171">
        <f t="shared" si="66"/>
        <v>4000.234867150848</v>
      </c>
      <c r="J171">
        <f t="shared" si="67"/>
        <v>-727.7841744954942</v>
      </c>
      <c r="K171">
        <f t="shared" si="68"/>
        <v>-2303.7905217109419</v>
      </c>
    </row>
    <row r="172" spans="1:11">
      <c r="A172" t="s">
        <v>133</v>
      </c>
      <c r="B172" s="5">
        <v>3755.1554886979302</v>
      </c>
      <c r="C172">
        <f t="shared" si="71"/>
        <v>9105.8484694350991</v>
      </c>
      <c r="D172">
        <f t="shared" si="72"/>
        <v>733.21134750211968</v>
      </c>
      <c r="E172">
        <f t="shared" si="70"/>
        <v>861.15954199533257</v>
      </c>
      <c r="F172">
        <f t="shared" si="63"/>
        <v>1573.8372299667933</v>
      </c>
      <c r="G172">
        <f t="shared" si="64"/>
        <v>3147.6744599335866</v>
      </c>
      <c r="H172">
        <f t="shared" si="65"/>
        <v>2434.9967719621259</v>
      </c>
      <c r="I172">
        <f t="shared" si="66"/>
        <v>4008.834001928919</v>
      </c>
      <c r="J172">
        <f t="shared" si="67"/>
        <v>-712.67768797146073</v>
      </c>
      <c r="K172">
        <f t="shared" si="68"/>
        <v>-2286.5149179382543</v>
      </c>
    </row>
    <row r="173" spans="1:11">
      <c r="A173" t="s">
        <v>134</v>
      </c>
      <c r="B173" s="5">
        <v>1757.24893635685</v>
      </c>
      <c r="C173">
        <f t="shared" si="71"/>
        <v>9273.5885043453491</v>
      </c>
      <c r="D173">
        <f t="shared" si="72"/>
        <v>1249.3202620907696</v>
      </c>
      <c r="E173">
        <f t="shared" si="70"/>
        <v>937.88946200909925</v>
      </c>
      <c r="F173">
        <f t="shared" si="63"/>
        <v>1552.263350549835</v>
      </c>
      <c r="G173">
        <f t="shared" si="64"/>
        <v>3104.5267010996699</v>
      </c>
      <c r="H173">
        <f t="shared" si="65"/>
        <v>2490.1528125589343</v>
      </c>
      <c r="I173">
        <f t="shared" si="66"/>
        <v>4042.4161631087691</v>
      </c>
      <c r="J173">
        <f t="shared" si="67"/>
        <v>-614.37388854073572</v>
      </c>
      <c r="K173">
        <f t="shared" si="68"/>
        <v>-2166.6372390905708</v>
      </c>
    </row>
    <row r="174" spans="1:11">
      <c r="A174" t="s">
        <v>135</v>
      </c>
      <c r="B174" s="5">
        <v>2591.7142550949702</v>
      </c>
      <c r="C174">
        <f t="shared" si="71"/>
        <v>9889.695698631811</v>
      </c>
      <c r="D174">
        <f t="shared" si="72"/>
        <v>2583.6585142866907</v>
      </c>
      <c r="E174">
        <f t="shared" si="70"/>
        <v>957.15537585444144</v>
      </c>
      <c r="F174">
        <f t="shared" si="63"/>
        <v>1571.008807428155</v>
      </c>
      <c r="G174">
        <f t="shared" si="64"/>
        <v>3142.01761485631</v>
      </c>
      <c r="H174">
        <f t="shared" si="65"/>
        <v>2528.1641832825962</v>
      </c>
      <c r="I174">
        <f t="shared" si="66"/>
        <v>4099.172990710751</v>
      </c>
      <c r="J174">
        <f t="shared" si="67"/>
        <v>-613.85343157371358</v>
      </c>
      <c r="K174">
        <f t="shared" si="68"/>
        <v>-2184.8622390018686</v>
      </c>
    </row>
    <row r="175" spans="1:11">
      <c r="A175" t="s">
        <v>136</v>
      </c>
      <c r="B175" s="5">
        <v>3813.6576940270102</v>
      </c>
      <c r="C175">
        <f t="shared" si="71"/>
        <v>11917.776374176761</v>
      </c>
      <c r="D175">
        <f t="shared" si="72"/>
        <v>4252.8296875339511</v>
      </c>
      <c r="E175">
        <f t="shared" si="70"/>
        <v>1068.5753479403243</v>
      </c>
      <c r="F175">
        <f t="shared" si="63"/>
        <v>1722.412782977774</v>
      </c>
      <c r="G175">
        <f t="shared" si="64"/>
        <v>3444.825565955548</v>
      </c>
      <c r="H175">
        <f t="shared" si="65"/>
        <v>2790.9881309180982</v>
      </c>
      <c r="I175">
        <f t="shared" si="66"/>
        <v>4513.4009138958718</v>
      </c>
      <c r="J175">
        <f t="shared" si="67"/>
        <v>-653.83743503744972</v>
      </c>
      <c r="K175">
        <f t="shared" si="68"/>
        <v>-2376.2502180152237</v>
      </c>
    </row>
    <row r="176" spans="1:11">
      <c r="A176" t="s">
        <v>137</v>
      </c>
      <c r="B176" s="5">
        <v>4145.8157598085099</v>
      </c>
      <c r="C176">
        <f t="shared" si="71"/>
        <v>12308.43664528734</v>
      </c>
      <c r="D176">
        <f t="shared" si="72"/>
        <v>3202.588175852241</v>
      </c>
      <c r="E176">
        <f t="shared" si="70"/>
        <v>1047.2616299695601</v>
      </c>
      <c r="F176">
        <f t="shared" si="63"/>
        <v>1691.4220874594134</v>
      </c>
      <c r="G176">
        <f t="shared" si="64"/>
        <v>3382.8441749188269</v>
      </c>
      <c r="H176">
        <f t="shared" si="65"/>
        <v>2738.6837174289735</v>
      </c>
      <c r="I176">
        <f t="shared" si="66"/>
        <v>4430.105804888387</v>
      </c>
      <c r="J176">
        <f t="shared" si="67"/>
        <v>-644.16045748985334</v>
      </c>
      <c r="K176">
        <f t="shared" si="68"/>
        <v>-2335.5825449492668</v>
      </c>
    </row>
    <row r="177" spans="1:78">
      <c r="A177" t="s">
        <v>138</v>
      </c>
      <c r="B177" s="5">
        <v>1582.72368056547</v>
      </c>
      <c r="C177">
        <f t="shared" si="71"/>
        <v>12133.911389495961</v>
      </c>
      <c r="D177">
        <f t="shared" si="72"/>
        <v>2860.3228851506119</v>
      </c>
      <c r="E177">
        <f t="shared" si="70"/>
        <v>1034.971061413155</v>
      </c>
      <c r="F177">
        <f t="shared" si="63"/>
        <v>1676.5013435430337</v>
      </c>
      <c r="G177">
        <f t="shared" si="64"/>
        <v>3353.0026870860675</v>
      </c>
      <c r="H177">
        <f t="shared" si="65"/>
        <v>2711.4724049561887</v>
      </c>
      <c r="I177">
        <f t="shared" si="66"/>
        <v>4387.973748499222</v>
      </c>
      <c r="J177">
        <f t="shared" si="67"/>
        <v>-641.53028212987874</v>
      </c>
      <c r="K177">
        <f t="shared" si="68"/>
        <v>-2318.0316256729125</v>
      </c>
    </row>
    <row r="178" spans="1:78">
      <c r="A178" t="s">
        <v>139</v>
      </c>
      <c r="B178" s="5">
        <v>2609.0294243257399</v>
      </c>
      <c r="C178">
        <f t="shared" si="71"/>
        <v>12151.22655872673</v>
      </c>
      <c r="D178">
        <f t="shared" si="72"/>
        <v>2261.5308600949193</v>
      </c>
      <c r="E178">
        <f t="shared" si="70"/>
        <v>1076.0620975546165</v>
      </c>
      <c r="F178">
        <f t="shared" si="63"/>
        <v>1696.8910286373268</v>
      </c>
      <c r="G178">
        <f t="shared" si="64"/>
        <v>3393.7820572746537</v>
      </c>
      <c r="H178">
        <f t="shared" si="65"/>
        <v>2772.9531261919433</v>
      </c>
      <c r="I178">
        <f t="shared" si="66"/>
        <v>4469.8441548292703</v>
      </c>
      <c r="J178">
        <f t="shared" si="67"/>
        <v>-620.82893108271037</v>
      </c>
      <c r="K178">
        <f t="shared" si="68"/>
        <v>-2317.719959720037</v>
      </c>
    </row>
    <row r="179" spans="1:78">
      <c r="A179" t="s">
        <v>140</v>
      </c>
      <c r="B179" s="5">
        <v>960.5093723</v>
      </c>
      <c r="C179">
        <f t="shared" si="71"/>
        <v>9298.0782369997214</v>
      </c>
      <c r="D179">
        <f t="shared" si="72"/>
        <v>-2619.6981371770398</v>
      </c>
      <c r="E179">
        <f t="shared" si="70"/>
        <v>873.44269181895072</v>
      </c>
      <c r="F179">
        <f t="shared" si="63"/>
        <v>1883.7212875548275</v>
      </c>
      <c r="G179">
        <f t="shared" si="64"/>
        <v>3767.4425751096551</v>
      </c>
      <c r="H179">
        <f t="shared" si="65"/>
        <v>2757.1639793737781</v>
      </c>
      <c r="I179">
        <f t="shared" si="66"/>
        <v>4640.8852669286061</v>
      </c>
      <c r="J179">
        <f t="shared" si="67"/>
        <v>-1010.2785957358768</v>
      </c>
      <c r="K179">
        <f t="shared" si="68"/>
        <v>-2893.9998832907045</v>
      </c>
    </row>
    <row r="180" spans="1:78">
      <c r="A180" t="s">
        <v>141</v>
      </c>
      <c r="B180" s="5">
        <v>2565.2055184457499</v>
      </c>
      <c r="C180">
        <f t="shared" si="71"/>
        <v>7717.46799563696</v>
      </c>
      <c r="D180">
        <f t="shared" si="72"/>
        <v>-4590.96864965038</v>
      </c>
      <c r="E180">
        <f t="shared" si="70"/>
        <v>733.47931631625386</v>
      </c>
      <c r="F180">
        <f>STDEV(D161,D162,D163,D164,D165,D166,D167,D168,D169,D170,D171,D172,D173,D174,D175,D176,D177,D178,D179,D180)</f>
        <v>2173.8241423034115</v>
      </c>
      <c r="G180">
        <f t="shared" si="64"/>
        <v>4347.6482846068229</v>
      </c>
      <c r="H180">
        <f t="shared" si="65"/>
        <v>2907.3034586196654</v>
      </c>
      <c r="I180">
        <f t="shared" si="66"/>
        <v>5081.1276009230769</v>
      </c>
      <c r="J180">
        <f t="shared" si="67"/>
        <v>-1440.3448259871575</v>
      </c>
      <c r="K180">
        <f t="shared" si="68"/>
        <v>-3614.168968290569</v>
      </c>
    </row>
    <row r="181" spans="1:78">
      <c r="A181" t="s">
        <v>142</v>
      </c>
      <c r="B181" s="5">
        <v>1954.18126596877</v>
      </c>
      <c r="C181">
        <f t="shared" si="71"/>
        <v>8088.9255810402601</v>
      </c>
      <c r="D181">
        <f t="shared" si="72"/>
        <v>-4044.9858084557009</v>
      </c>
      <c r="E181">
        <f t="shared" si="70"/>
        <v>596.3551075862988</v>
      </c>
      <c r="F181">
        <f t="shared" ref="F181:F183" si="73">STDEV(D162,D163,D164,D165,D166,D167,D168,D169,D170,D171,D172,D173,D174,D175,D176,D177,D178,D179,D180,D181)</f>
        <v>2385.2304994912347</v>
      </c>
      <c r="G181">
        <f t="shared" si="64"/>
        <v>4770.4609989824694</v>
      </c>
      <c r="H181">
        <f t="shared" si="65"/>
        <v>2981.5856070775335</v>
      </c>
      <c r="I181">
        <f t="shared" si="66"/>
        <v>5366.8161065687682</v>
      </c>
      <c r="J181">
        <f t="shared" si="67"/>
        <v>-1788.8753919049359</v>
      </c>
      <c r="K181">
        <f t="shared" si="68"/>
        <v>-4174.1058913961706</v>
      </c>
    </row>
    <row r="182" spans="1:78">
      <c r="A182" t="s">
        <v>143</v>
      </c>
      <c r="B182" s="5">
        <v>858.04342737297895</v>
      </c>
      <c r="C182">
        <f t="shared" si="71"/>
        <v>6337.9395840874986</v>
      </c>
      <c r="D182">
        <f t="shared" si="72"/>
        <v>-5813.2869746392316</v>
      </c>
      <c r="E182">
        <f t="shared" si="70"/>
        <v>385.58750997164191</v>
      </c>
      <c r="F182">
        <f t="shared" si="73"/>
        <v>2747.9878669596696</v>
      </c>
      <c r="G182">
        <f t="shared" ref="G182:G183" si="74">F182*2</f>
        <v>5495.9757339193393</v>
      </c>
      <c r="H182">
        <f t="shared" ref="H182:H183" si="75">E182+F182</f>
        <v>3133.5753769313114</v>
      </c>
      <c r="I182">
        <f t="shared" ref="I182:I183" si="76">E182+G182</f>
        <v>5881.5632438909815</v>
      </c>
      <c r="J182">
        <f t="shared" ref="J182:J183" si="77">E182-F182</f>
        <v>-2362.4003569880279</v>
      </c>
      <c r="K182">
        <f t="shared" ref="K182:K183" si="78">E182-G182</f>
        <v>-5110.388223947697</v>
      </c>
    </row>
    <row r="183" spans="1:78">
      <c r="A183" t="s">
        <v>144</v>
      </c>
      <c r="B183" s="5">
        <v>2507.1089120411998</v>
      </c>
      <c r="C183">
        <f t="shared" si="71"/>
        <v>7884.5391238286984</v>
      </c>
      <c r="D183">
        <f t="shared" si="72"/>
        <v>-1413.539113171023</v>
      </c>
      <c r="E183">
        <f t="shared" si="70"/>
        <v>339.56047049878873</v>
      </c>
      <c r="F183">
        <f t="shared" si="73"/>
        <v>2771.0902546972993</v>
      </c>
      <c r="G183">
        <f t="shared" si="74"/>
        <v>5542.1805093945986</v>
      </c>
      <c r="H183">
        <f t="shared" si="75"/>
        <v>3110.6507251960879</v>
      </c>
      <c r="I183">
        <f t="shared" si="76"/>
        <v>5881.7409798933877</v>
      </c>
      <c r="J183">
        <f t="shared" si="77"/>
        <v>-2431.5297841985107</v>
      </c>
      <c r="K183">
        <f t="shared" si="78"/>
        <v>-5202.6200388958096</v>
      </c>
    </row>
    <row r="184" spans="1:78">
      <c r="A184" t="s">
        <v>145</v>
      </c>
      <c r="B184" s="5">
        <v>2832.9645635684847</v>
      </c>
      <c r="C184">
        <f t="shared" si="71"/>
        <v>8152.2981689514336</v>
      </c>
      <c r="D184">
        <f t="shared" si="72"/>
        <v>434.83017331447354</v>
      </c>
      <c r="E184">
        <f t="shared" si="70"/>
        <v>275.02720724143393</v>
      </c>
      <c r="F184">
        <f>STDEV(D165,D166,D167,D168,D169,D170,D171,D172,D173,D174,D175,D176,D177,D178,D179,D180,D181,D182,D183,D184)</f>
        <v>2752.0791425795674</v>
      </c>
      <c r="G184">
        <f t="shared" ref="G184" si="79">F184*2</f>
        <v>5504.1582851591347</v>
      </c>
      <c r="H184">
        <f t="shared" ref="H184" si="80">E184+F184</f>
        <v>3027.1063498210015</v>
      </c>
      <c r="I184">
        <f t="shared" ref="I184" si="81">E184+G184</f>
        <v>5779.1854924005684</v>
      </c>
      <c r="J184">
        <f t="shared" ref="J184" si="82">E184-F184</f>
        <v>-2477.0519353381333</v>
      </c>
      <c r="K184">
        <f t="shared" ref="K184" si="83">E184-G184</f>
        <v>-5229.1310779177011</v>
      </c>
    </row>
    <row r="185" spans="1:78">
      <c r="A185" t="s">
        <v>146</v>
      </c>
      <c r="B185" s="5">
        <v>1493.7082761148517</v>
      </c>
      <c r="C185">
        <f t="shared" si="71"/>
        <v>7691.8251790975155</v>
      </c>
      <c r="D185">
        <f t="shared" si="72"/>
        <v>-397.10040194274461</v>
      </c>
      <c r="E185">
        <f t="shared" si="70"/>
        <v>183.24233083647246</v>
      </c>
      <c r="F185">
        <f t="shared" ref="F185:F187" si="84">STDEV(D166,D167,D168,D169,D170,D171,D172,D173,D174,D175,D176,D177,D178,D179,D180,D181,D182,D183,D184,D185)</f>
        <v>2741.8225193962385</v>
      </c>
      <c r="G185">
        <f t="shared" ref="G185:G187" si="85">F185*2</f>
        <v>5483.645038792477</v>
      </c>
      <c r="H185">
        <f t="shared" ref="H185:H187" si="86">E185+F185</f>
        <v>2925.0648502327108</v>
      </c>
      <c r="I185">
        <f t="shared" ref="I185:I187" si="87">E185+G185</f>
        <v>5666.8873696289493</v>
      </c>
      <c r="J185">
        <f t="shared" ref="J185:J187" si="88">E185-F185</f>
        <v>-2558.5801885597662</v>
      </c>
      <c r="K185">
        <f t="shared" ref="K185:K187" si="89">E185-G185</f>
        <v>-5300.4027079560046</v>
      </c>
    </row>
    <row r="186" spans="1:78">
      <c r="A186" t="s">
        <v>273</v>
      </c>
      <c r="B186">
        <v>2341.6931220304868</v>
      </c>
      <c r="C186">
        <f t="shared" ref="C186:C187" si="90">SUM(B183,B184,B185,B186)</f>
        <v>9175.4748737550235</v>
      </c>
      <c r="D186">
        <f t="shared" ref="D186:D187" si="91">C186-C182</f>
        <v>2837.5352896675249</v>
      </c>
      <c r="E186">
        <f t="shared" ref="E186:E187" si="92">AVERAGE(D167:D186)</f>
        <v>208.22943753045342</v>
      </c>
      <c r="F186">
        <f t="shared" si="84"/>
        <v>2764.6729945918214</v>
      </c>
      <c r="G186">
        <f t="shared" si="85"/>
        <v>5529.3459891836428</v>
      </c>
      <c r="H186">
        <f t="shared" si="86"/>
        <v>2972.9024321222751</v>
      </c>
      <c r="I186">
        <f t="shared" si="87"/>
        <v>5737.5754267140965</v>
      </c>
      <c r="J186">
        <f t="shared" si="88"/>
        <v>-2556.4435570613678</v>
      </c>
      <c r="K186">
        <f t="shared" si="89"/>
        <v>-5321.1165516531892</v>
      </c>
    </row>
    <row r="187" spans="1:78">
      <c r="A187" t="s">
        <v>274</v>
      </c>
      <c r="B187">
        <v>192.81776946988771</v>
      </c>
      <c r="C187">
        <f t="shared" si="90"/>
        <v>6861.1837311837116</v>
      </c>
      <c r="D187">
        <f t="shared" si="91"/>
        <v>-1023.3553926449868</v>
      </c>
      <c r="E187">
        <f t="shared" si="92"/>
        <v>55.862936548265814</v>
      </c>
      <c r="F187">
        <f t="shared" si="84"/>
        <v>2743.2258974262477</v>
      </c>
      <c r="G187">
        <f t="shared" si="85"/>
        <v>5486.4517948524954</v>
      </c>
      <c r="H187">
        <f t="shared" si="86"/>
        <v>2799.0888339745134</v>
      </c>
      <c r="I187">
        <f t="shared" si="87"/>
        <v>5542.314731400761</v>
      </c>
      <c r="J187">
        <f t="shared" si="88"/>
        <v>-2687.362960877982</v>
      </c>
      <c r="K187">
        <f t="shared" si="89"/>
        <v>-5430.5888583042297</v>
      </c>
    </row>
    <row r="190" spans="1:78" ht="75">
      <c r="A190" s="1" t="s">
        <v>0</v>
      </c>
      <c r="B190" s="2" t="s">
        <v>159</v>
      </c>
      <c r="C190" s="2" t="s">
        <v>148</v>
      </c>
      <c r="D190" s="2" t="s">
        <v>149</v>
      </c>
      <c r="E190" s="2" t="s">
        <v>150</v>
      </c>
      <c r="F190" s="2" t="s">
        <v>166</v>
      </c>
      <c r="G190" s="2" t="s">
        <v>167</v>
      </c>
      <c r="H190" s="2" t="s">
        <v>151</v>
      </c>
      <c r="I190" s="2" t="s">
        <v>152</v>
      </c>
      <c r="J190" s="2" t="s">
        <v>153</v>
      </c>
      <c r="K190" s="2" t="s">
        <v>154</v>
      </c>
      <c r="M190" t="s">
        <v>83</v>
      </c>
      <c r="N190" t="s">
        <v>84</v>
      </c>
      <c r="O190" t="s">
        <v>85</v>
      </c>
      <c r="P190" t="s">
        <v>86</v>
      </c>
      <c r="Q190" t="s">
        <v>87</v>
      </c>
      <c r="R190" t="s">
        <v>88</v>
      </c>
      <c r="S190" t="s">
        <v>89</v>
      </c>
      <c r="T190" t="s">
        <v>90</v>
      </c>
      <c r="U190" t="s">
        <v>91</v>
      </c>
      <c r="V190" t="s">
        <v>92</v>
      </c>
      <c r="W190" t="s">
        <v>93</v>
      </c>
      <c r="X190" t="s">
        <v>94</v>
      </c>
      <c r="Y190" t="s">
        <v>95</v>
      </c>
      <c r="Z190" t="s">
        <v>96</v>
      </c>
      <c r="AA190" t="s">
        <v>97</v>
      </c>
      <c r="AB190" t="s">
        <v>98</v>
      </c>
      <c r="AC190" t="s">
        <v>99</v>
      </c>
      <c r="AD190" t="s">
        <v>100</v>
      </c>
      <c r="AE190" t="s">
        <v>101</v>
      </c>
      <c r="AF190" t="s">
        <v>102</v>
      </c>
      <c r="AG190" t="s">
        <v>103</v>
      </c>
      <c r="AH190" t="s">
        <v>104</v>
      </c>
      <c r="AI190" t="s">
        <v>105</v>
      </c>
      <c r="AJ190" t="s">
        <v>106</v>
      </c>
      <c r="AK190" t="s">
        <v>107</v>
      </c>
      <c r="AL190" t="s">
        <v>108</v>
      </c>
      <c r="AM190" t="s">
        <v>109</v>
      </c>
      <c r="AN190" t="s">
        <v>110</v>
      </c>
      <c r="AO190" t="s">
        <v>111</v>
      </c>
      <c r="AP190" t="s">
        <v>112</v>
      </c>
      <c r="AQ190" s="8" t="s">
        <v>113</v>
      </c>
      <c r="AR190" s="8" t="s">
        <v>114</v>
      </c>
      <c r="AS190" s="8" t="s">
        <v>115</v>
      </c>
      <c r="AT190" s="8" t="s">
        <v>116</v>
      </c>
      <c r="AU190" s="8" t="s">
        <v>117</v>
      </c>
      <c r="AV190" s="9" t="s">
        <v>118</v>
      </c>
      <c r="AW190" s="9" t="s">
        <v>119</v>
      </c>
      <c r="AX190" s="10" t="s">
        <v>120</v>
      </c>
      <c r="AY190" s="10" t="s">
        <v>121</v>
      </c>
      <c r="AZ190" s="10" t="s">
        <v>122</v>
      </c>
      <c r="BA190" s="10" t="s">
        <v>123</v>
      </c>
      <c r="BB190" s="9" t="s">
        <v>124</v>
      </c>
      <c r="BC190" s="9" t="s">
        <v>125</v>
      </c>
      <c r="BD190" s="8" t="s">
        <v>126</v>
      </c>
      <c r="BE190" s="8" t="s">
        <v>127</v>
      </c>
      <c r="BF190" s="8" t="s">
        <v>128</v>
      </c>
      <c r="BG190" s="8" t="s">
        <v>129</v>
      </c>
      <c r="BH190" s="9" t="s">
        <v>130</v>
      </c>
      <c r="BI190" s="9" t="s">
        <v>131</v>
      </c>
      <c r="BJ190" s="9" t="s">
        <v>132</v>
      </c>
      <c r="BK190" s="9" t="s">
        <v>133</v>
      </c>
      <c r="BL190" t="s">
        <v>134</v>
      </c>
      <c r="BM190" t="s">
        <v>135</v>
      </c>
      <c r="BN190" t="s">
        <v>136</v>
      </c>
      <c r="BO190" t="s">
        <v>137</v>
      </c>
      <c r="BP190" t="s">
        <v>138</v>
      </c>
      <c r="BQ190" t="s">
        <v>139</v>
      </c>
      <c r="BR190" s="10" t="s">
        <v>140</v>
      </c>
      <c r="BS190" s="10" t="s">
        <v>141</v>
      </c>
      <c r="BT190" s="10" t="s">
        <v>142</v>
      </c>
      <c r="BU190" s="10" t="s">
        <v>143</v>
      </c>
      <c r="BV190" s="9" t="s">
        <v>144</v>
      </c>
      <c r="BW190" s="9" t="s">
        <v>145</v>
      </c>
      <c r="BX190" s="10" t="s">
        <v>146</v>
      </c>
      <c r="BY190" s="10" t="s">
        <v>273</v>
      </c>
      <c r="BZ190" s="10" t="s">
        <v>274</v>
      </c>
    </row>
    <row r="191" spans="1:78">
      <c r="A191" t="s">
        <v>57</v>
      </c>
      <c r="B191" s="5">
        <v>14.593999999999999</v>
      </c>
      <c r="L191" s="2" t="s">
        <v>149</v>
      </c>
      <c r="M191">
        <v>-218.23240000000004</v>
      </c>
      <c r="N191">
        <v>98.767600000000002</v>
      </c>
      <c r="O191">
        <v>400.16759999999999</v>
      </c>
      <c r="P191">
        <v>436.15699999999998</v>
      </c>
      <c r="Q191">
        <v>339.64500000000004</v>
      </c>
      <c r="R191">
        <v>200.21199999999999</v>
      </c>
      <c r="S191">
        <v>20.811999999999983</v>
      </c>
      <c r="T191">
        <v>-126.28205865999999</v>
      </c>
      <c r="U191">
        <v>-66.958058660000006</v>
      </c>
      <c r="V191">
        <v>-129.34205865999999</v>
      </c>
      <c r="W191">
        <v>1185.18936991143</v>
      </c>
      <c r="X191">
        <v>1268.87748723143</v>
      </c>
      <c r="Y191">
        <v>1208.6989158028587</v>
      </c>
      <c r="Z191">
        <v>1778.3309158028585</v>
      </c>
      <c r="AA191">
        <v>-55.343941340001493</v>
      </c>
      <c r="AB191">
        <v>-46.266000000001441</v>
      </c>
      <c r="AC191">
        <v>-15.332857142858757</v>
      </c>
      <c r="AD191">
        <v>-513.7678571428587</v>
      </c>
      <c r="AE191">
        <v>-711.53685631709322</v>
      </c>
      <c r="AF191">
        <v>-235.67936778203034</v>
      </c>
      <c r="AG191">
        <v>-243.37349192100498</v>
      </c>
      <c r="AH191">
        <v>33.889980499696094</v>
      </c>
      <c r="AI191">
        <v>1217.9192575152495</v>
      </c>
      <c r="AJ191">
        <v>469.01898109565832</v>
      </c>
      <c r="AK191">
        <v>1784.867146681645</v>
      </c>
      <c r="AL191">
        <v>1334.2886781478062</v>
      </c>
      <c r="AM191">
        <v>424.94331147553999</v>
      </c>
      <c r="AN191">
        <v>484.14946179900267</v>
      </c>
      <c r="AO191">
        <v>-2122.5779931823854</v>
      </c>
      <c r="AP191">
        <v>-2198.3895622383634</v>
      </c>
      <c r="AQ191">
        <v>656.09374518824734</v>
      </c>
      <c r="AR191">
        <v>1511.8770044363223</v>
      </c>
      <c r="AS191">
        <v>3071.4151568174975</v>
      </c>
      <c r="AT191">
        <v>3649.2668339181691</v>
      </c>
      <c r="AU191">
        <v>1549.1400563228653</v>
      </c>
      <c r="AV191">
        <v>-335.35243847645643</v>
      </c>
      <c r="AW191">
        <v>-1594.8152651867076</v>
      </c>
      <c r="AX191">
        <v>-4030.6106495895956</v>
      </c>
      <c r="AY191">
        <v>-6868.6313327475891</v>
      </c>
      <c r="AZ191">
        <v>-5523.0182301242621</v>
      </c>
      <c r="BA191">
        <v>-2554.4064559952062</v>
      </c>
      <c r="BB191">
        <v>758.60518645840716</v>
      </c>
      <c r="BC191">
        <v>3321.2036227926424</v>
      </c>
      <c r="BD191">
        <v>6216.966821990527</v>
      </c>
      <c r="BE191">
        <v>4416.8729681632522</v>
      </c>
      <c r="BF191">
        <v>5600.2061030731202</v>
      </c>
      <c r="BG191">
        <v>5583.7742473646931</v>
      </c>
      <c r="BH191">
        <v>109.16930577214771</v>
      </c>
      <c r="BI191">
        <v>-1072.9016678245821</v>
      </c>
      <c r="BJ191">
        <v>-5303.3468486899656</v>
      </c>
      <c r="BK191">
        <v>-2593.1324922632148</v>
      </c>
      <c r="BL191">
        <v>434.1863800932997</v>
      </c>
      <c r="BM191">
        <v>2313.7306374610307</v>
      </c>
      <c r="BN191">
        <v>3916.7945972251523</v>
      </c>
      <c r="BO191">
        <v>836.39532887372661</v>
      </c>
      <c r="BP191">
        <v>3562.3460138497849</v>
      </c>
      <c r="BQ191">
        <v>1898.813334478501</v>
      </c>
      <c r="BR191">
        <v>1359.6879505183715</v>
      </c>
      <c r="BS191">
        <v>-333.90758575654127</v>
      </c>
      <c r="BT191">
        <v>-6766.0357606528378</v>
      </c>
      <c r="BU191">
        <v>-5765.38475366682</v>
      </c>
      <c r="BV191">
        <v>-2691.2846118230882</v>
      </c>
      <c r="BW191">
        <v>-35.78187106391124</v>
      </c>
      <c r="BX191">
        <v>1490.9638126245381</v>
      </c>
      <c r="BY191">
        <v>2585.1266343956513</v>
      </c>
      <c r="BZ191">
        <v>-596.15709074678762</v>
      </c>
    </row>
    <row r="192" spans="1:78" ht="45">
      <c r="A192" t="s">
        <v>58</v>
      </c>
      <c r="B192" s="5">
        <v>41.247</v>
      </c>
      <c r="L192" s="2" t="s">
        <v>151</v>
      </c>
      <c r="M192">
        <v>155.67519211549509</v>
      </c>
      <c r="N192">
        <v>130.35207105217114</v>
      </c>
      <c r="O192">
        <v>173.97919655524018</v>
      </c>
      <c r="P192">
        <v>223.58161834273881</v>
      </c>
      <c r="Q192">
        <v>267.27320668991831</v>
      </c>
      <c r="R192">
        <v>293.61217759409936</v>
      </c>
      <c r="S192">
        <v>302.31217561035885</v>
      </c>
      <c r="T192">
        <v>301.67614540650783</v>
      </c>
      <c r="U192">
        <v>292.80285201874904</v>
      </c>
      <c r="V192">
        <v>278.25599359613784</v>
      </c>
      <c r="W192">
        <v>426.64193951749309</v>
      </c>
      <c r="X192">
        <v>560.63856130660406</v>
      </c>
      <c r="Y192">
        <v>678.95790580502421</v>
      </c>
      <c r="Z192">
        <v>873.00139886418333</v>
      </c>
      <c r="AA192">
        <v>874.10479808432251</v>
      </c>
      <c r="AB192">
        <v>879.95260906912688</v>
      </c>
      <c r="AC192">
        <v>885.90083973423441</v>
      </c>
      <c r="AD192">
        <v>884.11333926890302</v>
      </c>
      <c r="AE192">
        <v>885.37944019875385</v>
      </c>
      <c r="AF192">
        <v>886.10815939730173</v>
      </c>
      <c r="AG192">
        <v>885.8164990385776</v>
      </c>
      <c r="AH192">
        <v>883.47930378908018</v>
      </c>
      <c r="AI192">
        <v>960.10850664596796</v>
      </c>
      <c r="AJ192">
        <v>962.1934066027211</v>
      </c>
      <c r="AK192">
        <v>1113.1089212171214</v>
      </c>
      <c r="AL192">
        <v>1199.6029439154568</v>
      </c>
      <c r="AM192">
        <v>1214.5497315252726</v>
      </c>
      <c r="AN192">
        <v>1234.1933381302908</v>
      </c>
      <c r="AO192">
        <v>1318.3996016814062</v>
      </c>
      <c r="AP192">
        <v>1368.7401041067146</v>
      </c>
      <c r="AQ192">
        <v>1325.1545741514401</v>
      </c>
      <c r="AR192">
        <v>1350.7005586746477</v>
      </c>
      <c r="AS192">
        <v>1596.8088486055135</v>
      </c>
      <c r="AT192">
        <v>1860.6397088882886</v>
      </c>
      <c r="AU192">
        <v>1957.3550152393921</v>
      </c>
      <c r="AV192">
        <v>1950.0965078647007</v>
      </c>
      <c r="AW192">
        <v>1940.9943418306998</v>
      </c>
      <c r="AX192">
        <v>2052.3459778181273</v>
      </c>
      <c r="AY192">
        <v>2338.169081518482</v>
      </c>
      <c r="AZ192">
        <v>2365.0520358700724</v>
      </c>
      <c r="BA192">
        <v>2294.3594963156447</v>
      </c>
      <c r="BB192">
        <v>2342.1008919193787</v>
      </c>
      <c r="BC192">
        <v>2550.9914637309835</v>
      </c>
      <c r="BD192">
        <v>3188.0826114410161</v>
      </c>
      <c r="BE192">
        <v>3449.0051043263816</v>
      </c>
      <c r="BF192">
        <v>3874.1632050492772</v>
      </c>
      <c r="BG192">
        <v>4322.2001653521911</v>
      </c>
      <c r="BH192">
        <v>4304.8934064841251</v>
      </c>
      <c r="BI192">
        <v>4324.9986602655645</v>
      </c>
      <c r="BJ192">
        <v>4353.9123750004983</v>
      </c>
      <c r="BK192">
        <v>4250.0663013790054</v>
      </c>
      <c r="BL192">
        <v>4186.065868168087</v>
      </c>
      <c r="BM192">
        <v>4123.1320100420216</v>
      </c>
      <c r="BN192">
        <v>4149.3219865529381</v>
      </c>
      <c r="BO192">
        <v>4104.1964415549046</v>
      </c>
      <c r="BP192">
        <v>4368.2605153819386</v>
      </c>
      <c r="BQ192">
        <v>4528.5529545526497</v>
      </c>
      <c r="BR192">
        <v>4651.1752313820707</v>
      </c>
      <c r="BS192">
        <v>4541.3274195271752</v>
      </c>
      <c r="BT192">
        <v>4616.3654662085864</v>
      </c>
      <c r="BU192">
        <v>4694.912215759894</v>
      </c>
      <c r="BV192">
        <v>4608.3570903118734</v>
      </c>
      <c r="BW192">
        <v>4395.5993761187838</v>
      </c>
      <c r="BX192">
        <v>3931.3858584451605</v>
      </c>
      <c r="BY192">
        <v>3752.679069166707</v>
      </c>
      <c r="BZ192">
        <v>3211.2771850983368</v>
      </c>
    </row>
    <row r="193" spans="1:78" ht="45">
      <c r="A193" t="s">
        <v>59</v>
      </c>
      <c r="B193" s="5">
        <v>64.103999999999999</v>
      </c>
      <c r="L193" s="2" t="s">
        <v>152</v>
      </c>
      <c r="M193">
        <v>452.8871442309902</v>
      </c>
      <c r="N193">
        <v>413.28527210434225</v>
      </c>
      <c r="O193">
        <v>481.09559311048031</v>
      </c>
      <c r="P193">
        <v>555.8593866854776</v>
      </c>
      <c r="Q193">
        <v>609.27111337983661</v>
      </c>
      <c r="R193">
        <v>632.68437418819872</v>
      </c>
      <c r="S193">
        <v>640.25568922071773</v>
      </c>
      <c r="T193">
        <v>639.83665074601572</v>
      </c>
      <c r="U193">
        <v>629.76428590349815</v>
      </c>
      <c r="V193">
        <v>613.32625299127562</v>
      </c>
      <c r="W193">
        <v>859.98925733841463</v>
      </c>
      <c r="X193">
        <v>1077.4171075550653</v>
      </c>
      <c r="Y193">
        <v>1257.8006317617624</v>
      </c>
      <c r="Z193">
        <v>1562.950972089938</v>
      </c>
      <c r="AA193">
        <v>1563.3398675972162</v>
      </c>
      <c r="AB193">
        <v>1549.828509566825</v>
      </c>
      <c r="AC193">
        <v>1539.026333754183</v>
      </c>
      <c r="AD193">
        <v>1529.6619456806632</v>
      </c>
      <c r="AE193">
        <v>1534.7182103562195</v>
      </c>
      <c r="AF193">
        <v>1531.3104971424168</v>
      </c>
      <c r="AG193">
        <v>1531.984231021019</v>
      </c>
      <c r="AH193">
        <v>1530.5537214970393</v>
      </c>
      <c r="AI193">
        <v>1642.9245443350524</v>
      </c>
      <c r="AJ193">
        <v>1645.4512451937758</v>
      </c>
      <c r="AK193">
        <v>1875.0211670884942</v>
      </c>
      <c r="AL193">
        <v>1991.3053785777743</v>
      </c>
      <c r="AM193">
        <v>2000.992388223629</v>
      </c>
      <c r="AN193">
        <v>2009.7580254107156</v>
      </c>
      <c r="AO193">
        <v>2280.9515492390656</v>
      </c>
      <c r="AP193">
        <v>2485.0849292686007</v>
      </c>
      <c r="AQ193">
        <v>2424.3686505942105</v>
      </c>
      <c r="AR193">
        <v>2463.3106437803808</v>
      </c>
      <c r="AS193">
        <v>2862.3914115913803</v>
      </c>
      <c r="AT193">
        <v>3296.5063362511655</v>
      </c>
      <c r="AU193">
        <v>3409.7127490702287</v>
      </c>
      <c r="AV193">
        <v>3409.650056244669</v>
      </c>
      <c r="AW193">
        <v>3470.4198445788593</v>
      </c>
      <c r="AX193">
        <v>3868.9652561760513</v>
      </c>
      <c r="AY193">
        <v>4748.4661873982859</v>
      </c>
      <c r="AZ193">
        <v>5066.5990392185786</v>
      </c>
      <c r="BA193">
        <v>5040.7656083134334</v>
      </c>
      <c r="BB193">
        <v>5100.0126392229649</v>
      </c>
      <c r="BC193">
        <v>5412.6295645823056</v>
      </c>
      <c r="BD193">
        <v>6399.4144679576266</v>
      </c>
      <c r="BE193">
        <v>6789.6591626542768</v>
      </c>
      <c r="BF193">
        <v>7426.6794928538029</v>
      </c>
      <c r="BG193">
        <v>8064.8118666651735</v>
      </c>
      <c r="BH193">
        <v>8048.9473567303839</v>
      </c>
      <c r="BI193">
        <v>8036.6740480253738</v>
      </c>
      <c r="BJ193">
        <v>8249.7493418178201</v>
      </c>
      <c r="BK193">
        <v>8204.5185064474063</v>
      </c>
      <c r="BL193">
        <v>8130.4021712427211</v>
      </c>
      <c r="BM193">
        <v>8042.4186809584153</v>
      </c>
      <c r="BN193">
        <v>8081.4222458148979</v>
      </c>
      <c r="BO193">
        <v>8026.8083921912876</v>
      </c>
      <c r="BP193">
        <v>8360.0516172290445</v>
      </c>
      <c r="BQ193">
        <v>8505.9550655872063</v>
      </c>
      <c r="BR193">
        <v>8481.6846892406502</v>
      </c>
      <c r="BS193">
        <v>7935.2528781813062</v>
      </c>
      <c r="BT193">
        <v>8147.4798480705576</v>
      </c>
      <c r="BU193">
        <v>8465.1222620567532</v>
      </c>
      <c r="BV193">
        <v>8464.5065010747858</v>
      </c>
      <c r="BW193">
        <v>8206.8403473814342</v>
      </c>
      <c r="BX193">
        <v>7514.7134625024873</v>
      </c>
      <c r="BY193">
        <v>7248.8872006339607</v>
      </c>
      <c r="BZ193">
        <v>6475.9015921882155</v>
      </c>
    </row>
    <row r="194" spans="1:78" ht="45">
      <c r="A194" t="s">
        <v>60</v>
      </c>
      <c r="B194" s="5">
        <v>108</v>
      </c>
      <c r="C194">
        <f>SUM(B191,B192,B193,B194)</f>
        <v>227.94499999999999</v>
      </c>
      <c r="L194" s="2" t="s">
        <v>153</v>
      </c>
      <c r="M194">
        <v>-438.7487121154951</v>
      </c>
      <c r="N194">
        <v>-435.51433105217109</v>
      </c>
      <c r="O194">
        <v>-440.25359655524016</v>
      </c>
      <c r="P194">
        <v>-440.97391834273878</v>
      </c>
      <c r="Q194">
        <v>-416.72260668991828</v>
      </c>
      <c r="R194">
        <v>-384.53221559409934</v>
      </c>
      <c r="S194">
        <v>-373.57485161035891</v>
      </c>
      <c r="T194">
        <v>-374.64486527250784</v>
      </c>
      <c r="U194">
        <v>-381.12001575074908</v>
      </c>
      <c r="V194">
        <v>-391.88452519413784</v>
      </c>
      <c r="W194">
        <v>-440.05269612435001</v>
      </c>
      <c r="X194">
        <v>-472.91853119031811</v>
      </c>
      <c r="Y194">
        <v>-478.72754610845232</v>
      </c>
      <c r="Z194">
        <v>-506.89774758732568</v>
      </c>
      <c r="AA194">
        <v>-504.36534094146492</v>
      </c>
      <c r="AB194">
        <v>-459.79919192626937</v>
      </c>
      <c r="AC194">
        <v>-420.35014830566286</v>
      </c>
      <c r="AD194">
        <v>-406.98387355461733</v>
      </c>
      <c r="AE194">
        <v>-413.29810011617752</v>
      </c>
      <c r="AF194">
        <v>-404.29651609292841</v>
      </c>
      <c r="AG194">
        <v>-406.51896492630493</v>
      </c>
      <c r="AH194">
        <v>-410.6695316268378</v>
      </c>
      <c r="AI194">
        <v>-405.52356873220054</v>
      </c>
      <c r="AJ194">
        <v>-404.32227057938803</v>
      </c>
      <c r="AK194">
        <v>-410.715570525624</v>
      </c>
      <c r="AL194">
        <v>-383.80192540917847</v>
      </c>
      <c r="AM194">
        <v>-358.33558187144035</v>
      </c>
      <c r="AN194">
        <v>-316.93603643055849</v>
      </c>
      <c r="AO194">
        <v>-606.70429343391243</v>
      </c>
      <c r="AP194">
        <v>-863.9495462170571</v>
      </c>
      <c r="AQ194">
        <v>-873.27357873410074</v>
      </c>
      <c r="AR194">
        <v>-874.51961153681896</v>
      </c>
      <c r="AS194">
        <v>-934.35627736622075</v>
      </c>
      <c r="AT194">
        <v>-1011.0935458374651</v>
      </c>
      <c r="AU194">
        <v>-947.3604524222817</v>
      </c>
      <c r="AV194">
        <v>-969.01058889523597</v>
      </c>
      <c r="AW194">
        <v>-1117.8566636656196</v>
      </c>
      <c r="AX194">
        <v>-1580.892578897721</v>
      </c>
      <c r="AY194">
        <v>-2482.4251302411258</v>
      </c>
      <c r="AZ194">
        <v>-3038.0419708269392</v>
      </c>
      <c r="BA194">
        <v>-3198.4527276799317</v>
      </c>
      <c r="BB194">
        <v>-3173.7226026877938</v>
      </c>
      <c r="BC194">
        <v>-3172.28473797166</v>
      </c>
      <c r="BD194">
        <v>-3234.581101592205</v>
      </c>
      <c r="BE194">
        <v>-3232.3030123294097</v>
      </c>
      <c r="BF194">
        <v>-3230.8693705597743</v>
      </c>
      <c r="BG194">
        <v>-3163.0232372737732</v>
      </c>
      <c r="BH194">
        <v>-3183.2144940083926</v>
      </c>
      <c r="BI194">
        <v>-3098.352115254052</v>
      </c>
      <c r="BJ194">
        <v>-3437.7615586341462</v>
      </c>
      <c r="BK194">
        <v>-3658.8381087577986</v>
      </c>
      <c r="BL194">
        <v>-3702.6067379811825</v>
      </c>
      <c r="BM194">
        <v>-3715.4413317907643</v>
      </c>
      <c r="BN194">
        <v>-3714.8785319709818</v>
      </c>
      <c r="BO194">
        <v>-3741.0274597178618</v>
      </c>
      <c r="BP194">
        <v>-3615.3216883122727</v>
      </c>
      <c r="BQ194">
        <v>-3426.251267516463</v>
      </c>
      <c r="BR194">
        <v>-3009.8436843350873</v>
      </c>
      <c r="BS194">
        <v>-2246.5234977810869</v>
      </c>
      <c r="BT194">
        <v>-2445.863297515356</v>
      </c>
      <c r="BU194">
        <v>-2845.5078768338249</v>
      </c>
      <c r="BV194">
        <v>-3103.9417312139531</v>
      </c>
      <c r="BW194">
        <v>-3226.8825664065189</v>
      </c>
      <c r="BX194">
        <v>-3235.2693496694942</v>
      </c>
      <c r="BY194">
        <v>-3239.7371937678013</v>
      </c>
      <c r="BZ194">
        <v>-3317.9716290814217</v>
      </c>
    </row>
    <row r="195" spans="1:78" ht="45">
      <c r="A195" t="s">
        <v>61</v>
      </c>
      <c r="B195" s="5">
        <v>151.4</v>
      </c>
      <c r="C195">
        <f t="shared" ref="C195:C258" si="93">SUM(B192,B193,B194,B195)</f>
        <v>364.75099999999998</v>
      </c>
      <c r="L195" s="2" t="s">
        <v>154</v>
      </c>
      <c r="M195">
        <v>-735.96066423099012</v>
      </c>
      <c r="N195">
        <v>-718.44753210434214</v>
      </c>
      <c r="O195">
        <v>-747.36999311048032</v>
      </c>
      <c r="P195">
        <v>-773.25168668547758</v>
      </c>
      <c r="Q195">
        <v>-758.72051337983658</v>
      </c>
      <c r="R195">
        <v>-723.60441218819869</v>
      </c>
      <c r="S195">
        <v>-711.51836522071778</v>
      </c>
      <c r="T195">
        <v>-712.80537061201562</v>
      </c>
      <c r="U195">
        <v>-718.08144963549807</v>
      </c>
      <c r="V195">
        <v>-726.95478458927573</v>
      </c>
      <c r="W195">
        <v>-873.40001394527155</v>
      </c>
      <c r="X195">
        <v>-989.69707743877927</v>
      </c>
      <c r="Y195">
        <v>-1057.5702720651907</v>
      </c>
      <c r="Z195">
        <v>-1196.8473208130802</v>
      </c>
      <c r="AA195">
        <v>-1193.6004104543586</v>
      </c>
      <c r="AB195">
        <v>-1129.6750924239675</v>
      </c>
      <c r="AC195">
        <v>-1073.4756423256115</v>
      </c>
      <c r="AD195">
        <v>-1052.5324799663774</v>
      </c>
      <c r="AE195">
        <v>-1062.6368702736431</v>
      </c>
      <c r="AF195">
        <v>-1049.4988538380435</v>
      </c>
      <c r="AG195">
        <v>-1052.6866969087462</v>
      </c>
      <c r="AH195">
        <v>-1057.7439493347968</v>
      </c>
      <c r="AI195">
        <v>-1088.3396064212848</v>
      </c>
      <c r="AJ195">
        <v>-1087.5801091704425</v>
      </c>
      <c r="AK195">
        <v>-1172.6278163969969</v>
      </c>
      <c r="AL195">
        <v>-1175.5043600714962</v>
      </c>
      <c r="AM195">
        <v>-1144.7782385697969</v>
      </c>
      <c r="AN195">
        <v>-1092.500723710983</v>
      </c>
      <c r="AO195">
        <v>-1569.2562409915718</v>
      </c>
      <c r="AP195">
        <v>-1980.294371378943</v>
      </c>
      <c r="AQ195">
        <v>-1972.4876551768712</v>
      </c>
      <c r="AR195">
        <v>-1987.1296966425523</v>
      </c>
      <c r="AS195">
        <v>-2199.9388403520879</v>
      </c>
      <c r="AT195">
        <v>-2446.9601732003421</v>
      </c>
      <c r="AU195">
        <v>-2399.7181862531188</v>
      </c>
      <c r="AV195">
        <v>-2428.5641372752043</v>
      </c>
      <c r="AW195">
        <v>-2647.2821664137796</v>
      </c>
      <c r="AX195">
        <v>-3397.5118572556448</v>
      </c>
      <c r="AY195">
        <v>-4892.7222361209297</v>
      </c>
      <c r="AZ195">
        <v>-5739.5889741754445</v>
      </c>
      <c r="BA195">
        <v>-5944.8588396777195</v>
      </c>
      <c r="BB195">
        <v>-5931.6343499913801</v>
      </c>
      <c r="BC195">
        <v>-6033.9228388229812</v>
      </c>
      <c r="BD195">
        <v>-6445.9129581088155</v>
      </c>
      <c r="BE195">
        <v>-6572.9570706573058</v>
      </c>
      <c r="BF195">
        <v>-6783.3856583643001</v>
      </c>
      <c r="BG195">
        <v>-6905.6349385867561</v>
      </c>
      <c r="BH195">
        <v>-6927.2684442546515</v>
      </c>
      <c r="BI195">
        <v>-6810.02750301386</v>
      </c>
      <c r="BJ195">
        <v>-7333.598525451468</v>
      </c>
      <c r="BK195">
        <v>-7613.2903138262</v>
      </c>
      <c r="BL195">
        <v>-7646.943041055817</v>
      </c>
      <c r="BM195">
        <v>-7634.7280027071574</v>
      </c>
      <c r="BN195">
        <v>-7646.9787912329411</v>
      </c>
      <c r="BO195">
        <v>-7663.6394103542443</v>
      </c>
      <c r="BP195">
        <v>-7607.1127901593791</v>
      </c>
      <c r="BQ195">
        <v>-7403.6533785510201</v>
      </c>
      <c r="BR195">
        <v>-6840.3531421936659</v>
      </c>
      <c r="BS195">
        <v>-5640.448956435218</v>
      </c>
      <c r="BT195">
        <v>-5976.9776793773271</v>
      </c>
      <c r="BU195">
        <v>-6615.7179231306845</v>
      </c>
      <c r="BV195">
        <v>-6960.0911419768663</v>
      </c>
      <c r="BW195">
        <v>-7038.1235376691702</v>
      </c>
      <c r="BX195">
        <v>-6818.596953726822</v>
      </c>
      <c r="BY195">
        <v>-6735.9453252350559</v>
      </c>
      <c r="BZ195">
        <v>-6582.5960361713014</v>
      </c>
    </row>
    <row r="196" spans="1:78">
      <c r="A196" t="s">
        <v>62</v>
      </c>
      <c r="B196" s="5">
        <v>111.7</v>
      </c>
      <c r="C196">
        <f t="shared" si="93"/>
        <v>435.20400000000001</v>
      </c>
    </row>
    <row r="197" spans="1:78">
      <c r="A197" t="s">
        <v>63</v>
      </c>
      <c r="B197" s="5">
        <v>204</v>
      </c>
      <c r="C197">
        <f t="shared" si="93"/>
        <v>575.09999999999991</v>
      </c>
    </row>
    <row r="198" spans="1:78">
      <c r="A198" t="s">
        <v>64</v>
      </c>
      <c r="B198" s="5">
        <v>80.5</v>
      </c>
      <c r="C198">
        <f t="shared" si="93"/>
        <v>547.6</v>
      </c>
      <c r="D198">
        <f>C198-C194</f>
        <v>319.65500000000003</v>
      </c>
      <c r="E198" t="e">
        <v>#N/A</v>
      </c>
    </row>
    <row r="199" spans="1:78">
      <c r="A199" t="s">
        <v>65</v>
      </c>
      <c r="B199" s="5">
        <v>-20.16</v>
      </c>
      <c r="C199">
        <f t="shared" si="93"/>
        <v>376.03999999999996</v>
      </c>
      <c r="D199">
        <f t="shared" ref="D199:D262" si="94">C199-C195</f>
        <v>11.288999999999987</v>
      </c>
      <c r="E199" t="e">
        <v>#N/A</v>
      </c>
    </row>
    <row r="200" spans="1:78">
      <c r="A200" t="s">
        <v>66</v>
      </c>
      <c r="B200" s="5">
        <v>118.2</v>
      </c>
      <c r="C200">
        <f t="shared" si="93"/>
        <v>382.53999999999996</v>
      </c>
      <c r="D200">
        <f t="shared" si="94"/>
        <v>-52.664000000000044</v>
      </c>
      <c r="E200" t="e">
        <v>#N/A</v>
      </c>
    </row>
    <row r="201" spans="1:78">
      <c r="A201" t="s">
        <v>67</v>
      </c>
      <c r="B201" s="5">
        <v>56.776000000000003</v>
      </c>
      <c r="C201">
        <f t="shared" si="93"/>
        <v>235.31600000000003</v>
      </c>
      <c r="D201">
        <f t="shared" si="94"/>
        <v>-339.78399999999988</v>
      </c>
      <c r="E201" t="e">
        <v>#N/A</v>
      </c>
    </row>
    <row r="202" spans="1:78">
      <c r="A202" t="s">
        <v>68</v>
      </c>
      <c r="B202" s="5">
        <v>7.7023799999999998</v>
      </c>
      <c r="C202">
        <f t="shared" si="93"/>
        <v>162.51838000000001</v>
      </c>
      <c r="D202">
        <f t="shared" si="94"/>
        <v>-385.08162000000004</v>
      </c>
      <c r="E202" t="e">
        <v>#N/A</v>
      </c>
    </row>
    <row r="203" spans="1:78">
      <c r="A203" t="s">
        <v>69</v>
      </c>
      <c r="B203" s="5">
        <v>17.600000000000001</v>
      </c>
      <c r="C203">
        <f t="shared" si="93"/>
        <v>200.27838</v>
      </c>
      <c r="D203">
        <f t="shared" si="94"/>
        <v>-175.76161999999997</v>
      </c>
      <c r="E203" t="e">
        <v>#N/A</v>
      </c>
    </row>
    <row r="204" spans="1:78">
      <c r="A204" t="s">
        <v>70</v>
      </c>
      <c r="B204" s="5">
        <v>191.24</v>
      </c>
      <c r="C204">
        <f t="shared" si="93"/>
        <v>273.31838000000005</v>
      </c>
      <c r="D204">
        <f t="shared" si="94"/>
        <v>-109.22161999999992</v>
      </c>
      <c r="E204" t="e">
        <v>#N/A</v>
      </c>
    </row>
    <row r="205" spans="1:78">
      <c r="A205" t="s">
        <v>71</v>
      </c>
      <c r="B205" s="5">
        <v>105.3</v>
      </c>
      <c r="C205">
        <f t="shared" si="93"/>
        <v>321.84237999999999</v>
      </c>
      <c r="D205">
        <f t="shared" si="94"/>
        <v>86.526379999999961</v>
      </c>
      <c r="E205" t="e">
        <v>#N/A</v>
      </c>
    </row>
    <row r="206" spans="1:78">
      <c r="A206" t="s">
        <v>72</v>
      </c>
      <c r="B206" s="5">
        <v>-27.85</v>
      </c>
      <c r="C206">
        <f t="shared" si="93"/>
        <v>286.28999999999996</v>
      </c>
      <c r="D206">
        <f t="shared" si="94"/>
        <v>123.77161999999996</v>
      </c>
      <c r="E206" t="e">
        <v>#N/A</v>
      </c>
    </row>
    <row r="207" spans="1:78">
      <c r="A207" t="s">
        <v>73</v>
      </c>
      <c r="B207" s="5">
        <v>114.6</v>
      </c>
      <c r="C207">
        <f t="shared" si="93"/>
        <v>383.28999999999996</v>
      </c>
      <c r="D207">
        <f t="shared" si="94"/>
        <v>183.01161999999997</v>
      </c>
      <c r="E207" t="e">
        <v>#N/A</v>
      </c>
    </row>
    <row r="208" spans="1:78">
      <c r="A208" t="s">
        <v>74</v>
      </c>
      <c r="B208" s="5">
        <v>338.83800000000002</v>
      </c>
      <c r="C208">
        <f t="shared" si="93"/>
        <v>530.88800000000003</v>
      </c>
      <c r="D208">
        <f t="shared" si="94"/>
        <v>257.56961999999999</v>
      </c>
      <c r="E208" t="e">
        <v>#N/A</v>
      </c>
    </row>
    <row r="209" spans="1:11">
      <c r="A209" t="s">
        <v>75</v>
      </c>
      <c r="B209" s="5">
        <v>-20.149999999999999</v>
      </c>
      <c r="C209">
        <f t="shared" si="93"/>
        <v>405.43800000000005</v>
      </c>
      <c r="D209">
        <f t="shared" si="94"/>
        <v>83.595620000000054</v>
      </c>
      <c r="E209" t="e">
        <v>#N/A</v>
      </c>
    </row>
    <row r="210" spans="1:11">
      <c r="A210" t="s">
        <v>76</v>
      </c>
      <c r="B210" s="5">
        <v>-27.4</v>
      </c>
      <c r="C210">
        <f t="shared" si="93"/>
        <v>405.88800000000003</v>
      </c>
      <c r="D210">
        <f t="shared" si="94"/>
        <v>119.59800000000007</v>
      </c>
      <c r="E210" t="e">
        <v>#N/A</v>
      </c>
    </row>
    <row r="211" spans="1:11">
      <c r="A211" t="s">
        <v>77</v>
      </c>
      <c r="B211" s="5">
        <v>0.3</v>
      </c>
      <c r="C211">
        <f t="shared" si="93"/>
        <v>291.58800000000008</v>
      </c>
      <c r="D211">
        <f t="shared" si="94"/>
        <v>-91.701999999999884</v>
      </c>
      <c r="E211" t="e">
        <v>#N/A</v>
      </c>
    </row>
    <row r="212" spans="1:11">
      <c r="A212" t="s">
        <v>78</v>
      </c>
      <c r="B212" s="5">
        <v>27.732399999999998</v>
      </c>
      <c r="C212">
        <f t="shared" si="93"/>
        <v>-19.517600000000002</v>
      </c>
      <c r="D212">
        <f t="shared" si="94"/>
        <v>-550.40560000000005</v>
      </c>
      <c r="E212" t="e">
        <v>#N/A</v>
      </c>
    </row>
    <row r="213" spans="1:11">
      <c r="A213" t="s">
        <v>79</v>
      </c>
      <c r="B213" s="5">
        <v>-64.5</v>
      </c>
      <c r="C213">
        <f t="shared" si="93"/>
        <v>-63.867599999999996</v>
      </c>
      <c r="D213">
        <f t="shared" si="94"/>
        <v>-469.30560000000003</v>
      </c>
      <c r="E213" t="e">
        <v>#N/A</v>
      </c>
    </row>
    <row r="214" spans="1:11">
      <c r="A214" t="s">
        <v>80</v>
      </c>
      <c r="B214" s="5">
        <v>-187.2</v>
      </c>
      <c r="C214">
        <f t="shared" si="93"/>
        <v>-223.66759999999999</v>
      </c>
      <c r="D214">
        <f t="shared" si="94"/>
        <v>-629.55560000000003</v>
      </c>
      <c r="E214" t="e">
        <v>#N/A</v>
      </c>
    </row>
    <row r="215" spans="1:11">
      <c r="A215" t="s">
        <v>81</v>
      </c>
      <c r="B215" s="5">
        <v>-145.5</v>
      </c>
      <c r="C215">
        <f t="shared" si="93"/>
        <v>-369.4676</v>
      </c>
      <c r="D215">
        <f t="shared" si="94"/>
        <v>-661.05560000000014</v>
      </c>
      <c r="E215" t="e">
        <v>#N/A</v>
      </c>
    </row>
    <row r="216" spans="1:11">
      <c r="A216" t="s">
        <v>82</v>
      </c>
      <c r="B216" s="5">
        <v>44.7</v>
      </c>
      <c r="C216">
        <f t="shared" si="93"/>
        <v>-352.5</v>
      </c>
      <c r="D216">
        <f t="shared" si="94"/>
        <v>-332.98239999999998</v>
      </c>
      <c r="E216" t="e">
        <v>#N/A</v>
      </c>
    </row>
    <row r="217" spans="1:11">
      <c r="A217" t="s">
        <v>83</v>
      </c>
      <c r="B217" s="5">
        <v>5.9</v>
      </c>
      <c r="C217">
        <f t="shared" si="93"/>
        <v>-282.10000000000002</v>
      </c>
      <c r="D217">
        <f t="shared" si="94"/>
        <v>-218.23240000000004</v>
      </c>
      <c r="E217">
        <f>AVERAGE(D198:D217)</f>
        <v>-141.53675999999999</v>
      </c>
      <c r="F217">
        <f t="shared" ref="F217:F274" si="95">STDEV(D198,D199,D200,D201,D202,D203,D204,D205,D206,D207,D208,D209,D210,D211,D212,D213,D214,D215,D216,D217)</f>
        <v>297.21195211549508</v>
      </c>
      <c r="G217">
        <f t="shared" ref="G217:G276" si="96">F217*2</f>
        <v>594.42390423099016</v>
      </c>
      <c r="H217">
        <f t="shared" ref="H217:H276" si="97">E217+F217</f>
        <v>155.67519211549509</v>
      </c>
      <c r="I217">
        <f t="shared" ref="I217:I276" si="98">E217+G217</f>
        <v>452.8871442309902</v>
      </c>
      <c r="J217">
        <f t="shared" ref="J217:J276" si="99">E217-F217</f>
        <v>-438.7487121154951</v>
      </c>
      <c r="K217">
        <f t="shared" ref="K217:K276" si="100">E217-G217</f>
        <v>-735.96066423099012</v>
      </c>
    </row>
    <row r="218" spans="1:11">
      <c r="A218" t="s">
        <v>84</v>
      </c>
      <c r="B218" s="5">
        <v>-30</v>
      </c>
      <c r="C218">
        <f t="shared" si="93"/>
        <v>-124.89999999999999</v>
      </c>
      <c r="D218">
        <f t="shared" si="94"/>
        <v>98.767600000000002</v>
      </c>
      <c r="E218">
        <f t="shared" ref="E218:E248" si="101">AVERAGE(D199:D218)</f>
        <v>-152.58112999999997</v>
      </c>
      <c r="F218">
        <f t="shared" si="95"/>
        <v>282.93320105217111</v>
      </c>
      <c r="G218">
        <f t="shared" si="96"/>
        <v>565.86640210434223</v>
      </c>
      <c r="H218">
        <f t="shared" si="97"/>
        <v>130.35207105217114</v>
      </c>
      <c r="I218">
        <f t="shared" si="98"/>
        <v>413.28527210434225</v>
      </c>
      <c r="J218">
        <f t="shared" si="99"/>
        <v>-435.51433105217109</v>
      </c>
      <c r="K218">
        <f t="shared" si="100"/>
        <v>-718.44753210434214</v>
      </c>
    </row>
    <row r="219" spans="1:11">
      <c r="A219" t="s">
        <v>85</v>
      </c>
      <c r="B219" s="5">
        <v>10.1</v>
      </c>
      <c r="C219">
        <f t="shared" si="93"/>
        <v>30.700000000000003</v>
      </c>
      <c r="D219">
        <f t="shared" si="94"/>
        <v>400.16759999999999</v>
      </c>
      <c r="E219">
        <f t="shared" si="101"/>
        <v>-133.13719999999998</v>
      </c>
      <c r="F219">
        <f t="shared" si="95"/>
        <v>307.11639655524016</v>
      </c>
      <c r="G219">
        <f t="shared" si="96"/>
        <v>614.23279311048032</v>
      </c>
      <c r="H219">
        <f t="shared" si="97"/>
        <v>173.97919655524018</v>
      </c>
      <c r="I219">
        <f t="shared" si="98"/>
        <v>481.09559311048031</v>
      </c>
      <c r="J219">
        <f t="shared" si="99"/>
        <v>-440.25359655524016</v>
      </c>
      <c r="K219">
        <f t="shared" si="100"/>
        <v>-747.36999311048032</v>
      </c>
    </row>
    <row r="220" spans="1:11">
      <c r="A220" t="s">
        <v>86</v>
      </c>
      <c r="B220" s="5">
        <v>97.656999999999996</v>
      </c>
      <c r="C220">
        <f t="shared" si="93"/>
        <v>83.656999999999996</v>
      </c>
      <c r="D220">
        <f t="shared" si="94"/>
        <v>436.15699999999998</v>
      </c>
      <c r="E220">
        <f t="shared" si="101"/>
        <v>-108.69614999999999</v>
      </c>
      <c r="F220">
        <f t="shared" si="95"/>
        <v>332.2777683427388</v>
      </c>
      <c r="G220">
        <f t="shared" si="96"/>
        <v>664.55553668547759</v>
      </c>
      <c r="H220">
        <f t="shared" si="97"/>
        <v>223.58161834273881</v>
      </c>
      <c r="I220">
        <f t="shared" si="98"/>
        <v>555.8593866854776</v>
      </c>
      <c r="J220">
        <f t="shared" si="99"/>
        <v>-440.97391834273878</v>
      </c>
      <c r="K220">
        <f t="shared" si="100"/>
        <v>-773.25168668547758</v>
      </c>
    </row>
    <row r="221" spans="1:11">
      <c r="A221" t="s">
        <v>87</v>
      </c>
      <c r="B221" s="5">
        <v>-20.212</v>
      </c>
      <c r="C221">
        <f t="shared" si="93"/>
        <v>57.545000000000002</v>
      </c>
      <c r="D221">
        <f t="shared" si="94"/>
        <v>339.64500000000004</v>
      </c>
      <c r="E221">
        <f t="shared" si="101"/>
        <v>-74.72469999999997</v>
      </c>
      <c r="F221">
        <f t="shared" si="95"/>
        <v>341.9979066899183</v>
      </c>
      <c r="G221">
        <f t="shared" si="96"/>
        <v>683.99581337983659</v>
      </c>
      <c r="H221">
        <f t="shared" si="97"/>
        <v>267.27320668991831</v>
      </c>
      <c r="I221">
        <f t="shared" si="98"/>
        <v>609.27111337983661</v>
      </c>
      <c r="J221">
        <f t="shared" si="99"/>
        <v>-416.72260668991828</v>
      </c>
      <c r="K221">
        <f t="shared" si="100"/>
        <v>-758.72051337983658</v>
      </c>
    </row>
    <row r="222" spans="1:11">
      <c r="A222" t="s">
        <v>88</v>
      </c>
      <c r="B222" s="5">
        <v>-12.233000000000001</v>
      </c>
      <c r="C222">
        <f t="shared" si="93"/>
        <v>75.311999999999983</v>
      </c>
      <c r="D222">
        <f t="shared" si="94"/>
        <v>200.21199999999999</v>
      </c>
      <c r="E222">
        <f t="shared" si="101"/>
        <v>-45.460018999999988</v>
      </c>
      <c r="F222">
        <f t="shared" si="95"/>
        <v>339.07219659409935</v>
      </c>
      <c r="G222">
        <f t="shared" si="96"/>
        <v>678.14439318819871</v>
      </c>
      <c r="H222">
        <f t="shared" si="97"/>
        <v>293.61217759409936</v>
      </c>
      <c r="I222">
        <f t="shared" si="98"/>
        <v>632.68437418819872</v>
      </c>
      <c r="J222">
        <f t="shared" si="99"/>
        <v>-384.53221559409934</v>
      </c>
      <c r="K222">
        <f t="shared" si="100"/>
        <v>-723.60441218819869</v>
      </c>
    </row>
    <row r="223" spans="1:11">
      <c r="A223" t="s">
        <v>89</v>
      </c>
      <c r="B223" s="5">
        <v>-13.7</v>
      </c>
      <c r="C223">
        <f t="shared" si="93"/>
        <v>51.511999999999986</v>
      </c>
      <c r="D223">
        <f t="shared" si="94"/>
        <v>20.811999999999983</v>
      </c>
      <c r="E223">
        <f t="shared" si="101"/>
        <v>-35.631338</v>
      </c>
      <c r="F223">
        <f t="shared" si="95"/>
        <v>337.94351361035888</v>
      </c>
      <c r="G223">
        <f t="shared" si="96"/>
        <v>675.88702722071775</v>
      </c>
      <c r="H223">
        <f t="shared" si="97"/>
        <v>302.31217561035885</v>
      </c>
      <c r="I223">
        <f t="shared" si="98"/>
        <v>640.25568922071773</v>
      </c>
      <c r="J223">
        <f t="shared" si="99"/>
        <v>-373.57485161035891</v>
      </c>
      <c r="K223">
        <f t="shared" si="100"/>
        <v>-711.51836522071778</v>
      </c>
    </row>
    <row r="224" spans="1:11">
      <c r="A224" t="s">
        <v>90</v>
      </c>
      <c r="B224" s="5">
        <v>3.5199413399999999</v>
      </c>
      <c r="C224">
        <f t="shared" si="93"/>
        <v>-42.625058659999993</v>
      </c>
      <c r="D224">
        <f t="shared" si="94"/>
        <v>-126.28205865999999</v>
      </c>
      <c r="E224">
        <f t="shared" si="101"/>
        <v>-36.484359932999993</v>
      </c>
      <c r="F224">
        <f t="shared" si="95"/>
        <v>338.16050533950784</v>
      </c>
      <c r="G224">
        <f t="shared" si="96"/>
        <v>676.32101067901567</v>
      </c>
      <c r="H224">
        <f t="shared" si="97"/>
        <v>301.67614540650783</v>
      </c>
      <c r="I224">
        <f t="shared" si="98"/>
        <v>639.83665074601572</v>
      </c>
      <c r="J224">
        <f t="shared" si="99"/>
        <v>-374.64486527250784</v>
      </c>
      <c r="K224">
        <f t="shared" si="100"/>
        <v>-712.80537061201562</v>
      </c>
    </row>
    <row r="225" spans="1:11">
      <c r="A225" t="s">
        <v>91</v>
      </c>
      <c r="B225" s="5">
        <v>13</v>
      </c>
      <c r="C225">
        <f t="shared" si="93"/>
        <v>-9.4130586600000008</v>
      </c>
      <c r="D225">
        <f t="shared" si="94"/>
        <v>-66.958058660000006</v>
      </c>
      <c r="E225">
        <f t="shared" si="101"/>
        <v>-44.158581865999999</v>
      </c>
      <c r="F225">
        <f t="shared" si="95"/>
        <v>336.96143388474906</v>
      </c>
      <c r="G225">
        <f t="shared" si="96"/>
        <v>673.92286776949811</v>
      </c>
      <c r="H225">
        <f t="shared" si="97"/>
        <v>292.80285201874904</v>
      </c>
      <c r="I225">
        <f t="shared" si="98"/>
        <v>629.76428590349815</v>
      </c>
      <c r="J225">
        <f t="shared" si="99"/>
        <v>-381.12001575074908</v>
      </c>
      <c r="K225">
        <f t="shared" si="100"/>
        <v>-718.08144963549807</v>
      </c>
    </row>
    <row r="226" spans="1:11">
      <c r="A226" t="s">
        <v>92</v>
      </c>
      <c r="B226" s="5">
        <v>-56.85</v>
      </c>
      <c r="C226">
        <f t="shared" si="93"/>
        <v>-54.030058660000002</v>
      </c>
      <c r="D226">
        <f t="shared" si="94"/>
        <v>-129.34205865999999</v>
      </c>
      <c r="E226">
        <f t="shared" si="101"/>
        <v>-56.814265798999998</v>
      </c>
      <c r="F226">
        <f t="shared" si="95"/>
        <v>335.07025939513784</v>
      </c>
      <c r="G226">
        <f t="shared" si="96"/>
        <v>670.14051879027568</v>
      </c>
      <c r="H226">
        <f t="shared" si="97"/>
        <v>278.25599359613784</v>
      </c>
      <c r="I226">
        <f t="shared" si="98"/>
        <v>613.32625299127562</v>
      </c>
      <c r="J226">
        <f t="shared" si="99"/>
        <v>-391.88452519413784</v>
      </c>
      <c r="K226">
        <f t="shared" si="100"/>
        <v>-726.95478458927573</v>
      </c>
    </row>
    <row r="227" spans="1:11">
      <c r="A227" t="s">
        <v>93</v>
      </c>
      <c r="B227" s="5">
        <v>1277.0314285714301</v>
      </c>
      <c r="C227">
        <f t="shared" si="93"/>
        <v>1236.70136991143</v>
      </c>
      <c r="D227">
        <f t="shared" si="94"/>
        <v>1185.18936991143</v>
      </c>
      <c r="E227">
        <f t="shared" si="101"/>
        <v>-6.7053783034284837</v>
      </c>
      <c r="F227">
        <f t="shared" si="95"/>
        <v>433.34731782092155</v>
      </c>
      <c r="G227">
        <f t="shared" si="96"/>
        <v>866.69463564184309</v>
      </c>
      <c r="H227">
        <f t="shared" si="97"/>
        <v>426.64193951749309</v>
      </c>
      <c r="I227">
        <f t="shared" si="98"/>
        <v>859.98925733841463</v>
      </c>
      <c r="J227">
        <f t="shared" si="99"/>
        <v>-440.05269612435001</v>
      </c>
      <c r="K227">
        <f t="shared" si="100"/>
        <v>-873.40001394527155</v>
      </c>
    </row>
    <row r="228" spans="1:11">
      <c r="A228" t="s">
        <v>94</v>
      </c>
      <c r="B228" s="5">
        <v>-6.9290000000000003</v>
      </c>
      <c r="C228">
        <f t="shared" si="93"/>
        <v>1226.2524285714301</v>
      </c>
      <c r="D228">
        <f t="shared" si="94"/>
        <v>1268.87748723143</v>
      </c>
      <c r="E228">
        <f t="shared" si="101"/>
        <v>43.860015058142984</v>
      </c>
      <c r="F228">
        <f t="shared" si="95"/>
        <v>516.77854624846111</v>
      </c>
      <c r="G228">
        <f t="shared" si="96"/>
        <v>1033.5570924969222</v>
      </c>
      <c r="H228">
        <f t="shared" si="97"/>
        <v>560.63856130660406</v>
      </c>
      <c r="I228">
        <f t="shared" si="98"/>
        <v>1077.4171075550653</v>
      </c>
      <c r="J228">
        <f t="shared" si="99"/>
        <v>-472.91853119031811</v>
      </c>
      <c r="K228">
        <f t="shared" si="100"/>
        <v>-989.69707743877927</v>
      </c>
    </row>
    <row r="229" spans="1:11">
      <c r="A229" t="s">
        <v>95</v>
      </c>
      <c r="B229" s="5">
        <v>-13.966571428571401</v>
      </c>
      <c r="C229">
        <f t="shared" si="93"/>
        <v>1199.2858571428587</v>
      </c>
      <c r="D229">
        <f t="shared" si="94"/>
        <v>1208.6989158028587</v>
      </c>
      <c r="E229">
        <f t="shared" si="101"/>
        <v>100.11517984828592</v>
      </c>
      <c r="F229">
        <f t="shared" si="95"/>
        <v>578.84272595673826</v>
      </c>
      <c r="G229">
        <f t="shared" si="96"/>
        <v>1157.6854519134765</v>
      </c>
      <c r="H229">
        <f t="shared" si="97"/>
        <v>678.95790580502421</v>
      </c>
      <c r="I229">
        <f t="shared" si="98"/>
        <v>1257.8006317617624</v>
      </c>
      <c r="J229">
        <f t="shared" si="99"/>
        <v>-478.72754610845232</v>
      </c>
      <c r="K229">
        <f t="shared" si="100"/>
        <v>-1057.5702720651907</v>
      </c>
    </row>
    <row r="230" spans="1:11">
      <c r="A230" t="s">
        <v>96</v>
      </c>
      <c r="B230" s="5">
        <v>468.16500000000002</v>
      </c>
      <c r="C230">
        <f t="shared" si="93"/>
        <v>1724.3008571428586</v>
      </c>
      <c r="D230">
        <f t="shared" si="94"/>
        <v>1778.3309158028585</v>
      </c>
      <c r="E230">
        <f t="shared" si="101"/>
        <v>183.05182563842885</v>
      </c>
      <c r="F230">
        <f t="shared" si="95"/>
        <v>689.94957322575453</v>
      </c>
      <c r="G230">
        <f t="shared" si="96"/>
        <v>1379.8991464515091</v>
      </c>
      <c r="H230">
        <f t="shared" si="97"/>
        <v>873.00139886418333</v>
      </c>
      <c r="I230">
        <f t="shared" si="98"/>
        <v>1562.950972089938</v>
      </c>
      <c r="J230">
        <f t="shared" si="99"/>
        <v>-506.89774758732568</v>
      </c>
      <c r="K230">
        <f t="shared" si="100"/>
        <v>-1196.8473208130802</v>
      </c>
    </row>
    <row r="231" spans="1:11">
      <c r="A231" t="s">
        <v>97</v>
      </c>
      <c r="B231" s="5">
        <v>734.08799999999997</v>
      </c>
      <c r="C231">
        <f t="shared" si="93"/>
        <v>1181.3574285714285</v>
      </c>
      <c r="D231">
        <f t="shared" si="94"/>
        <v>-55.343941340001493</v>
      </c>
      <c r="E231">
        <f t="shared" si="101"/>
        <v>184.86972857142877</v>
      </c>
      <c r="F231">
        <f t="shared" si="95"/>
        <v>689.23506951289369</v>
      </c>
      <c r="G231">
        <f t="shared" si="96"/>
        <v>1378.4701390257874</v>
      </c>
      <c r="H231">
        <f t="shared" si="97"/>
        <v>874.10479808432251</v>
      </c>
      <c r="I231">
        <f t="shared" si="98"/>
        <v>1563.3398675972162</v>
      </c>
      <c r="J231">
        <f t="shared" si="99"/>
        <v>-504.36534094146492</v>
      </c>
      <c r="K231">
        <f t="shared" si="100"/>
        <v>-1193.6004104543586</v>
      </c>
    </row>
    <row r="232" spans="1:11">
      <c r="A232" t="s">
        <v>98</v>
      </c>
      <c r="B232" s="5">
        <v>-8.3000000000000007</v>
      </c>
      <c r="C232">
        <f t="shared" si="93"/>
        <v>1179.9864285714286</v>
      </c>
      <c r="D232">
        <f t="shared" si="94"/>
        <v>-46.266000000001441</v>
      </c>
      <c r="E232">
        <f t="shared" si="101"/>
        <v>210.07670857142875</v>
      </c>
      <c r="F232">
        <f t="shared" si="95"/>
        <v>669.87590049769813</v>
      </c>
      <c r="G232">
        <f t="shared" si="96"/>
        <v>1339.7518009953963</v>
      </c>
      <c r="H232">
        <f t="shared" si="97"/>
        <v>879.95260906912688</v>
      </c>
      <c r="I232">
        <f t="shared" si="98"/>
        <v>1549.828509566825</v>
      </c>
      <c r="J232">
        <f t="shared" si="99"/>
        <v>-459.79919192626937</v>
      </c>
      <c r="K232">
        <f t="shared" si="100"/>
        <v>-1129.6750924239675</v>
      </c>
    </row>
    <row r="233" spans="1:11">
      <c r="A233" t="s">
        <v>99</v>
      </c>
      <c r="B233" s="5">
        <v>-10</v>
      </c>
      <c r="C233">
        <f t="shared" si="93"/>
        <v>1183.953</v>
      </c>
      <c r="D233">
        <f t="shared" si="94"/>
        <v>-15.332857142858757</v>
      </c>
      <c r="E233">
        <f t="shared" si="101"/>
        <v>232.77534571428578</v>
      </c>
      <c r="F233">
        <f t="shared" si="95"/>
        <v>653.12549401994863</v>
      </c>
      <c r="G233">
        <f t="shared" si="96"/>
        <v>1306.2509880398973</v>
      </c>
      <c r="H233">
        <f t="shared" si="97"/>
        <v>885.90083973423441</v>
      </c>
      <c r="I233">
        <f t="shared" si="98"/>
        <v>1539.026333754183</v>
      </c>
      <c r="J233">
        <f t="shared" si="99"/>
        <v>-420.35014830566286</v>
      </c>
      <c r="K233">
        <f t="shared" si="100"/>
        <v>-1073.4756423256115</v>
      </c>
    </row>
    <row r="234" spans="1:11">
      <c r="A234" t="s">
        <v>100</v>
      </c>
      <c r="B234" s="5">
        <v>494.745</v>
      </c>
      <c r="C234">
        <f t="shared" si="93"/>
        <v>1210.5329999999999</v>
      </c>
      <c r="D234">
        <f t="shared" si="94"/>
        <v>-513.7678571428587</v>
      </c>
      <c r="E234">
        <f t="shared" si="101"/>
        <v>238.56473285714281</v>
      </c>
      <c r="F234">
        <f t="shared" si="95"/>
        <v>645.54860641176015</v>
      </c>
      <c r="G234">
        <f t="shared" si="96"/>
        <v>1291.0972128235203</v>
      </c>
      <c r="H234">
        <f t="shared" si="97"/>
        <v>884.11333926890302</v>
      </c>
      <c r="I234">
        <f t="shared" si="98"/>
        <v>1529.6619456806632</v>
      </c>
      <c r="J234">
        <f t="shared" si="99"/>
        <v>-406.98387355461733</v>
      </c>
      <c r="K234">
        <f t="shared" si="100"/>
        <v>-1052.5324799663774</v>
      </c>
    </row>
    <row r="235" spans="1:11">
      <c r="A235" t="s">
        <v>101</v>
      </c>
      <c r="B235" s="5">
        <v>-6.6244277456647698</v>
      </c>
      <c r="C235">
        <f t="shared" si="93"/>
        <v>469.82057225433522</v>
      </c>
      <c r="D235">
        <f t="shared" si="94"/>
        <v>-711.53685631709322</v>
      </c>
      <c r="E235">
        <f t="shared" si="101"/>
        <v>236.04067004128814</v>
      </c>
      <c r="F235">
        <f t="shared" si="95"/>
        <v>649.33877015746566</v>
      </c>
      <c r="G235">
        <f t="shared" si="96"/>
        <v>1298.6775403149313</v>
      </c>
      <c r="H235">
        <f t="shared" si="97"/>
        <v>885.37944019875385</v>
      </c>
      <c r="I235">
        <f t="shared" si="98"/>
        <v>1534.7182103562195</v>
      </c>
      <c r="J235">
        <f t="shared" si="99"/>
        <v>-413.29810011617752</v>
      </c>
      <c r="K235">
        <f t="shared" si="100"/>
        <v>-1062.6368702736431</v>
      </c>
    </row>
    <row r="236" spans="1:11">
      <c r="A236" t="s">
        <v>102</v>
      </c>
      <c r="B236" s="5">
        <v>466.18648853506301</v>
      </c>
      <c r="C236">
        <f t="shared" si="93"/>
        <v>944.30706078939829</v>
      </c>
      <c r="D236">
        <f t="shared" si="94"/>
        <v>-235.67936778203034</v>
      </c>
      <c r="E236">
        <f t="shared" si="101"/>
        <v>240.90582165218666</v>
      </c>
      <c r="F236">
        <f t="shared" si="95"/>
        <v>645.20233774511507</v>
      </c>
      <c r="G236">
        <f t="shared" si="96"/>
        <v>1290.4046754902301</v>
      </c>
      <c r="H236">
        <f t="shared" si="97"/>
        <v>886.10815939730173</v>
      </c>
      <c r="I236">
        <f t="shared" si="98"/>
        <v>1531.3104971424168</v>
      </c>
      <c r="J236">
        <f t="shared" si="99"/>
        <v>-404.29651609292841</v>
      </c>
      <c r="K236">
        <f t="shared" si="100"/>
        <v>-1049.4988538380435</v>
      </c>
    </row>
    <row r="237" spans="1:11">
      <c r="A237" t="s">
        <v>103</v>
      </c>
      <c r="B237" s="5">
        <v>-13.7275527104033</v>
      </c>
      <c r="C237">
        <f t="shared" si="93"/>
        <v>940.57950807899499</v>
      </c>
      <c r="D237">
        <f t="shared" si="94"/>
        <v>-243.37349192100498</v>
      </c>
      <c r="E237">
        <f t="shared" si="101"/>
        <v>239.64876705613636</v>
      </c>
      <c r="F237">
        <f t="shared" si="95"/>
        <v>646.1677319824413</v>
      </c>
      <c r="G237">
        <f t="shared" si="96"/>
        <v>1292.3354639648826</v>
      </c>
      <c r="H237">
        <f t="shared" si="97"/>
        <v>885.8164990385776</v>
      </c>
      <c r="I237">
        <f t="shared" si="98"/>
        <v>1531.984231021019</v>
      </c>
      <c r="J237">
        <f t="shared" si="99"/>
        <v>-406.51896492630493</v>
      </c>
      <c r="K237">
        <f t="shared" si="100"/>
        <v>-1052.6866969087462</v>
      </c>
    </row>
    <row r="238" spans="1:11">
      <c r="A238" t="s">
        <v>104</v>
      </c>
      <c r="B238" s="5">
        <v>798.58847242070101</v>
      </c>
      <c r="C238">
        <f t="shared" si="93"/>
        <v>1244.422980499696</v>
      </c>
      <c r="D238">
        <f t="shared" si="94"/>
        <v>33.889980499696094</v>
      </c>
      <c r="E238">
        <f t="shared" si="101"/>
        <v>236.40488608112122</v>
      </c>
      <c r="F238">
        <f t="shared" si="95"/>
        <v>647.07441770795901</v>
      </c>
      <c r="G238">
        <f t="shared" si="96"/>
        <v>1294.148835415918</v>
      </c>
      <c r="H238">
        <f t="shared" si="97"/>
        <v>883.47930378908018</v>
      </c>
      <c r="I238">
        <f t="shared" si="98"/>
        <v>1530.5537214970393</v>
      </c>
      <c r="J238">
        <f t="shared" si="99"/>
        <v>-410.6695316268378</v>
      </c>
      <c r="K238">
        <f t="shared" si="100"/>
        <v>-1057.7439493347968</v>
      </c>
    </row>
    <row r="239" spans="1:11">
      <c r="A239" t="s">
        <v>105</v>
      </c>
      <c r="B239" s="5">
        <v>436.69242152422402</v>
      </c>
      <c r="C239">
        <f t="shared" si="93"/>
        <v>1687.7398297695847</v>
      </c>
      <c r="D239">
        <f t="shared" si="94"/>
        <v>1217.9192575152495</v>
      </c>
      <c r="E239">
        <f t="shared" si="101"/>
        <v>277.29246895688374</v>
      </c>
      <c r="F239">
        <f t="shared" si="95"/>
        <v>682.81603768908428</v>
      </c>
      <c r="G239">
        <f t="shared" si="96"/>
        <v>1365.6320753781686</v>
      </c>
      <c r="H239">
        <f t="shared" si="97"/>
        <v>960.10850664596796</v>
      </c>
      <c r="I239">
        <f t="shared" si="98"/>
        <v>1642.9245443350524</v>
      </c>
      <c r="J239">
        <f t="shared" si="99"/>
        <v>-405.52356873220054</v>
      </c>
      <c r="K239">
        <f t="shared" si="100"/>
        <v>-1088.3396064212848</v>
      </c>
    </row>
    <row r="240" spans="1:11">
      <c r="A240" t="s">
        <v>106</v>
      </c>
      <c r="B240" s="5">
        <v>191.772700650535</v>
      </c>
      <c r="C240">
        <f t="shared" si="93"/>
        <v>1413.3260418850566</v>
      </c>
      <c r="D240">
        <f t="shared" si="94"/>
        <v>469.01898109565832</v>
      </c>
      <c r="E240">
        <f t="shared" si="101"/>
        <v>278.93556801166653</v>
      </c>
      <c r="F240">
        <f t="shared" si="95"/>
        <v>683.25783859105456</v>
      </c>
      <c r="G240">
        <f t="shared" si="96"/>
        <v>1366.5156771821091</v>
      </c>
      <c r="H240">
        <f t="shared" si="97"/>
        <v>962.1934066027211</v>
      </c>
      <c r="I240">
        <f t="shared" si="98"/>
        <v>1645.4512451937758</v>
      </c>
      <c r="J240">
        <f t="shared" si="99"/>
        <v>-404.32227057938803</v>
      </c>
      <c r="K240">
        <f t="shared" si="100"/>
        <v>-1087.5801091704425</v>
      </c>
    </row>
    <row r="241" spans="1:11">
      <c r="A241" t="s">
        <v>107</v>
      </c>
      <c r="B241" s="5">
        <v>1298.39306016518</v>
      </c>
      <c r="C241">
        <f t="shared" si="93"/>
        <v>2725.4466547606398</v>
      </c>
      <c r="D241">
        <f t="shared" si="94"/>
        <v>1784.867146681645</v>
      </c>
      <c r="E241">
        <f t="shared" si="101"/>
        <v>351.19667534574876</v>
      </c>
      <c r="F241">
        <f t="shared" si="95"/>
        <v>761.91224587137276</v>
      </c>
      <c r="G241">
        <f t="shared" si="96"/>
        <v>1523.8244917427455</v>
      </c>
      <c r="H241">
        <f t="shared" si="97"/>
        <v>1113.1089212171214</v>
      </c>
      <c r="I241">
        <f t="shared" si="98"/>
        <v>1875.0211670884942</v>
      </c>
      <c r="J241">
        <f t="shared" si="99"/>
        <v>-410.715570525624</v>
      </c>
      <c r="K241">
        <f t="shared" si="100"/>
        <v>-1172.6278163969969</v>
      </c>
    </row>
    <row r="242" spans="1:11">
      <c r="A242" t="s">
        <v>108</v>
      </c>
      <c r="B242" s="5">
        <v>651.85347630756303</v>
      </c>
      <c r="C242">
        <f t="shared" si="93"/>
        <v>2578.7116586475022</v>
      </c>
      <c r="D242">
        <f t="shared" si="94"/>
        <v>1334.2886781478062</v>
      </c>
      <c r="E242">
        <f t="shared" si="101"/>
        <v>407.90050925313915</v>
      </c>
      <c r="F242">
        <f t="shared" si="95"/>
        <v>791.70243466231761</v>
      </c>
      <c r="G242">
        <f t="shared" si="96"/>
        <v>1583.4048693246352</v>
      </c>
      <c r="H242">
        <f t="shared" si="97"/>
        <v>1199.6029439154568</v>
      </c>
      <c r="I242">
        <f t="shared" si="98"/>
        <v>1991.3053785777743</v>
      </c>
      <c r="J242">
        <f t="shared" si="99"/>
        <v>-383.80192540917847</v>
      </c>
      <c r="K242">
        <f t="shared" si="100"/>
        <v>-1175.5043600714962</v>
      </c>
    </row>
    <row r="243" spans="1:11">
      <c r="A243" t="s">
        <v>109</v>
      </c>
      <c r="B243" s="5">
        <v>-29.336095878153401</v>
      </c>
      <c r="C243">
        <f t="shared" si="93"/>
        <v>2112.6831412451247</v>
      </c>
      <c r="D243">
        <f t="shared" si="94"/>
        <v>424.94331147553999</v>
      </c>
      <c r="E243">
        <f t="shared" si="101"/>
        <v>428.10707482691612</v>
      </c>
      <c r="F243">
        <f t="shared" si="95"/>
        <v>786.44265669835647</v>
      </c>
      <c r="G243">
        <f t="shared" si="96"/>
        <v>1572.8853133967129</v>
      </c>
      <c r="H243">
        <f t="shared" si="97"/>
        <v>1214.5497315252726</v>
      </c>
      <c r="I243">
        <f t="shared" si="98"/>
        <v>2000.992388223629</v>
      </c>
      <c r="J243">
        <f t="shared" si="99"/>
        <v>-358.33558187144035</v>
      </c>
      <c r="K243">
        <f t="shared" si="100"/>
        <v>-1144.7782385697969</v>
      </c>
    </row>
    <row r="244" spans="1:11">
      <c r="A244" t="s">
        <v>110</v>
      </c>
      <c r="B244" s="5">
        <v>-23.434936910530499</v>
      </c>
      <c r="C244">
        <f t="shared" si="93"/>
        <v>1897.4755036840593</v>
      </c>
      <c r="D244">
        <f t="shared" si="94"/>
        <v>484.14946179900267</v>
      </c>
      <c r="E244">
        <f t="shared" si="101"/>
        <v>458.62865084986618</v>
      </c>
      <c r="F244">
        <f t="shared" si="95"/>
        <v>775.56468728042466</v>
      </c>
      <c r="G244">
        <f t="shared" si="96"/>
        <v>1551.1293745608493</v>
      </c>
      <c r="H244">
        <f t="shared" si="97"/>
        <v>1234.1933381302908</v>
      </c>
      <c r="I244">
        <f t="shared" si="98"/>
        <v>2009.7580254107156</v>
      </c>
      <c r="J244">
        <f t="shared" si="99"/>
        <v>-316.93603643055849</v>
      </c>
      <c r="K244">
        <f t="shared" si="100"/>
        <v>-1092.500723710983</v>
      </c>
    </row>
    <row r="245" spans="1:11">
      <c r="A245" t="s">
        <v>111</v>
      </c>
      <c r="B245" s="5">
        <v>3.7862180593754999</v>
      </c>
      <c r="C245">
        <f t="shared" si="93"/>
        <v>602.86866157825466</v>
      </c>
      <c r="D245">
        <f t="shared" si="94"/>
        <v>-2122.5779931823854</v>
      </c>
      <c r="E245">
        <f t="shared" si="101"/>
        <v>355.84765412374691</v>
      </c>
      <c r="F245">
        <f t="shared" si="95"/>
        <v>962.55194755765933</v>
      </c>
      <c r="G245">
        <f t="shared" si="96"/>
        <v>1925.1038951153187</v>
      </c>
      <c r="H245">
        <f t="shared" si="97"/>
        <v>1318.3996016814062</v>
      </c>
      <c r="I245">
        <f t="shared" si="98"/>
        <v>2280.9515492390656</v>
      </c>
      <c r="J245">
        <f t="shared" si="99"/>
        <v>-606.70429343391243</v>
      </c>
      <c r="K245">
        <f t="shared" si="100"/>
        <v>-1569.2562409915718</v>
      </c>
    </row>
    <row r="246" spans="1:11">
      <c r="A246" t="s">
        <v>112</v>
      </c>
      <c r="B246" s="5">
        <v>429.30691113844699</v>
      </c>
      <c r="C246">
        <f t="shared" si="93"/>
        <v>380.32209640913857</v>
      </c>
      <c r="D246">
        <f t="shared" si="94"/>
        <v>-2198.3895622383634</v>
      </c>
      <c r="E246">
        <f t="shared" si="101"/>
        <v>252.39527894482876</v>
      </c>
      <c r="F246">
        <f t="shared" si="95"/>
        <v>1116.3448251618859</v>
      </c>
      <c r="G246">
        <f t="shared" si="96"/>
        <v>2232.6896503237717</v>
      </c>
      <c r="H246">
        <f t="shared" si="97"/>
        <v>1368.7401041067146</v>
      </c>
      <c r="I246">
        <f t="shared" si="98"/>
        <v>2485.0849292686007</v>
      </c>
      <c r="J246">
        <f t="shared" si="99"/>
        <v>-863.9495462170571</v>
      </c>
      <c r="K246">
        <f t="shared" si="100"/>
        <v>-1980.294371378943</v>
      </c>
    </row>
    <row r="247" spans="1:11">
      <c r="A247" t="s">
        <v>113</v>
      </c>
      <c r="B247" s="5">
        <v>2359.1186941460801</v>
      </c>
      <c r="C247">
        <f t="shared" si="93"/>
        <v>2768.7768864333721</v>
      </c>
      <c r="D247">
        <f t="shared" si="94"/>
        <v>656.09374518824734</v>
      </c>
      <c r="E247">
        <f t="shared" si="101"/>
        <v>225.94049770866974</v>
      </c>
      <c r="F247">
        <f t="shared" si="95"/>
        <v>1099.2140764427704</v>
      </c>
      <c r="G247">
        <f t="shared" si="96"/>
        <v>2198.4281528855408</v>
      </c>
      <c r="H247">
        <f t="shared" si="97"/>
        <v>1325.1545741514401</v>
      </c>
      <c r="I247">
        <f t="shared" si="98"/>
        <v>2424.3686505942105</v>
      </c>
      <c r="J247">
        <f t="shared" si="99"/>
        <v>-873.27357873410074</v>
      </c>
      <c r="K247">
        <f t="shared" si="100"/>
        <v>-1972.4876551768712</v>
      </c>
    </row>
    <row r="248" spans="1:11">
      <c r="A248" t="s">
        <v>114</v>
      </c>
      <c r="B248" s="5">
        <v>617.14068477647902</v>
      </c>
      <c r="C248">
        <f t="shared" si="93"/>
        <v>3409.3525081203816</v>
      </c>
      <c r="D248">
        <f t="shared" si="94"/>
        <v>1511.8770044363223</v>
      </c>
      <c r="E248">
        <f t="shared" si="101"/>
        <v>238.09047356891432</v>
      </c>
      <c r="F248">
        <f t="shared" si="95"/>
        <v>1112.6100851057333</v>
      </c>
      <c r="G248">
        <f t="shared" si="96"/>
        <v>2225.2201702114667</v>
      </c>
      <c r="H248">
        <f t="shared" si="97"/>
        <v>1350.7005586746477</v>
      </c>
      <c r="I248">
        <f t="shared" si="98"/>
        <v>2463.3106437803808</v>
      </c>
      <c r="J248">
        <f t="shared" si="99"/>
        <v>-874.51961153681896</v>
      </c>
      <c r="K248">
        <f t="shared" si="100"/>
        <v>-1987.1296966425523</v>
      </c>
    </row>
    <row r="249" spans="1:11">
      <c r="A249" t="s">
        <v>115</v>
      </c>
      <c r="B249" s="5">
        <v>268.71752833474602</v>
      </c>
      <c r="C249">
        <f t="shared" si="93"/>
        <v>3674.283818395752</v>
      </c>
      <c r="D249">
        <f t="shared" si="94"/>
        <v>3071.4151568174975</v>
      </c>
      <c r="E249">
        <f t="shared" ref="E249:E274" si="102">AVERAGE(D230:D249)</f>
        <v>331.22628561964632</v>
      </c>
      <c r="F249">
        <f t="shared" si="95"/>
        <v>1265.5825629858671</v>
      </c>
      <c r="G249">
        <f t="shared" si="96"/>
        <v>2531.1651259717341</v>
      </c>
      <c r="H249">
        <f t="shared" si="97"/>
        <v>1596.8088486055135</v>
      </c>
      <c r="I249">
        <f t="shared" si="98"/>
        <v>2862.3914115913803</v>
      </c>
      <c r="J249">
        <f t="shared" si="99"/>
        <v>-934.35627736622075</v>
      </c>
      <c r="K249">
        <f t="shared" si="100"/>
        <v>-2199.9388403520879</v>
      </c>
    </row>
    <row r="250" spans="1:11">
      <c r="A250" t="s">
        <v>116</v>
      </c>
      <c r="B250" s="5">
        <v>784.61202307000201</v>
      </c>
      <c r="C250">
        <f t="shared" si="93"/>
        <v>4029.5889303273075</v>
      </c>
      <c r="D250">
        <f t="shared" si="94"/>
        <v>3649.2668339181691</v>
      </c>
      <c r="E250">
        <f t="shared" si="102"/>
        <v>424.77308152541184</v>
      </c>
      <c r="F250">
        <f t="shared" si="95"/>
        <v>1435.8666273628769</v>
      </c>
      <c r="G250">
        <f t="shared" si="96"/>
        <v>2871.7332547257538</v>
      </c>
      <c r="H250">
        <f t="shared" si="97"/>
        <v>1860.6397088882886</v>
      </c>
      <c r="I250">
        <f t="shared" si="98"/>
        <v>3296.5063362511655</v>
      </c>
      <c r="J250">
        <f t="shared" si="99"/>
        <v>-1011.0935458374651</v>
      </c>
      <c r="K250">
        <f t="shared" si="100"/>
        <v>-2446.9601732003421</v>
      </c>
    </row>
    <row r="251" spans="1:11">
      <c r="A251" t="s">
        <v>117</v>
      </c>
      <c r="B251" s="5">
        <v>2647.44670657501</v>
      </c>
      <c r="C251">
        <f t="shared" si="93"/>
        <v>4317.9169427562374</v>
      </c>
      <c r="D251">
        <f t="shared" si="94"/>
        <v>1549.1400563228653</v>
      </c>
      <c r="E251">
        <f t="shared" si="102"/>
        <v>504.99728140855512</v>
      </c>
      <c r="F251">
        <f t="shared" si="95"/>
        <v>1452.3577338308369</v>
      </c>
      <c r="G251">
        <f t="shared" si="96"/>
        <v>2904.7154676616738</v>
      </c>
      <c r="H251">
        <f t="shared" si="97"/>
        <v>1957.3550152393921</v>
      </c>
      <c r="I251">
        <f t="shared" si="98"/>
        <v>3409.7127490702287</v>
      </c>
      <c r="J251">
        <f t="shared" si="99"/>
        <v>-947.3604524222817</v>
      </c>
      <c r="K251">
        <f t="shared" si="100"/>
        <v>-2399.7181862531188</v>
      </c>
    </row>
    <row r="252" spans="1:11">
      <c r="A252" t="s">
        <v>118</v>
      </c>
      <c r="B252" s="5">
        <v>-626.77618833583301</v>
      </c>
      <c r="C252">
        <f t="shared" si="93"/>
        <v>3074.0000696439251</v>
      </c>
      <c r="D252">
        <f t="shared" si="94"/>
        <v>-335.35243847645643</v>
      </c>
      <c r="E252">
        <f t="shared" si="102"/>
        <v>490.54295948473236</v>
      </c>
      <c r="F252">
        <f t="shared" si="95"/>
        <v>1459.5535483799683</v>
      </c>
      <c r="G252">
        <f t="shared" si="96"/>
        <v>2919.1070967599367</v>
      </c>
      <c r="H252">
        <f t="shared" si="97"/>
        <v>1950.0965078647007</v>
      </c>
      <c r="I252">
        <f t="shared" si="98"/>
        <v>3409.650056244669</v>
      </c>
      <c r="J252">
        <f t="shared" si="99"/>
        <v>-969.01058889523597</v>
      </c>
      <c r="K252">
        <f t="shared" si="100"/>
        <v>-2428.5641372752043</v>
      </c>
    </row>
    <row r="253" spans="1:11">
      <c r="A253" t="s">
        <v>119</v>
      </c>
      <c r="B253" s="5">
        <v>-725.81398810013502</v>
      </c>
      <c r="C253">
        <f t="shared" si="93"/>
        <v>2079.4685532090443</v>
      </c>
      <c r="D253">
        <f t="shared" si="94"/>
        <v>-1594.8152651867076</v>
      </c>
      <c r="E253">
        <f t="shared" si="102"/>
        <v>411.56883908253997</v>
      </c>
      <c r="F253">
        <f t="shared" si="95"/>
        <v>1529.4255027481597</v>
      </c>
      <c r="G253">
        <f t="shared" si="96"/>
        <v>3058.8510054963194</v>
      </c>
      <c r="H253">
        <f t="shared" si="97"/>
        <v>1940.9943418306998</v>
      </c>
      <c r="I253">
        <f t="shared" si="98"/>
        <v>3470.4198445788593</v>
      </c>
      <c r="J253">
        <f t="shared" si="99"/>
        <v>-1117.8566636656196</v>
      </c>
      <c r="K253">
        <f t="shared" si="100"/>
        <v>-2647.2821664137796</v>
      </c>
    </row>
    <row r="254" spans="1:11">
      <c r="A254" t="s">
        <v>120</v>
      </c>
      <c r="B254" s="5">
        <v>-1295.8782494013301</v>
      </c>
      <c r="C254">
        <f t="shared" si="93"/>
        <v>-1.0217192622881157</v>
      </c>
      <c r="D254">
        <f t="shared" si="94"/>
        <v>-4030.6106495895956</v>
      </c>
      <c r="E254">
        <f t="shared" si="102"/>
        <v>235.72669946020309</v>
      </c>
      <c r="F254">
        <f t="shared" si="95"/>
        <v>1816.619278357924</v>
      </c>
      <c r="G254">
        <f t="shared" si="96"/>
        <v>3633.2385567158481</v>
      </c>
      <c r="H254">
        <f t="shared" si="97"/>
        <v>2052.3459778181273</v>
      </c>
      <c r="I254">
        <f t="shared" si="98"/>
        <v>3868.9652561760513</v>
      </c>
      <c r="J254">
        <f t="shared" si="99"/>
        <v>-1580.892578897721</v>
      </c>
      <c r="K254">
        <f t="shared" si="100"/>
        <v>-3397.5118572556448</v>
      </c>
    </row>
    <row r="255" spans="1:11">
      <c r="A255" t="s">
        <v>121</v>
      </c>
      <c r="B255" s="28">
        <v>97.754035845947001</v>
      </c>
      <c r="C255">
        <f t="shared" si="93"/>
        <v>-2550.7143899913513</v>
      </c>
      <c r="D255">
        <f t="shared" si="94"/>
        <v>-6868.6313327475891</v>
      </c>
      <c r="E255">
        <f t="shared" si="102"/>
        <v>-72.12802436132165</v>
      </c>
      <c r="F255">
        <f t="shared" si="95"/>
        <v>2410.2971058798039</v>
      </c>
      <c r="G255">
        <f t="shared" si="96"/>
        <v>4820.5942117596078</v>
      </c>
      <c r="H255">
        <f t="shared" si="97"/>
        <v>2338.169081518482</v>
      </c>
      <c r="I255">
        <f t="shared" si="98"/>
        <v>4748.4661873982859</v>
      </c>
      <c r="J255">
        <f t="shared" si="99"/>
        <v>-2482.4251302411258</v>
      </c>
      <c r="K255">
        <f t="shared" si="100"/>
        <v>-4892.7222361209297</v>
      </c>
    </row>
    <row r="256" spans="1:11">
      <c r="A256" t="s">
        <v>122</v>
      </c>
      <c r="B256" s="28">
        <v>-525.07995882481896</v>
      </c>
      <c r="C256">
        <f t="shared" si="93"/>
        <v>-2449.018160480337</v>
      </c>
      <c r="D256">
        <f t="shared" si="94"/>
        <v>-5523.0182301242621</v>
      </c>
      <c r="E256">
        <f t="shared" si="102"/>
        <v>-336.4949674784333</v>
      </c>
      <c r="F256">
        <f t="shared" si="95"/>
        <v>2701.5470033485058</v>
      </c>
      <c r="G256">
        <f t="shared" si="96"/>
        <v>5403.0940066970115</v>
      </c>
      <c r="H256">
        <f t="shared" si="97"/>
        <v>2365.0520358700724</v>
      </c>
      <c r="I256">
        <f t="shared" si="98"/>
        <v>5066.5990392185786</v>
      </c>
      <c r="J256">
        <f t="shared" si="99"/>
        <v>-3038.0419708269392</v>
      </c>
      <c r="K256">
        <f t="shared" si="100"/>
        <v>-5739.5889741754445</v>
      </c>
    </row>
    <row r="257" spans="1:11">
      <c r="A257" t="s">
        <v>123</v>
      </c>
      <c r="B257" s="28">
        <v>1248.2662695940401</v>
      </c>
      <c r="C257">
        <f t="shared" si="93"/>
        <v>-474.93790278616189</v>
      </c>
      <c r="D257">
        <f t="shared" si="94"/>
        <v>-2554.4064559952062</v>
      </c>
      <c r="E257">
        <f t="shared" si="102"/>
        <v>-452.04661568214334</v>
      </c>
      <c r="F257">
        <f t="shared" si="95"/>
        <v>2746.4061119977882</v>
      </c>
      <c r="G257">
        <f t="shared" si="96"/>
        <v>5492.8122239955765</v>
      </c>
      <c r="H257">
        <f t="shared" si="97"/>
        <v>2294.3594963156447</v>
      </c>
      <c r="I257">
        <f t="shared" si="98"/>
        <v>5040.7656083134334</v>
      </c>
      <c r="J257">
        <f t="shared" si="99"/>
        <v>-3198.4527276799317</v>
      </c>
      <c r="K257">
        <f t="shared" si="100"/>
        <v>-5944.8588396777195</v>
      </c>
    </row>
    <row r="258" spans="1:11">
      <c r="A258" t="s">
        <v>124</v>
      </c>
      <c r="B258" s="28">
        <v>-63.356879419049001</v>
      </c>
      <c r="C258">
        <f t="shared" si="93"/>
        <v>757.58346719611905</v>
      </c>
      <c r="D258">
        <f t="shared" si="94"/>
        <v>758.60518645840716</v>
      </c>
      <c r="E258">
        <f t="shared" si="102"/>
        <v>-415.81085538420774</v>
      </c>
      <c r="F258">
        <f t="shared" si="95"/>
        <v>2757.9117473035863</v>
      </c>
      <c r="G258">
        <f t="shared" si="96"/>
        <v>5515.8234946071725</v>
      </c>
      <c r="H258">
        <f t="shared" si="97"/>
        <v>2342.1008919193787</v>
      </c>
      <c r="I258">
        <f t="shared" si="98"/>
        <v>5100.0126392229649</v>
      </c>
      <c r="J258">
        <f t="shared" si="99"/>
        <v>-3173.7226026877938</v>
      </c>
      <c r="K258">
        <f t="shared" si="100"/>
        <v>-5931.6343499913801</v>
      </c>
    </row>
    <row r="259" spans="1:11">
      <c r="A259" t="s">
        <v>125</v>
      </c>
      <c r="B259" s="28">
        <v>110.65980145111899</v>
      </c>
      <c r="C259">
        <f t="shared" ref="C259:C282" si="103">SUM(B256,B257,B258,B259)</f>
        <v>770.48923280129111</v>
      </c>
      <c r="D259">
        <f t="shared" si="94"/>
        <v>3321.2036227926424</v>
      </c>
      <c r="E259">
        <f t="shared" si="102"/>
        <v>-310.64663712033814</v>
      </c>
      <c r="F259">
        <f t="shared" si="95"/>
        <v>2861.6381008513217</v>
      </c>
      <c r="G259">
        <f t="shared" si="96"/>
        <v>5723.2762017026434</v>
      </c>
      <c r="H259">
        <f t="shared" si="97"/>
        <v>2550.9914637309835</v>
      </c>
      <c r="I259">
        <f t="shared" si="98"/>
        <v>5412.6295645823056</v>
      </c>
      <c r="J259">
        <f t="shared" si="99"/>
        <v>-3172.28473797166</v>
      </c>
      <c r="K259">
        <f t="shared" si="100"/>
        <v>-6033.9228388229812</v>
      </c>
    </row>
    <row r="260" spans="1:11">
      <c r="A260" t="s">
        <v>126</v>
      </c>
      <c r="B260" s="28">
        <v>2472.3794698840802</v>
      </c>
      <c r="C260">
        <f t="shared" si="103"/>
        <v>3767.9486615101905</v>
      </c>
      <c r="D260">
        <f t="shared" si="94"/>
        <v>6216.966821990527</v>
      </c>
      <c r="E260">
        <f t="shared" si="102"/>
        <v>-23.249245075594626</v>
      </c>
      <c r="F260">
        <f t="shared" si="95"/>
        <v>3211.3318565166105</v>
      </c>
      <c r="G260">
        <f t="shared" si="96"/>
        <v>6422.663713033221</v>
      </c>
      <c r="H260">
        <f t="shared" si="97"/>
        <v>3188.0826114410161</v>
      </c>
      <c r="I260">
        <f t="shared" si="98"/>
        <v>6399.4144679576266</v>
      </c>
      <c r="J260">
        <f t="shared" si="99"/>
        <v>-3234.581101592205</v>
      </c>
      <c r="K260">
        <f t="shared" si="100"/>
        <v>-6445.9129581088155</v>
      </c>
    </row>
    <row r="261" spans="1:11">
      <c r="A261" t="s">
        <v>127</v>
      </c>
      <c r="B261" s="28">
        <v>1422.2526734609401</v>
      </c>
      <c r="C261">
        <f t="shared" si="103"/>
        <v>3941.9350653770903</v>
      </c>
      <c r="D261">
        <f t="shared" si="94"/>
        <v>4416.8729681632522</v>
      </c>
      <c r="E261">
        <f t="shared" si="102"/>
        <v>108.35104599848573</v>
      </c>
      <c r="F261">
        <f t="shared" si="95"/>
        <v>3340.6540583278957</v>
      </c>
      <c r="G261">
        <f t="shared" si="96"/>
        <v>6681.3081166557913</v>
      </c>
      <c r="H261">
        <f t="shared" si="97"/>
        <v>3449.0051043263816</v>
      </c>
      <c r="I261">
        <f t="shared" si="98"/>
        <v>6789.6591626542768</v>
      </c>
      <c r="J261">
        <f t="shared" si="99"/>
        <v>-3232.3030123294097</v>
      </c>
      <c r="K261">
        <f t="shared" si="100"/>
        <v>-6572.9570706573058</v>
      </c>
    </row>
    <row r="262" spans="1:11">
      <c r="A262" t="s">
        <v>128</v>
      </c>
      <c r="B262" s="5">
        <v>2352.4976254731</v>
      </c>
      <c r="C262">
        <f t="shared" si="103"/>
        <v>6357.7895702692394</v>
      </c>
      <c r="D262">
        <f t="shared" si="94"/>
        <v>5600.2061030731202</v>
      </c>
      <c r="E262">
        <f t="shared" si="102"/>
        <v>321.64691724475131</v>
      </c>
      <c r="F262">
        <f t="shared" si="95"/>
        <v>3552.5162878045257</v>
      </c>
      <c r="G262">
        <f t="shared" si="96"/>
        <v>7105.0325756090515</v>
      </c>
      <c r="H262">
        <f t="shared" si="97"/>
        <v>3874.1632050492772</v>
      </c>
      <c r="I262">
        <f t="shared" si="98"/>
        <v>7426.6794928538029</v>
      </c>
      <c r="J262">
        <f t="shared" si="99"/>
        <v>-3230.8693705597743</v>
      </c>
      <c r="K262">
        <f t="shared" si="100"/>
        <v>-6783.3856583643001</v>
      </c>
    </row>
    <row r="263" spans="1:11">
      <c r="A263" t="s">
        <v>129</v>
      </c>
      <c r="B263" s="5">
        <v>107.13371134786399</v>
      </c>
      <c r="C263">
        <f t="shared" si="103"/>
        <v>6354.2634801659842</v>
      </c>
      <c r="D263">
        <f t="shared" ref="D263:D274" si="104">C263-C259</f>
        <v>5583.7742473646931</v>
      </c>
      <c r="E263">
        <f t="shared" si="102"/>
        <v>579.58846403920904</v>
      </c>
      <c r="F263">
        <f t="shared" si="95"/>
        <v>3742.6117013129824</v>
      </c>
      <c r="G263">
        <f t="shared" si="96"/>
        <v>7485.2234026259648</v>
      </c>
      <c r="H263">
        <f t="shared" si="97"/>
        <v>4322.2001653521911</v>
      </c>
      <c r="I263">
        <f t="shared" si="98"/>
        <v>8064.8118666651735</v>
      </c>
      <c r="J263">
        <f t="shared" si="99"/>
        <v>-3163.0232372737732</v>
      </c>
      <c r="K263">
        <f t="shared" si="100"/>
        <v>-6905.6349385867561</v>
      </c>
    </row>
    <row r="264" spans="1:11">
      <c r="A264" t="s">
        <v>130</v>
      </c>
      <c r="B264" s="5">
        <v>-4.7660429995655997</v>
      </c>
      <c r="C264">
        <f t="shared" si="103"/>
        <v>3877.1179672823382</v>
      </c>
      <c r="D264">
        <f t="shared" si="104"/>
        <v>109.16930577214771</v>
      </c>
      <c r="E264">
        <f t="shared" si="102"/>
        <v>560.83945623786633</v>
      </c>
      <c r="F264">
        <f t="shared" si="95"/>
        <v>3744.0539502462589</v>
      </c>
      <c r="G264">
        <f t="shared" si="96"/>
        <v>7488.1079004925177</v>
      </c>
      <c r="H264">
        <f t="shared" si="97"/>
        <v>4304.8934064841251</v>
      </c>
      <c r="I264">
        <f t="shared" si="98"/>
        <v>8048.9473567303839</v>
      </c>
      <c r="J264">
        <f t="shared" si="99"/>
        <v>-3183.2144940083926</v>
      </c>
      <c r="K264">
        <f t="shared" si="100"/>
        <v>-6927.2684442546515</v>
      </c>
    </row>
    <row r="265" spans="1:11">
      <c r="A265" t="s">
        <v>131</v>
      </c>
      <c r="B265" s="5">
        <v>414.16810373111002</v>
      </c>
      <c r="C265">
        <f t="shared" si="103"/>
        <v>2869.0333975525082</v>
      </c>
      <c r="D265">
        <f t="shared" si="104"/>
        <v>-1072.9016678245821</v>
      </c>
      <c r="E265">
        <f t="shared" si="102"/>
        <v>613.32327250575645</v>
      </c>
      <c r="F265">
        <f t="shared" si="95"/>
        <v>3711.6753877598085</v>
      </c>
      <c r="G265">
        <f t="shared" si="96"/>
        <v>7423.3507755196169</v>
      </c>
      <c r="H265">
        <f t="shared" si="97"/>
        <v>4324.9986602655645</v>
      </c>
      <c r="I265">
        <f t="shared" si="98"/>
        <v>8036.6740480253738</v>
      </c>
      <c r="J265">
        <f t="shared" si="99"/>
        <v>-3098.352115254052</v>
      </c>
      <c r="K265">
        <f t="shared" si="100"/>
        <v>-6810.02750301386</v>
      </c>
    </row>
    <row r="266" spans="1:11">
      <c r="A266" t="s">
        <v>132</v>
      </c>
      <c r="B266" s="5">
        <v>537.90694949986505</v>
      </c>
      <c r="C266">
        <f t="shared" si="103"/>
        <v>1054.4427215792734</v>
      </c>
      <c r="D266">
        <f t="shared" si="104"/>
        <v>-5303.3468486899656</v>
      </c>
      <c r="E266">
        <f t="shared" si="102"/>
        <v>458.07540818317619</v>
      </c>
      <c r="F266">
        <f t="shared" si="95"/>
        <v>3895.8369668173223</v>
      </c>
      <c r="G266">
        <f t="shared" si="96"/>
        <v>7791.6739336346445</v>
      </c>
      <c r="H266">
        <f t="shared" si="97"/>
        <v>4353.9123750004983</v>
      </c>
      <c r="I266">
        <f t="shared" si="98"/>
        <v>8249.7493418178201</v>
      </c>
      <c r="J266">
        <f t="shared" si="99"/>
        <v>-3437.7615586341462</v>
      </c>
      <c r="K266">
        <f t="shared" si="100"/>
        <v>-7333.598525451468</v>
      </c>
    </row>
    <row r="267" spans="1:11">
      <c r="A267" t="s">
        <v>133</v>
      </c>
      <c r="B267" s="5">
        <v>2813.8219776713599</v>
      </c>
      <c r="C267">
        <f t="shared" si="103"/>
        <v>3761.1309879027694</v>
      </c>
      <c r="D267">
        <f t="shared" si="104"/>
        <v>-2593.1324922632148</v>
      </c>
      <c r="E267">
        <f t="shared" si="102"/>
        <v>295.6140963106032</v>
      </c>
      <c r="F267">
        <f t="shared" si="95"/>
        <v>3954.4522050684018</v>
      </c>
      <c r="G267">
        <f t="shared" si="96"/>
        <v>7908.9044101368036</v>
      </c>
      <c r="H267">
        <f t="shared" si="97"/>
        <v>4250.0663013790054</v>
      </c>
      <c r="I267">
        <f t="shared" si="98"/>
        <v>8204.5185064474063</v>
      </c>
      <c r="J267">
        <f t="shared" si="99"/>
        <v>-3658.8381087577986</v>
      </c>
      <c r="K267">
        <f t="shared" si="100"/>
        <v>-7613.2903138262</v>
      </c>
    </row>
    <row r="268" spans="1:11">
      <c r="A268" t="s">
        <v>134</v>
      </c>
      <c r="B268" s="5">
        <v>545.40731647330301</v>
      </c>
      <c r="C268">
        <f t="shared" si="103"/>
        <v>4311.3043473756379</v>
      </c>
      <c r="D268">
        <f t="shared" si="104"/>
        <v>434.1863800932997</v>
      </c>
      <c r="E268">
        <f t="shared" si="102"/>
        <v>241.72956509345204</v>
      </c>
      <c r="F268">
        <f t="shared" si="95"/>
        <v>3944.3363030746345</v>
      </c>
      <c r="G268">
        <f t="shared" si="96"/>
        <v>7888.6726061492691</v>
      </c>
      <c r="H268">
        <f t="shared" si="97"/>
        <v>4186.065868168087</v>
      </c>
      <c r="I268">
        <f t="shared" si="98"/>
        <v>8130.4021712427211</v>
      </c>
      <c r="J268">
        <f t="shared" si="99"/>
        <v>-3702.6067379811825</v>
      </c>
      <c r="K268">
        <f t="shared" si="100"/>
        <v>-7646.943041055817</v>
      </c>
    </row>
    <row r="269" spans="1:11">
      <c r="A269" t="s">
        <v>135</v>
      </c>
      <c r="B269" s="5">
        <v>1285.6277913690101</v>
      </c>
      <c r="C269">
        <f t="shared" si="103"/>
        <v>5182.7640350135389</v>
      </c>
      <c r="D269">
        <f t="shared" si="104"/>
        <v>2313.7306374610307</v>
      </c>
      <c r="E269">
        <f t="shared" si="102"/>
        <v>203.84533912562875</v>
      </c>
      <c r="F269">
        <f t="shared" si="95"/>
        <v>3919.2866709163932</v>
      </c>
      <c r="G269">
        <f t="shared" si="96"/>
        <v>7838.5733418327864</v>
      </c>
      <c r="H269">
        <f t="shared" si="97"/>
        <v>4123.1320100420216</v>
      </c>
      <c r="I269">
        <f t="shared" si="98"/>
        <v>8042.4186809584153</v>
      </c>
      <c r="J269">
        <f t="shared" si="99"/>
        <v>-3715.4413317907643</v>
      </c>
      <c r="K269">
        <f t="shared" si="100"/>
        <v>-7634.7280027071574</v>
      </c>
    </row>
    <row r="270" spans="1:11">
      <c r="A270" t="s">
        <v>136</v>
      </c>
      <c r="B270" s="5">
        <v>326.38023329075298</v>
      </c>
      <c r="C270">
        <f t="shared" si="103"/>
        <v>4971.2373188044257</v>
      </c>
      <c r="D270">
        <f t="shared" si="104"/>
        <v>3916.7945972251523</v>
      </c>
      <c r="E270">
        <f t="shared" si="102"/>
        <v>217.22172729097801</v>
      </c>
      <c r="F270">
        <f t="shared" si="95"/>
        <v>3932.1002592619598</v>
      </c>
      <c r="G270">
        <f t="shared" si="96"/>
        <v>7864.2005185239195</v>
      </c>
      <c r="H270">
        <f t="shared" si="97"/>
        <v>4149.3219865529381</v>
      </c>
      <c r="I270">
        <f t="shared" si="98"/>
        <v>8081.4222458148979</v>
      </c>
      <c r="J270">
        <f t="shared" si="99"/>
        <v>-3714.8785319709818</v>
      </c>
      <c r="K270">
        <f t="shared" si="100"/>
        <v>-7646.9787912329411</v>
      </c>
    </row>
    <row r="271" spans="1:11">
      <c r="A271" t="s">
        <v>137</v>
      </c>
      <c r="B271" s="5">
        <v>2440.1109756434298</v>
      </c>
      <c r="C271">
        <f t="shared" si="103"/>
        <v>4597.5263167764961</v>
      </c>
      <c r="D271">
        <f t="shared" si="104"/>
        <v>836.39532887372661</v>
      </c>
      <c r="E271">
        <f t="shared" si="102"/>
        <v>181.58449091852123</v>
      </c>
      <c r="F271">
        <f t="shared" si="95"/>
        <v>3922.611950636383</v>
      </c>
      <c r="G271">
        <f t="shared" si="96"/>
        <v>7845.2239012727659</v>
      </c>
      <c r="H271">
        <f t="shared" si="97"/>
        <v>4104.1964415549046</v>
      </c>
      <c r="I271">
        <f t="shared" si="98"/>
        <v>8026.8083921912876</v>
      </c>
      <c r="J271">
        <f t="shared" si="99"/>
        <v>-3741.0274597178618</v>
      </c>
      <c r="K271">
        <f t="shared" si="100"/>
        <v>-7663.6394103542443</v>
      </c>
    </row>
    <row r="272" spans="1:11">
      <c r="A272" t="s">
        <v>138</v>
      </c>
      <c r="B272" s="5">
        <v>3821.5313609222299</v>
      </c>
      <c r="C272">
        <f t="shared" si="103"/>
        <v>7873.6503612254228</v>
      </c>
      <c r="D272">
        <f t="shared" si="104"/>
        <v>3562.3460138497849</v>
      </c>
      <c r="E272">
        <f t="shared" si="102"/>
        <v>376.46941353483317</v>
      </c>
      <c r="F272">
        <f t="shared" si="95"/>
        <v>3991.7911018471059</v>
      </c>
      <c r="G272">
        <f t="shared" si="96"/>
        <v>7983.5822036942118</v>
      </c>
      <c r="H272">
        <f t="shared" si="97"/>
        <v>4368.2605153819386</v>
      </c>
      <c r="I272">
        <f t="shared" si="98"/>
        <v>8360.0516172290445</v>
      </c>
      <c r="J272">
        <f t="shared" si="99"/>
        <v>-3615.3216883122727</v>
      </c>
      <c r="K272">
        <f t="shared" si="100"/>
        <v>-7607.1127901593791</v>
      </c>
    </row>
    <row r="273" spans="1:78">
      <c r="A273" t="s">
        <v>139</v>
      </c>
      <c r="B273" s="5">
        <v>493.55479963562698</v>
      </c>
      <c r="C273">
        <f t="shared" si="103"/>
        <v>7081.5773694920399</v>
      </c>
      <c r="D273">
        <f t="shared" si="104"/>
        <v>1898.813334478501</v>
      </c>
      <c r="E273">
        <f t="shared" si="102"/>
        <v>551.15084351809344</v>
      </c>
      <c r="F273">
        <f t="shared" si="95"/>
        <v>3977.4021110345566</v>
      </c>
      <c r="G273">
        <f t="shared" si="96"/>
        <v>7954.8042220691132</v>
      </c>
      <c r="H273">
        <f t="shared" si="97"/>
        <v>4528.5529545526497</v>
      </c>
      <c r="I273">
        <f t="shared" si="98"/>
        <v>8505.9550655872063</v>
      </c>
      <c r="J273">
        <f t="shared" si="99"/>
        <v>-3426.251267516463</v>
      </c>
      <c r="K273">
        <f t="shared" si="100"/>
        <v>-7403.6533785510201</v>
      </c>
    </row>
    <row r="274" spans="1:78">
      <c r="A274" t="s">
        <v>140</v>
      </c>
      <c r="B274" s="28">
        <v>-424.27186687848899</v>
      </c>
      <c r="C274">
        <f t="shared" si="103"/>
        <v>6330.9252693227972</v>
      </c>
      <c r="D274">
        <f t="shared" si="104"/>
        <v>1359.6879505183715</v>
      </c>
      <c r="E274">
        <f t="shared" si="102"/>
        <v>820.66577352349179</v>
      </c>
      <c r="F274">
        <f t="shared" si="95"/>
        <v>3830.509457858579</v>
      </c>
      <c r="G274">
        <f t="shared" si="96"/>
        <v>7661.0189157171581</v>
      </c>
      <c r="H274">
        <f t="shared" si="97"/>
        <v>4651.1752313820707</v>
      </c>
      <c r="I274">
        <f t="shared" si="98"/>
        <v>8481.6846892406502</v>
      </c>
      <c r="J274">
        <f t="shared" si="99"/>
        <v>-3009.8436843350873</v>
      </c>
      <c r="K274">
        <f t="shared" si="100"/>
        <v>-6840.3531421936659</v>
      </c>
    </row>
    <row r="275" spans="1:78">
      <c r="A275" t="s">
        <v>141</v>
      </c>
      <c r="B275" s="28">
        <v>372.80443734058701</v>
      </c>
      <c r="C275">
        <f t="shared" si="103"/>
        <v>4263.6187310199548</v>
      </c>
      <c r="D275">
        <f t="shared" ref="D275:D282" si="105">C275-C271</f>
        <v>-333.90758575654127</v>
      </c>
      <c r="E275">
        <f t="shared" ref="E275:E282" si="106">AVERAGE(D256:D275)</f>
        <v>1147.4019608730441</v>
      </c>
      <c r="F275">
        <f>STDEV(D256,D257,D258,D259,D260,D261,D262,D263,D264,D265,D266,D267,D268,D269,D270,D271,D272,D273,D274,D275)</f>
        <v>3393.925458654131</v>
      </c>
      <c r="G275">
        <f t="shared" si="96"/>
        <v>6787.8509173082621</v>
      </c>
      <c r="H275">
        <f t="shared" si="97"/>
        <v>4541.3274195271752</v>
      </c>
      <c r="I275">
        <f t="shared" si="98"/>
        <v>7935.2528781813062</v>
      </c>
      <c r="J275">
        <f t="shared" si="99"/>
        <v>-2246.5234977810869</v>
      </c>
      <c r="K275">
        <f t="shared" si="100"/>
        <v>-5640.448956435218</v>
      </c>
    </row>
    <row r="276" spans="1:78">
      <c r="A276" t="s">
        <v>142</v>
      </c>
      <c r="B276" s="9">
        <v>665.52723047485995</v>
      </c>
      <c r="C276">
        <f t="shared" si="103"/>
        <v>1107.614600572585</v>
      </c>
      <c r="D276">
        <f t="shared" si="105"/>
        <v>-6766.0357606528378</v>
      </c>
      <c r="E276">
        <f t="shared" si="106"/>
        <v>1085.2510843466152</v>
      </c>
      <c r="F276">
        <f t="shared" ref="F276:F278" si="107">STDEV(D257,D258,D259,D260,D261,D262,D263,D264,D265,D266,D267,D268,D269,D270,D271,D272,D273,D274,D275,D276)</f>
        <v>3531.1143818619712</v>
      </c>
      <c r="G276">
        <f t="shared" si="96"/>
        <v>7062.2287637239424</v>
      </c>
      <c r="H276">
        <f t="shared" si="97"/>
        <v>4616.3654662085864</v>
      </c>
      <c r="I276">
        <f t="shared" si="98"/>
        <v>8147.4798480705576</v>
      </c>
      <c r="J276">
        <f t="shared" si="99"/>
        <v>-2445.863297515356</v>
      </c>
      <c r="K276">
        <f t="shared" si="100"/>
        <v>-5976.9776793773271</v>
      </c>
    </row>
    <row r="277" spans="1:78">
      <c r="A277" t="s">
        <v>143</v>
      </c>
      <c r="B277" s="9">
        <v>702.13281488826203</v>
      </c>
      <c r="C277">
        <f t="shared" si="103"/>
        <v>1316.1926158252199</v>
      </c>
      <c r="D277">
        <f t="shared" si="105"/>
        <v>-5765.38475366682</v>
      </c>
      <c r="E277">
        <f t="shared" si="106"/>
        <v>924.70216946303481</v>
      </c>
      <c r="F277">
        <f t="shared" si="107"/>
        <v>3770.2100462968597</v>
      </c>
      <c r="G277">
        <f t="shared" ref="G277:G278" si="108">F277*2</f>
        <v>7540.4200925937193</v>
      </c>
      <c r="H277">
        <f t="shared" ref="H277:H278" si="109">E277+F277</f>
        <v>4694.912215759894</v>
      </c>
      <c r="I277">
        <f t="shared" ref="I277:I278" si="110">E277+G277</f>
        <v>8465.1222620567532</v>
      </c>
      <c r="J277">
        <f t="shared" ref="J277:J278" si="111">E277-F277</f>
        <v>-2845.5078768338249</v>
      </c>
      <c r="K277">
        <f t="shared" ref="K277:K278" si="112">E277-G277</f>
        <v>-6615.7179231306845</v>
      </c>
    </row>
    <row r="278" spans="1:78">
      <c r="A278" t="s">
        <v>144</v>
      </c>
      <c r="B278" s="9">
        <v>1899.1761747959999</v>
      </c>
      <c r="C278">
        <f t="shared" si="103"/>
        <v>3639.6406574997091</v>
      </c>
      <c r="D278">
        <f t="shared" si="105"/>
        <v>-2691.2846118230882</v>
      </c>
      <c r="E278">
        <f t="shared" si="106"/>
        <v>752.20767954895996</v>
      </c>
      <c r="F278">
        <f t="shared" si="107"/>
        <v>3856.1494107629132</v>
      </c>
      <c r="G278">
        <f t="shared" si="108"/>
        <v>7712.2988215258265</v>
      </c>
      <c r="H278">
        <f t="shared" si="109"/>
        <v>4608.3570903118734</v>
      </c>
      <c r="I278">
        <f t="shared" si="110"/>
        <v>8464.5065010747858</v>
      </c>
      <c r="J278">
        <f t="shared" si="111"/>
        <v>-3103.9417312139531</v>
      </c>
      <c r="K278">
        <f t="shared" si="112"/>
        <v>-6960.0911419768663</v>
      </c>
    </row>
    <row r="279" spans="1:78">
      <c r="A279" t="s">
        <v>145</v>
      </c>
      <c r="B279" s="9">
        <v>961.00063979692197</v>
      </c>
      <c r="C279">
        <f t="shared" si="103"/>
        <v>4227.8368599560436</v>
      </c>
      <c r="D279">
        <f t="shared" si="105"/>
        <v>-35.78187106391124</v>
      </c>
      <c r="E279">
        <f t="shared" si="106"/>
        <v>584.35840485613221</v>
      </c>
      <c r="F279">
        <f t="shared" ref="F279:F282" si="113">STDEV(D260,D261,D262,D263,D264,D265,D266,D267,D268,D269,D270,D271,D272,D273,D274,D275,D276,D277,D278,D279)</f>
        <v>3811.2409712626513</v>
      </c>
      <c r="G279">
        <f t="shared" ref="G279:G282" si="114">F279*2</f>
        <v>7622.4819425253027</v>
      </c>
      <c r="H279">
        <f t="shared" ref="H279:H282" si="115">E279+F279</f>
        <v>4395.5993761187838</v>
      </c>
      <c r="I279">
        <f t="shared" ref="I279:I282" si="116">E279+G279</f>
        <v>8206.8403473814342</v>
      </c>
      <c r="J279">
        <f t="shared" ref="J279:J282" si="117">E279-F279</f>
        <v>-3226.8825664065189</v>
      </c>
      <c r="K279">
        <f t="shared" ref="K279:K282" si="118">E279-G279</f>
        <v>-7038.1235376691702</v>
      </c>
    </row>
    <row r="280" spans="1:78">
      <c r="A280" t="s">
        <v>146</v>
      </c>
      <c r="B280">
        <v>-963.73121628406091</v>
      </c>
      <c r="C280">
        <f t="shared" si="103"/>
        <v>2598.5784131971232</v>
      </c>
      <c r="D280">
        <f t="shared" si="105"/>
        <v>1490.9638126245381</v>
      </c>
      <c r="E280">
        <f t="shared" si="106"/>
        <v>348.05825438783302</v>
      </c>
      <c r="F280">
        <f t="shared" si="113"/>
        <v>3583.3276040573273</v>
      </c>
      <c r="G280">
        <f t="shared" si="114"/>
        <v>7166.6552081146547</v>
      </c>
      <c r="H280">
        <f t="shared" si="115"/>
        <v>3931.3858584451605</v>
      </c>
      <c r="I280">
        <f t="shared" si="116"/>
        <v>7514.7134625024873</v>
      </c>
      <c r="J280">
        <f t="shared" si="117"/>
        <v>-3235.2693496694942</v>
      </c>
      <c r="K280">
        <f t="shared" si="118"/>
        <v>-6818.596953726822</v>
      </c>
    </row>
    <row r="281" spans="1:78">
      <c r="A281" t="s">
        <v>273</v>
      </c>
      <c r="B281">
        <v>2004.87365191201</v>
      </c>
      <c r="C281">
        <f t="shared" si="103"/>
        <v>3901.3192502208713</v>
      </c>
      <c r="D281">
        <f t="shared" si="105"/>
        <v>2585.1266343956513</v>
      </c>
      <c r="E281">
        <f t="shared" si="106"/>
        <v>256.47093769945286</v>
      </c>
      <c r="F281">
        <f t="shared" si="113"/>
        <v>3496.2081314672541</v>
      </c>
      <c r="G281">
        <f t="shared" si="114"/>
        <v>6992.4162629345083</v>
      </c>
      <c r="H281">
        <f t="shared" si="115"/>
        <v>3752.679069166707</v>
      </c>
      <c r="I281">
        <f t="shared" si="116"/>
        <v>7248.8872006339607</v>
      </c>
      <c r="J281">
        <f t="shared" si="117"/>
        <v>-3239.7371937678013</v>
      </c>
      <c r="K281">
        <f t="shared" si="118"/>
        <v>-6735.9453252350559</v>
      </c>
    </row>
    <row r="282" spans="1:78">
      <c r="A282" t="s">
        <v>274</v>
      </c>
      <c r="B282">
        <v>1041.3404913280501</v>
      </c>
      <c r="C282">
        <f t="shared" si="103"/>
        <v>3043.4835667529214</v>
      </c>
      <c r="D282">
        <f t="shared" si="105"/>
        <v>-596.15709074678762</v>
      </c>
      <c r="E282">
        <f t="shared" si="106"/>
        <v>-53.347221991542526</v>
      </c>
      <c r="F282">
        <f t="shared" si="113"/>
        <v>3264.6244070898792</v>
      </c>
      <c r="G282">
        <f t="shared" si="114"/>
        <v>6529.2488141797585</v>
      </c>
      <c r="H282">
        <f t="shared" si="115"/>
        <v>3211.2771850983368</v>
      </c>
      <c r="I282">
        <f t="shared" si="116"/>
        <v>6475.9015921882155</v>
      </c>
      <c r="J282">
        <f t="shared" si="117"/>
        <v>-3317.9716290814217</v>
      </c>
      <c r="K282">
        <f t="shared" si="118"/>
        <v>-6582.5960361713014</v>
      </c>
    </row>
    <row r="284" spans="1:78" ht="75">
      <c r="A284" s="1" t="s">
        <v>0</v>
      </c>
      <c r="B284" s="2" t="s">
        <v>160</v>
      </c>
      <c r="C284" s="2" t="s">
        <v>148</v>
      </c>
      <c r="D284" s="2" t="s">
        <v>149</v>
      </c>
      <c r="E284" s="2" t="s">
        <v>150</v>
      </c>
      <c r="F284" s="2" t="s">
        <v>166</v>
      </c>
      <c r="G284" s="2" t="s">
        <v>167</v>
      </c>
      <c r="H284" s="2" t="s">
        <v>151</v>
      </c>
      <c r="I284" s="2" t="s">
        <v>152</v>
      </c>
      <c r="J284" s="2" t="s">
        <v>153</v>
      </c>
      <c r="K284" s="2" t="s">
        <v>154</v>
      </c>
      <c r="M284" t="s">
        <v>83</v>
      </c>
      <c r="N284" t="s">
        <v>84</v>
      </c>
      <c r="O284" t="s">
        <v>85</v>
      </c>
      <c r="P284" t="s">
        <v>86</v>
      </c>
      <c r="Q284" t="s">
        <v>87</v>
      </c>
      <c r="R284" t="s">
        <v>88</v>
      </c>
      <c r="S284" t="s">
        <v>89</v>
      </c>
      <c r="T284" t="s">
        <v>90</v>
      </c>
      <c r="U284" t="s">
        <v>91</v>
      </c>
      <c r="V284" t="s">
        <v>92</v>
      </c>
      <c r="W284" t="s">
        <v>93</v>
      </c>
      <c r="X284" t="s">
        <v>94</v>
      </c>
      <c r="Y284" t="s">
        <v>95</v>
      </c>
      <c r="Z284" t="s">
        <v>96</v>
      </c>
      <c r="AA284" t="s">
        <v>97</v>
      </c>
      <c r="AB284" t="s">
        <v>98</v>
      </c>
      <c r="AC284" t="s">
        <v>99</v>
      </c>
      <c r="AD284" t="s">
        <v>100</v>
      </c>
      <c r="AE284" t="s">
        <v>101</v>
      </c>
      <c r="AF284" t="s">
        <v>102</v>
      </c>
      <c r="AG284" t="s">
        <v>103</v>
      </c>
      <c r="AH284" t="s">
        <v>104</v>
      </c>
      <c r="AI284" t="s">
        <v>105</v>
      </c>
      <c r="AJ284" t="s">
        <v>106</v>
      </c>
      <c r="AK284" t="s">
        <v>107</v>
      </c>
      <c r="AL284" t="s">
        <v>108</v>
      </c>
      <c r="AM284" t="s">
        <v>109</v>
      </c>
      <c r="AN284" t="s">
        <v>110</v>
      </c>
      <c r="AO284" t="s">
        <v>111</v>
      </c>
      <c r="AP284" t="s">
        <v>112</v>
      </c>
      <c r="AQ284" s="8" t="s">
        <v>113</v>
      </c>
      <c r="AR284" s="8" t="s">
        <v>114</v>
      </c>
      <c r="AS284" s="8" t="s">
        <v>115</v>
      </c>
      <c r="AT284" s="8" t="s">
        <v>116</v>
      </c>
      <c r="AU284" s="8" t="s">
        <v>117</v>
      </c>
      <c r="AV284" s="9" t="s">
        <v>118</v>
      </c>
      <c r="AW284" s="9" t="s">
        <v>119</v>
      </c>
      <c r="AX284" s="10" t="s">
        <v>120</v>
      </c>
      <c r="AY284" s="10" t="s">
        <v>121</v>
      </c>
      <c r="AZ284" s="10" t="s">
        <v>122</v>
      </c>
      <c r="BA284" s="10" t="s">
        <v>123</v>
      </c>
      <c r="BB284" s="9" t="s">
        <v>124</v>
      </c>
      <c r="BC284" s="9" t="s">
        <v>125</v>
      </c>
      <c r="BD284" s="8" t="s">
        <v>126</v>
      </c>
      <c r="BE284" s="8" t="s">
        <v>127</v>
      </c>
      <c r="BF284" s="8" t="s">
        <v>128</v>
      </c>
      <c r="BG284" s="8" t="s">
        <v>129</v>
      </c>
      <c r="BH284" s="9" t="s">
        <v>130</v>
      </c>
      <c r="BI284" s="9" t="s">
        <v>131</v>
      </c>
      <c r="BJ284" s="9" t="s">
        <v>132</v>
      </c>
      <c r="BK284" s="9" t="s">
        <v>133</v>
      </c>
      <c r="BL284" t="s">
        <v>134</v>
      </c>
      <c r="BM284" t="s">
        <v>135</v>
      </c>
      <c r="BN284" t="s">
        <v>136</v>
      </c>
      <c r="BO284" t="s">
        <v>137</v>
      </c>
      <c r="BP284" t="s">
        <v>138</v>
      </c>
      <c r="BQ284" t="s">
        <v>139</v>
      </c>
      <c r="BR284" s="10" t="s">
        <v>140</v>
      </c>
      <c r="BS284" s="10" t="s">
        <v>141</v>
      </c>
      <c r="BT284" s="10" t="s">
        <v>142</v>
      </c>
      <c r="BU284" s="10" t="s">
        <v>143</v>
      </c>
      <c r="BV284" s="9" t="s">
        <v>144</v>
      </c>
      <c r="BW284" s="9" t="s">
        <v>145</v>
      </c>
      <c r="BX284" s="10" t="s">
        <v>146</v>
      </c>
      <c r="BY284" s="10" t="s">
        <v>273</v>
      </c>
      <c r="BZ284" s="10" t="s">
        <v>274</v>
      </c>
    </row>
    <row r="285" spans="1:78">
      <c r="A285" t="s">
        <v>57</v>
      </c>
      <c r="B285" s="5">
        <v>-67.572000000000003</v>
      </c>
      <c r="L285" s="2" t="s">
        <v>149</v>
      </c>
      <c r="M285">
        <v>-4364.2465999999995</v>
      </c>
      <c r="N285">
        <v>-1585.6332</v>
      </c>
      <c r="O285">
        <v>-1048.1627649700001</v>
      </c>
      <c r="P285">
        <v>548.19861291714278</v>
      </c>
      <c r="Q285">
        <v>2246.7016470542858</v>
      </c>
      <c r="R285">
        <v>1469.6146497823379</v>
      </c>
      <c r="S285">
        <v>1119.2823034439286</v>
      </c>
      <c r="T285">
        <v>1050.9980476696433</v>
      </c>
      <c r="U285">
        <v>-22.970559667142936</v>
      </c>
      <c r="V285">
        <v>-246.90944978233759</v>
      </c>
      <c r="W285">
        <v>-1097.2586621955215</v>
      </c>
      <c r="X285">
        <v>-1881.8502843083786</v>
      </c>
      <c r="Y285">
        <v>-1174.7021720462344</v>
      </c>
      <c r="Z285">
        <v>-1690.936592658712</v>
      </c>
      <c r="AA285">
        <v>25.027367390188829</v>
      </c>
      <c r="AB285">
        <v>195.22637877886473</v>
      </c>
      <c r="AC285">
        <v>-491.58103334449243</v>
      </c>
      <c r="AD285">
        <v>819.23557955658703</v>
      </c>
      <c r="AE285">
        <v>172.60471478898592</v>
      </c>
      <c r="AF285">
        <v>827.25920443520386</v>
      </c>
      <c r="AG285">
        <v>1022.6467831069421</v>
      </c>
      <c r="AH285">
        <v>348.87132186716195</v>
      </c>
      <c r="AI285">
        <v>265.57955863593679</v>
      </c>
      <c r="AJ285">
        <v>-600.70297134258408</v>
      </c>
      <c r="AK285">
        <v>-2645.8171480125829</v>
      </c>
      <c r="AL285">
        <v>-2742.3321048023276</v>
      </c>
      <c r="AM285">
        <v>-3444.2312548442474</v>
      </c>
      <c r="AN285">
        <v>-3270.2327703530327</v>
      </c>
      <c r="AO285">
        <v>1193.4842593840508</v>
      </c>
      <c r="AP285">
        <v>2068.2486861979842</v>
      </c>
      <c r="AQ285">
        <v>1191.4805780661968</v>
      </c>
      <c r="AR285">
        <v>3968.859333824978</v>
      </c>
      <c r="AS285">
        <v>2219.9874301863601</v>
      </c>
      <c r="AT285">
        <v>984.0124790117643</v>
      </c>
      <c r="AU285">
        <v>4994.7136525522892</v>
      </c>
      <c r="AV285">
        <v>2330.1260624599108</v>
      </c>
      <c r="AW285">
        <v>1938.8999502332349</v>
      </c>
      <c r="AX285">
        <v>1147.0947517811305</v>
      </c>
      <c r="AY285">
        <v>-1501.083483413498</v>
      </c>
      <c r="AZ285">
        <v>-3668.176267133942</v>
      </c>
      <c r="BA285">
        <v>-6289.7920091352644</v>
      </c>
      <c r="BB285">
        <v>-2664.7693339762618</v>
      </c>
      <c r="BC285">
        <v>-953.38086136821403</v>
      </c>
      <c r="BD285">
        <v>26.612806420084098</v>
      </c>
      <c r="BE285">
        <v>6829.3495042705526</v>
      </c>
      <c r="BF285">
        <v>3734.2132982942912</v>
      </c>
      <c r="BG285">
        <v>1789.336041622515</v>
      </c>
      <c r="BH285">
        <v>5682.6387340633155</v>
      </c>
      <c r="BI285">
        <v>427.24722084080577</v>
      </c>
      <c r="BJ285">
        <v>938.54707032798797</v>
      </c>
      <c r="BK285">
        <v>2245.8362740343518</v>
      </c>
      <c r="BL285">
        <v>886.13332802525201</v>
      </c>
      <c r="BM285">
        <v>1438.9967213209416</v>
      </c>
      <c r="BN285">
        <v>2348.114722108663</v>
      </c>
      <c r="BO285">
        <v>1256.6599661141258</v>
      </c>
      <c r="BP285">
        <v>-4615.2352310779079</v>
      </c>
      <c r="BQ285">
        <v>-6314.4198892010982</v>
      </c>
      <c r="BR285">
        <v>-7560.4074912517217</v>
      </c>
      <c r="BS285">
        <v>-9426.1339564826667</v>
      </c>
      <c r="BT285">
        <v>-2003.5560394975405</v>
      </c>
      <c r="BU285">
        <v>3807.3735386604894</v>
      </c>
      <c r="BV285">
        <v>3921.5467627891921</v>
      </c>
      <c r="BW285">
        <v>6771.8312922366376</v>
      </c>
      <c r="BX285">
        <v>3987.3132357704108</v>
      </c>
      <c r="BY285">
        <v>-728.29601511591977</v>
      </c>
      <c r="BZ285">
        <v>508.11721829178191</v>
      </c>
    </row>
    <row r="286" spans="1:78" ht="45">
      <c r="A286" t="s">
        <v>58</v>
      </c>
      <c r="B286" s="5">
        <v>-295.08</v>
      </c>
      <c r="L286" s="2" t="s">
        <v>151</v>
      </c>
      <c r="M286">
        <v>1641.538418936985</v>
      </c>
      <c r="N286">
        <v>1516.7032733900446</v>
      </c>
      <c r="O286">
        <v>1387.2910752109597</v>
      </c>
      <c r="P286">
        <v>1346.6651141476173</v>
      </c>
      <c r="Q286">
        <v>1470.8028337016422</v>
      </c>
      <c r="R286">
        <v>1545.492755903854</v>
      </c>
      <c r="S286">
        <v>1613.8465314228497</v>
      </c>
      <c r="T286">
        <v>1674.0681296867949</v>
      </c>
      <c r="U286">
        <v>1705.3080430568593</v>
      </c>
      <c r="V286">
        <v>1721.5907380782999</v>
      </c>
      <c r="W286">
        <v>1637.8320907141058</v>
      </c>
      <c r="X286">
        <v>1566.7174595089157</v>
      </c>
      <c r="Y286">
        <v>1404.5193871503063</v>
      </c>
      <c r="Z286">
        <v>1083.4175710211821</v>
      </c>
      <c r="AA286">
        <v>1071.0500743118928</v>
      </c>
      <c r="AB286">
        <v>990.3244812025182</v>
      </c>
      <c r="AC286">
        <v>931.31346849553699</v>
      </c>
      <c r="AD286">
        <v>1077.3287683047708</v>
      </c>
      <c r="AE286">
        <v>1157.1025625725133</v>
      </c>
      <c r="AF286">
        <v>1228.8742180024747</v>
      </c>
      <c r="AG286">
        <v>1165.2384834188367</v>
      </c>
      <c r="AH286">
        <v>1200.2702382577697</v>
      </c>
      <c r="AI286">
        <v>1231.5822181932081</v>
      </c>
      <c r="AJ286">
        <v>1183.9819563119672</v>
      </c>
      <c r="AK286">
        <v>985.46742796048102</v>
      </c>
      <c r="AL286">
        <v>852.71242138172829</v>
      </c>
      <c r="AM286">
        <v>760.2794134484534</v>
      </c>
      <c r="AN286">
        <v>617.0080326857767</v>
      </c>
      <c r="AO286">
        <v>737.72672692164497</v>
      </c>
      <c r="AP286">
        <v>979.50369271316015</v>
      </c>
      <c r="AQ286">
        <v>1138.542386513202</v>
      </c>
      <c r="AR286">
        <v>1675.1221980566047</v>
      </c>
      <c r="AS286">
        <v>1904.5552122987278</v>
      </c>
      <c r="AT286">
        <v>2009.5390417600906</v>
      </c>
      <c r="AU286">
        <v>2549.0126832686001</v>
      </c>
      <c r="AV286">
        <v>2699.1168144708449</v>
      </c>
      <c r="AW286">
        <v>2832.1709050058134</v>
      </c>
      <c r="AX286">
        <v>2851.5745315533704</v>
      </c>
      <c r="AY286">
        <v>2815.1301740281897</v>
      </c>
      <c r="AZ286">
        <v>2770.7831711280751</v>
      </c>
      <c r="BA286">
        <v>2799.1030864537415</v>
      </c>
      <c r="BB286">
        <v>2703.4598384279443</v>
      </c>
      <c r="BC286">
        <v>2644.4206141509312</v>
      </c>
      <c r="BD286">
        <v>2675.6112977801513</v>
      </c>
      <c r="BE286">
        <v>3488.791024430127</v>
      </c>
      <c r="BF286">
        <v>3824.6936155937365</v>
      </c>
      <c r="BG286">
        <v>3958.0010701529418</v>
      </c>
      <c r="BH286">
        <v>4432.2599124207545</v>
      </c>
      <c r="BI286">
        <v>4399.2879165807235</v>
      </c>
      <c r="BJ286">
        <v>4336.8475770255063</v>
      </c>
      <c r="BK286">
        <v>4398.9035318823862</v>
      </c>
      <c r="BL286">
        <v>4178.1760038146422</v>
      </c>
      <c r="BM286">
        <v>4128.6574968230516</v>
      </c>
      <c r="BN286">
        <v>4211.0409255025997</v>
      </c>
      <c r="BO286">
        <v>3886.7889582854214</v>
      </c>
      <c r="BP286">
        <v>3759.5835875002449</v>
      </c>
      <c r="BQ286">
        <v>3672.9310269215098</v>
      </c>
      <c r="BR286">
        <v>3621.8719151137198</v>
      </c>
      <c r="BS286">
        <v>3722.6492434115839</v>
      </c>
      <c r="BT286">
        <v>3762.3657096129</v>
      </c>
      <c r="BU286">
        <v>4158.6517784064599</v>
      </c>
      <c r="BV286">
        <v>4534.0527281991826</v>
      </c>
      <c r="BW286">
        <v>5149.3619805191374</v>
      </c>
      <c r="BX286">
        <v>5406.640217956382</v>
      </c>
      <c r="BY286">
        <v>4813.3689572648918</v>
      </c>
      <c r="BZ286">
        <v>4582.870688350873</v>
      </c>
    </row>
    <row r="287" spans="1:78" ht="45">
      <c r="A287" t="s">
        <v>59</v>
      </c>
      <c r="B287" s="5">
        <v>-159.25</v>
      </c>
      <c r="L287" s="2" t="s">
        <v>152</v>
      </c>
      <c r="M287">
        <v>3374.4738078739701</v>
      </c>
      <c r="N287">
        <v>3257.6427417800892</v>
      </c>
      <c r="O287">
        <v>3107.3721486704194</v>
      </c>
      <c r="P287">
        <v>3050.0686308978775</v>
      </c>
      <c r="Q287">
        <v>3242.4715226532126</v>
      </c>
      <c r="R287">
        <v>3349.97066956852</v>
      </c>
      <c r="S287">
        <v>3441.8928404343146</v>
      </c>
      <c r="T287">
        <v>3521.6440345787232</v>
      </c>
      <c r="U287">
        <v>3548.2594393022091</v>
      </c>
      <c r="V287">
        <v>3560.9203018342068</v>
      </c>
      <c r="W287">
        <v>3480.4318402155945</v>
      </c>
      <c r="X287">
        <v>3443.4059920206337</v>
      </c>
      <c r="Y287">
        <v>3246.7489059057266</v>
      </c>
      <c r="Z287">
        <v>2812.1801532804134</v>
      </c>
      <c r="AA287">
        <v>2795.9000414923257</v>
      </c>
      <c r="AB287">
        <v>2678.996636334633</v>
      </c>
      <c r="AC287">
        <v>2602.9544625878953</v>
      </c>
      <c r="AD287">
        <v>2726.161233228534</v>
      </c>
      <c r="AE287">
        <v>2789.5571560245694</v>
      </c>
      <c r="AF287">
        <v>2714.2535766627316</v>
      </c>
      <c r="AG287">
        <v>2317.6374383401089</v>
      </c>
      <c r="AH287">
        <v>2290.9757219246171</v>
      </c>
      <c r="AI287">
        <v>2287.9125656151964</v>
      </c>
      <c r="AJ287">
        <v>2250.1571210657016</v>
      </c>
      <c r="AK287">
        <v>2097.7540041160723</v>
      </c>
      <c r="AL287">
        <v>2042.8413286878001</v>
      </c>
      <c r="AM287">
        <v>2086.1509907356594</v>
      </c>
      <c r="AN287">
        <v>2015.6697701114397</v>
      </c>
      <c r="AO287">
        <v>2196.2844176306162</v>
      </c>
      <c r="AP287">
        <v>2564.0804424146309</v>
      </c>
      <c r="AQ287">
        <v>2767.7208680016283</v>
      </c>
      <c r="AR287">
        <v>3548.3450101817657</v>
      </c>
      <c r="AS287">
        <v>3837.4765585543823</v>
      </c>
      <c r="AT287">
        <v>3913.6967638935844</v>
      </c>
      <c r="AU287">
        <v>4744.1597326524989</v>
      </c>
      <c r="AV287">
        <v>4937.6230108729351</v>
      </c>
      <c r="AW287">
        <v>5082.2071427639858</v>
      </c>
      <c r="AX287">
        <v>5104.6214372478735</v>
      </c>
      <c r="AY287">
        <v>5115.4171321076365</v>
      </c>
      <c r="AZ287">
        <v>5251.4948998858645</v>
      </c>
      <c r="BA287">
        <v>5673.756670149307</v>
      </c>
      <c r="BB287">
        <v>5633.152206889883</v>
      </c>
      <c r="BC287">
        <v>5576.0217793360653</v>
      </c>
      <c r="BD287">
        <v>5607.0373577063719</v>
      </c>
      <c r="BE287">
        <v>6759.6384783921667</v>
      </c>
      <c r="BF287">
        <v>7107.6163905645544</v>
      </c>
      <c r="BG287">
        <v>7112.5529348596265</v>
      </c>
      <c r="BH287">
        <v>7613.4270441744357</v>
      </c>
      <c r="BI287">
        <v>7585.7949044215347</v>
      </c>
      <c r="BJ287">
        <v>7517.3993061046003</v>
      </c>
      <c r="BK287">
        <v>7588.7934310199525</v>
      </c>
      <c r="BL287">
        <v>7301.4746751744515</v>
      </c>
      <c r="BM287">
        <v>7241.4871966345409</v>
      </c>
      <c r="BN287">
        <v>7338.0489418387924</v>
      </c>
      <c r="BO287">
        <v>6876.4476917263428</v>
      </c>
      <c r="BP287">
        <v>6969.3050148328812</v>
      </c>
      <c r="BQ287">
        <v>7208.6658856471286</v>
      </c>
      <c r="BR287">
        <v>7541.9227741831901</v>
      </c>
      <c r="BS287">
        <v>8139.7299544323769</v>
      </c>
      <c r="BT287">
        <v>8135.9318754531896</v>
      </c>
      <c r="BU287">
        <v>8423.6457356505216</v>
      </c>
      <c r="BV287">
        <v>8845.1318303976932</v>
      </c>
      <c r="BW287">
        <v>9689.4897273573624</v>
      </c>
      <c r="BX287">
        <v>10006.011180764335</v>
      </c>
      <c r="BY287">
        <v>9197.3509353506761</v>
      </c>
      <c r="BZ287">
        <v>8897.6592015227652</v>
      </c>
    </row>
    <row r="288" spans="1:78" ht="45">
      <c r="A288" t="s">
        <v>60</v>
      </c>
      <c r="B288" s="5">
        <v>103.75</v>
      </c>
      <c r="C288">
        <f>SUM(B285,B286,B287,B288)</f>
        <v>-418.15200000000004</v>
      </c>
      <c r="L288" s="2" t="s">
        <v>153</v>
      </c>
      <c r="M288">
        <v>-1824.332358936985</v>
      </c>
      <c r="N288">
        <v>-1965.1756633900445</v>
      </c>
      <c r="O288">
        <v>-2052.8710717079598</v>
      </c>
      <c r="P288">
        <v>-2060.1419193529032</v>
      </c>
      <c r="Q288">
        <v>-2072.5345442014991</v>
      </c>
      <c r="R288">
        <v>-2063.4630714254772</v>
      </c>
      <c r="S288">
        <v>-2042.2460866000802</v>
      </c>
      <c r="T288">
        <v>-2021.0836800970612</v>
      </c>
      <c r="U288">
        <v>-1980.5947494338402</v>
      </c>
      <c r="V288">
        <v>-1957.0683894335141</v>
      </c>
      <c r="W288">
        <v>-2047.3674082888722</v>
      </c>
      <c r="X288">
        <v>-2186.6596055145196</v>
      </c>
      <c r="Y288">
        <v>-2279.939650360534</v>
      </c>
      <c r="Z288">
        <v>-2374.107593497281</v>
      </c>
      <c r="AA288">
        <v>-2378.6498600489731</v>
      </c>
      <c r="AB288">
        <v>-2387.0198290617118</v>
      </c>
      <c r="AC288">
        <v>-2411.9685196891796</v>
      </c>
      <c r="AD288">
        <v>-2220.3361615427548</v>
      </c>
      <c r="AE288">
        <v>-2107.8066243315989</v>
      </c>
      <c r="AF288">
        <v>-1741.8844993180396</v>
      </c>
      <c r="AG288">
        <v>-1139.5594264237077</v>
      </c>
      <c r="AH288">
        <v>-981.14072907592458</v>
      </c>
      <c r="AI288">
        <v>-881.07847665076906</v>
      </c>
      <c r="AJ288">
        <v>-948.36837319550114</v>
      </c>
      <c r="AK288">
        <v>-1239.1057243507016</v>
      </c>
      <c r="AL288">
        <v>-1527.5453932304154</v>
      </c>
      <c r="AM288">
        <v>-1891.4637411259582</v>
      </c>
      <c r="AN288">
        <v>-2180.315442165549</v>
      </c>
      <c r="AO288">
        <v>-2179.3886544962979</v>
      </c>
      <c r="AP288">
        <v>-2189.6498066897811</v>
      </c>
      <c r="AQ288">
        <v>-2119.8145764636506</v>
      </c>
      <c r="AR288">
        <v>-2071.3234261937178</v>
      </c>
      <c r="AS288">
        <v>-1961.2874802125816</v>
      </c>
      <c r="AT288">
        <v>-1798.7764025068968</v>
      </c>
      <c r="AU288">
        <v>-1841.2814154991966</v>
      </c>
      <c r="AV288">
        <v>-1777.8955783333365</v>
      </c>
      <c r="AW288">
        <v>-1667.9015705105321</v>
      </c>
      <c r="AX288">
        <v>-1654.5192798356347</v>
      </c>
      <c r="AY288">
        <v>-1785.4437421307027</v>
      </c>
      <c r="AZ288">
        <v>-2190.6402863875028</v>
      </c>
      <c r="BA288">
        <v>-2950.2040809373893</v>
      </c>
      <c r="BB288">
        <v>-3155.924898495934</v>
      </c>
      <c r="BC288">
        <v>-3218.7817162193369</v>
      </c>
      <c r="BD288">
        <v>-3187.24082207229</v>
      </c>
      <c r="BE288">
        <v>-3052.9038834939524</v>
      </c>
      <c r="BF288">
        <v>-2741.1519343478994</v>
      </c>
      <c r="BG288">
        <v>-2351.1026592604285</v>
      </c>
      <c r="BH288">
        <v>-1930.0743510866075</v>
      </c>
      <c r="BI288">
        <v>-1973.7260591009001</v>
      </c>
      <c r="BJ288">
        <v>-2024.2558811326828</v>
      </c>
      <c r="BK288">
        <v>-1980.8762663927469</v>
      </c>
      <c r="BL288">
        <v>-2068.421338904976</v>
      </c>
      <c r="BM288">
        <v>-2097.0019027999269</v>
      </c>
      <c r="BN288">
        <v>-2042.9751071697854</v>
      </c>
      <c r="BO288">
        <v>-2092.5285085964224</v>
      </c>
      <c r="BP288">
        <v>-2659.8592671650285</v>
      </c>
      <c r="BQ288">
        <v>-3398.5386905297269</v>
      </c>
      <c r="BR288">
        <v>-4218.2298030252223</v>
      </c>
      <c r="BS288">
        <v>-5111.5121786300033</v>
      </c>
      <c r="BT288">
        <v>-4984.7666220676792</v>
      </c>
      <c r="BU288">
        <v>-4371.3361360816634</v>
      </c>
      <c r="BV288">
        <v>-4088.1054761978407</v>
      </c>
      <c r="BW288">
        <v>-3930.8935131573107</v>
      </c>
      <c r="BX288">
        <v>-3792.1017076595226</v>
      </c>
      <c r="BY288">
        <v>-3954.5949989066789</v>
      </c>
      <c r="BZ288">
        <v>-4046.7063379929114</v>
      </c>
    </row>
    <row r="289" spans="1:78" ht="45">
      <c r="A289" t="s">
        <v>61</v>
      </c>
      <c r="B289" s="5">
        <v>144.833</v>
      </c>
      <c r="C289">
        <f t="shared" ref="C289:C352" si="119">SUM(B286,B287,B288,B289)</f>
        <v>-205.74699999999999</v>
      </c>
      <c r="L289" s="2" t="s">
        <v>154</v>
      </c>
      <c r="M289">
        <v>-3557.2677478739697</v>
      </c>
      <c r="N289">
        <v>-3706.1151317800891</v>
      </c>
      <c r="O289">
        <v>-3772.9521451674195</v>
      </c>
      <c r="P289">
        <v>-3763.5454361031634</v>
      </c>
      <c r="Q289">
        <v>-3844.20323315307</v>
      </c>
      <c r="R289">
        <v>-3867.9409850901429</v>
      </c>
      <c r="S289">
        <v>-3870.2923956115451</v>
      </c>
      <c r="T289">
        <v>-3868.6595849889891</v>
      </c>
      <c r="U289">
        <v>-3823.54614567919</v>
      </c>
      <c r="V289">
        <v>-3796.3979531894211</v>
      </c>
      <c r="W289">
        <v>-3889.9671577903614</v>
      </c>
      <c r="X289">
        <v>-4063.3481380262374</v>
      </c>
      <c r="Y289">
        <v>-4122.169169115954</v>
      </c>
      <c r="Z289">
        <v>-4102.8701757565123</v>
      </c>
      <c r="AA289">
        <v>-4103.499827229406</v>
      </c>
      <c r="AB289">
        <v>-4075.691984193827</v>
      </c>
      <c r="AC289">
        <v>-4083.6095137815382</v>
      </c>
      <c r="AD289">
        <v>-3869.1686264665177</v>
      </c>
      <c r="AE289">
        <v>-3740.261217783655</v>
      </c>
      <c r="AF289">
        <v>-3227.263857978297</v>
      </c>
      <c r="AG289">
        <v>-2291.9583813449799</v>
      </c>
      <c r="AH289">
        <v>-2071.8462127427715</v>
      </c>
      <c r="AI289">
        <v>-1937.4088240727576</v>
      </c>
      <c r="AJ289">
        <v>-2014.5435379492353</v>
      </c>
      <c r="AK289">
        <v>-2351.3923005062929</v>
      </c>
      <c r="AL289">
        <v>-2717.674300536487</v>
      </c>
      <c r="AM289">
        <v>-3217.3353184131638</v>
      </c>
      <c r="AN289">
        <v>-3578.977179591212</v>
      </c>
      <c r="AO289">
        <v>-3637.9463452052696</v>
      </c>
      <c r="AP289">
        <v>-3774.2265563912515</v>
      </c>
      <c r="AQ289">
        <v>-3748.9930579520769</v>
      </c>
      <c r="AR289">
        <v>-3944.5462383188792</v>
      </c>
      <c r="AS289">
        <v>-3894.2088264682366</v>
      </c>
      <c r="AT289">
        <v>-3702.9341246403906</v>
      </c>
      <c r="AU289">
        <v>-4036.4284648830949</v>
      </c>
      <c r="AV289">
        <v>-4016.4017747354269</v>
      </c>
      <c r="AW289">
        <v>-3917.9378082687049</v>
      </c>
      <c r="AX289">
        <v>-3907.5661855301373</v>
      </c>
      <c r="AY289">
        <v>-4085.7307002101488</v>
      </c>
      <c r="AZ289">
        <v>-4671.3520151452913</v>
      </c>
      <c r="BA289">
        <v>-5824.8576646329548</v>
      </c>
      <c r="BB289">
        <v>-6085.6172669578737</v>
      </c>
      <c r="BC289">
        <v>-6150.3828814044709</v>
      </c>
      <c r="BD289">
        <v>-6118.6668819985107</v>
      </c>
      <c r="BE289">
        <v>-6323.7513374559921</v>
      </c>
      <c r="BF289">
        <v>-6024.0747093187174</v>
      </c>
      <c r="BG289">
        <v>-5505.6545239671141</v>
      </c>
      <c r="BH289">
        <v>-5111.2414828402889</v>
      </c>
      <c r="BI289">
        <v>-5160.233046941712</v>
      </c>
      <c r="BJ289">
        <v>-5204.8076102117775</v>
      </c>
      <c r="BK289">
        <v>-5170.7661655303127</v>
      </c>
      <c r="BL289">
        <v>-5191.7200102647857</v>
      </c>
      <c r="BM289">
        <v>-5209.8316026114162</v>
      </c>
      <c r="BN289">
        <v>-5169.9831235059783</v>
      </c>
      <c r="BO289">
        <v>-5082.1872420373447</v>
      </c>
      <c r="BP289">
        <v>-5869.5806944976657</v>
      </c>
      <c r="BQ289">
        <v>-6934.2735492553447</v>
      </c>
      <c r="BR289">
        <v>-8138.2806620946931</v>
      </c>
      <c r="BS289">
        <v>-9528.5928896507958</v>
      </c>
      <c r="BT289">
        <v>-9358.3327879079698</v>
      </c>
      <c r="BU289">
        <v>-8636.3300933257251</v>
      </c>
      <c r="BV289">
        <v>-8399.1845783963527</v>
      </c>
      <c r="BW289">
        <v>-8471.0212599955339</v>
      </c>
      <c r="BX289">
        <v>-8391.472670467474</v>
      </c>
      <c r="BY289">
        <v>-8338.5769769924646</v>
      </c>
      <c r="BZ289">
        <v>-8361.4948511648035</v>
      </c>
    </row>
    <row r="290" spans="1:78">
      <c r="A290" t="s">
        <v>62</v>
      </c>
      <c r="B290" s="5">
        <v>-33.166699999999999</v>
      </c>
      <c r="C290">
        <f t="shared" si="119"/>
        <v>56.1663</v>
      </c>
    </row>
    <row r="291" spans="1:78">
      <c r="A291" t="s">
        <v>63</v>
      </c>
      <c r="B291" s="5">
        <v>133.833</v>
      </c>
      <c r="C291">
        <f t="shared" si="119"/>
        <v>349.24930000000001</v>
      </c>
    </row>
    <row r="292" spans="1:78">
      <c r="A292" t="s">
        <v>64</v>
      </c>
      <c r="B292" s="5">
        <v>407.5</v>
      </c>
      <c r="C292">
        <f t="shared" si="119"/>
        <v>652.99929999999995</v>
      </c>
      <c r="D292">
        <f>C292-C288</f>
        <v>1071.1513</v>
      </c>
      <c r="E292" t="e">
        <v>#N/A</v>
      </c>
    </row>
    <row r="293" spans="1:78">
      <c r="A293" t="s">
        <v>65</v>
      </c>
      <c r="B293" s="5">
        <v>409</v>
      </c>
      <c r="C293">
        <f t="shared" si="119"/>
        <v>917.16629999999998</v>
      </c>
      <c r="D293">
        <f t="shared" ref="D293:D356" si="120">C293-C289</f>
        <v>1122.9132999999999</v>
      </c>
      <c r="E293" t="e">
        <v>#N/A</v>
      </c>
    </row>
    <row r="294" spans="1:78">
      <c r="A294" t="s">
        <v>66</v>
      </c>
      <c r="B294" s="5">
        <v>133</v>
      </c>
      <c r="C294">
        <f t="shared" si="119"/>
        <v>1083.3330000000001</v>
      </c>
      <c r="D294">
        <f t="shared" si="120"/>
        <v>1027.1667</v>
      </c>
      <c r="E294" t="e">
        <v>#N/A</v>
      </c>
    </row>
    <row r="295" spans="1:78">
      <c r="A295" t="s">
        <v>67</v>
      </c>
      <c r="B295" s="5">
        <v>529</v>
      </c>
      <c r="C295">
        <f t="shared" si="119"/>
        <v>1478.5</v>
      </c>
      <c r="D295">
        <f t="shared" si="120"/>
        <v>1129.2507000000001</v>
      </c>
      <c r="E295" t="e">
        <v>#N/A</v>
      </c>
    </row>
    <row r="296" spans="1:78">
      <c r="A296" t="s">
        <v>68</v>
      </c>
      <c r="B296" s="5">
        <v>214</v>
      </c>
      <c r="C296">
        <f t="shared" si="119"/>
        <v>1285</v>
      </c>
      <c r="D296">
        <f t="shared" si="120"/>
        <v>632.00070000000005</v>
      </c>
      <c r="E296" t="e">
        <v>#N/A</v>
      </c>
    </row>
    <row r="297" spans="1:78">
      <c r="A297" t="s">
        <v>69</v>
      </c>
      <c r="B297" s="5">
        <v>264.74099999999999</v>
      </c>
      <c r="C297">
        <f t="shared" si="119"/>
        <v>1140.741</v>
      </c>
      <c r="D297">
        <f t="shared" si="120"/>
        <v>223.57470000000001</v>
      </c>
      <c r="E297" t="e">
        <v>#N/A</v>
      </c>
    </row>
    <row r="298" spans="1:78">
      <c r="A298" t="s">
        <v>70</v>
      </c>
      <c r="B298" s="5">
        <v>312.75</v>
      </c>
      <c r="C298">
        <f t="shared" si="119"/>
        <v>1320.491</v>
      </c>
      <c r="D298">
        <f t="shared" si="120"/>
        <v>237.1579999999999</v>
      </c>
      <c r="E298" t="e">
        <v>#N/A</v>
      </c>
    </row>
    <row r="299" spans="1:78">
      <c r="A299" t="s">
        <v>71</v>
      </c>
      <c r="B299" s="5">
        <v>-53.25</v>
      </c>
      <c r="C299">
        <f t="shared" si="119"/>
        <v>738.24099999999999</v>
      </c>
      <c r="D299">
        <f t="shared" si="120"/>
        <v>-740.25900000000001</v>
      </c>
      <c r="E299" t="e">
        <v>#N/A</v>
      </c>
    </row>
    <row r="300" spans="1:78">
      <c r="A300" t="s">
        <v>72</v>
      </c>
      <c r="B300" s="5">
        <v>115.759</v>
      </c>
      <c r="C300">
        <f t="shared" si="119"/>
        <v>640</v>
      </c>
      <c r="D300">
        <f t="shared" si="120"/>
        <v>-645</v>
      </c>
      <c r="E300" t="e">
        <v>#N/A</v>
      </c>
    </row>
    <row r="301" spans="1:78">
      <c r="A301" t="s">
        <v>73</v>
      </c>
      <c r="B301" s="5">
        <v>1408.8</v>
      </c>
      <c r="C301">
        <f t="shared" si="119"/>
        <v>1784.059</v>
      </c>
      <c r="D301">
        <f t="shared" si="120"/>
        <v>643.31799999999998</v>
      </c>
      <c r="E301" t="e">
        <v>#N/A</v>
      </c>
    </row>
    <row r="302" spans="1:78">
      <c r="A302" t="s">
        <v>74</v>
      </c>
      <c r="B302" s="5">
        <v>71.400000000000006</v>
      </c>
      <c r="C302">
        <f t="shared" si="119"/>
        <v>1542.7090000000001</v>
      </c>
      <c r="D302">
        <f t="shared" si="120"/>
        <v>222.21800000000007</v>
      </c>
      <c r="E302" t="e">
        <v>#N/A</v>
      </c>
    </row>
    <row r="303" spans="1:78">
      <c r="A303" t="s">
        <v>75</v>
      </c>
      <c r="B303" s="5">
        <v>522.36099999999999</v>
      </c>
      <c r="C303">
        <f t="shared" si="119"/>
        <v>2118.3200000000002</v>
      </c>
      <c r="D303">
        <f t="shared" si="120"/>
        <v>1380.0790000000002</v>
      </c>
      <c r="E303" t="e">
        <v>#N/A</v>
      </c>
    </row>
    <row r="304" spans="1:78">
      <c r="A304" t="s">
        <v>76</v>
      </c>
      <c r="B304" s="5">
        <v>1099.2</v>
      </c>
      <c r="C304">
        <f t="shared" si="119"/>
        <v>3101.7610000000004</v>
      </c>
      <c r="D304">
        <f t="shared" si="120"/>
        <v>2461.7610000000004</v>
      </c>
      <c r="E304" t="e">
        <v>#N/A</v>
      </c>
    </row>
    <row r="305" spans="1:11">
      <c r="A305" t="s">
        <v>77</v>
      </c>
      <c r="B305" s="5">
        <v>285.22300000000001</v>
      </c>
      <c r="C305">
        <f t="shared" si="119"/>
        <v>1978.184</v>
      </c>
      <c r="D305">
        <f t="shared" si="120"/>
        <v>194.125</v>
      </c>
      <c r="E305" t="e">
        <v>#N/A</v>
      </c>
    </row>
    <row r="306" spans="1:11">
      <c r="A306" t="s">
        <v>78</v>
      </c>
      <c r="B306" s="5">
        <v>722.10699999999997</v>
      </c>
      <c r="C306">
        <f t="shared" si="119"/>
        <v>2628.8910000000001</v>
      </c>
      <c r="D306">
        <f t="shared" si="120"/>
        <v>1086.182</v>
      </c>
      <c r="E306" t="e">
        <v>#N/A</v>
      </c>
    </row>
    <row r="307" spans="1:11">
      <c r="A307" t="s">
        <v>79</v>
      </c>
      <c r="B307" s="5">
        <v>359.80599999999998</v>
      </c>
      <c r="C307">
        <f t="shared" si="119"/>
        <v>2466.3359999999998</v>
      </c>
      <c r="D307">
        <f t="shared" si="120"/>
        <v>348.01599999999962</v>
      </c>
      <c r="E307" t="e">
        <v>#N/A</v>
      </c>
    </row>
    <row r="308" spans="1:11">
      <c r="A308" t="s">
        <v>80</v>
      </c>
      <c r="B308" s="5">
        <v>-822.61599999999999</v>
      </c>
      <c r="C308">
        <f t="shared" si="119"/>
        <v>544.52</v>
      </c>
      <c r="D308">
        <f t="shared" si="120"/>
        <v>-2557.2410000000004</v>
      </c>
      <c r="E308" t="e">
        <v>#N/A</v>
      </c>
    </row>
    <row r="309" spans="1:11">
      <c r="A309" t="s">
        <v>81</v>
      </c>
      <c r="B309" s="5">
        <v>-31.541599999999999</v>
      </c>
      <c r="C309">
        <f t="shared" si="119"/>
        <v>227.75540000000004</v>
      </c>
      <c r="D309">
        <f t="shared" si="120"/>
        <v>-1750.4286</v>
      </c>
      <c r="E309" t="e">
        <v>#N/A</v>
      </c>
    </row>
    <row r="310" spans="1:11">
      <c r="A310" t="s">
        <v>82</v>
      </c>
      <c r="B310" s="5">
        <v>-426.43599999999998</v>
      </c>
      <c r="C310">
        <f t="shared" si="119"/>
        <v>-920.7876</v>
      </c>
      <c r="D310">
        <f t="shared" si="120"/>
        <v>-3549.6786000000002</v>
      </c>
      <c r="E310" t="e">
        <v>#N/A</v>
      </c>
    </row>
    <row r="311" spans="1:11">
      <c r="A311" t="s">
        <v>83</v>
      </c>
      <c r="B311" s="5">
        <v>-617.31700000000001</v>
      </c>
      <c r="C311">
        <f t="shared" si="119"/>
        <v>-1897.9105999999999</v>
      </c>
      <c r="D311">
        <f t="shared" si="120"/>
        <v>-4364.2465999999995</v>
      </c>
      <c r="E311">
        <f t="shared" ref="E311:E342" si="121">AVERAGE(D292:D311)</f>
        <v>-91.396969999999925</v>
      </c>
      <c r="F311">
        <f t="shared" ref="F311:F368" si="122">STDEV(D292,D293,D294,D295,D296,D297,D298,D299,D300,D301,D302,D303,D304,D305,D306,D307,D308,D309,D310,D311)</f>
        <v>1732.935388936985</v>
      </c>
      <c r="G311">
        <f t="shared" ref="G311:G370" si="123">F311*2</f>
        <v>3465.8707778739699</v>
      </c>
      <c r="H311">
        <f t="shared" ref="H311:H370" si="124">E311+F311</f>
        <v>1641.538418936985</v>
      </c>
      <c r="I311">
        <f t="shared" ref="I311:I370" si="125">E311+G311</f>
        <v>3374.4738078739701</v>
      </c>
      <c r="J311">
        <f t="shared" ref="J311:J370" si="126">E311-F311</f>
        <v>-1824.332358936985</v>
      </c>
      <c r="K311">
        <f t="shared" ref="K311:K370" si="127">E311-G311</f>
        <v>-3557.2677478739697</v>
      </c>
    </row>
    <row r="312" spans="1:11">
      <c r="A312" t="s">
        <v>84</v>
      </c>
      <c r="B312" s="5">
        <v>34.181399999999996</v>
      </c>
      <c r="C312">
        <f t="shared" si="119"/>
        <v>-1041.1132</v>
      </c>
      <c r="D312">
        <f t="shared" si="120"/>
        <v>-1585.6332</v>
      </c>
      <c r="E312">
        <f t="shared" si="121"/>
        <v>-224.23619500000001</v>
      </c>
      <c r="F312">
        <f t="shared" si="122"/>
        <v>1740.9394683900446</v>
      </c>
      <c r="G312">
        <f t="shared" si="123"/>
        <v>3481.8789367800891</v>
      </c>
      <c r="H312">
        <f t="shared" si="124"/>
        <v>1516.7032733900446</v>
      </c>
      <c r="I312">
        <f t="shared" si="125"/>
        <v>3257.6427417800892</v>
      </c>
      <c r="J312">
        <f t="shared" si="126"/>
        <v>-1965.1756633900445</v>
      </c>
      <c r="K312">
        <f t="shared" si="127"/>
        <v>-3706.1151317800891</v>
      </c>
    </row>
    <row r="313" spans="1:11">
      <c r="A313" t="s">
        <v>85</v>
      </c>
      <c r="B313" s="5">
        <v>189.16423502999999</v>
      </c>
      <c r="C313">
        <f t="shared" si="119"/>
        <v>-820.40736497</v>
      </c>
      <c r="D313">
        <f t="shared" si="120"/>
        <v>-1048.1627649700001</v>
      </c>
      <c r="E313">
        <f t="shared" si="121"/>
        <v>-332.78999824849996</v>
      </c>
      <c r="F313">
        <f t="shared" si="122"/>
        <v>1720.0810734594597</v>
      </c>
      <c r="G313">
        <f t="shared" si="123"/>
        <v>3440.1621469189195</v>
      </c>
      <c r="H313">
        <f t="shared" si="124"/>
        <v>1387.2910752109597</v>
      </c>
      <c r="I313">
        <f t="shared" si="125"/>
        <v>3107.3721486704194</v>
      </c>
      <c r="J313">
        <f t="shared" si="126"/>
        <v>-2052.8710717079598</v>
      </c>
      <c r="K313">
        <f t="shared" si="127"/>
        <v>-3772.9521451674195</v>
      </c>
    </row>
    <row r="314" spans="1:11">
      <c r="A314" t="s">
        <v>86</v>
      </c>
      <c r="B314" s="5">
        <v>21.382377887142798</v>
      </c>
      <c r="C314">
        <f t="shared" si="119"/>
        <v>-372.58898708285727</v>
      </c>
      <c r="D314">
        <f t="shared" si="120"/>
        <v>548.19861291714278</v>
      </c>
      <c r="E314">
        <f t="shared" si="121"/>
        <v>-356.73840260264285</v>
      </c>
      <c r="F314">
        <f t="shared" si="122"/>
        <v>1703.4035167502602</v>
      </c>
      <c r="G314">
        <f t="shared" si="123"/>
        <v>3406.8070335005204</v>
      </c>
      <c r="H314">
        <f t="shared" si="124"/>
        <v>1346.6651141476173</v>
      </c>
      <c r="I314">
        <f t="shared" si="125"/>
        <v>3050.0686308978775</v>
      </c>
      <c r="J314">
        <f t="shared" si="126"/>
        <v>-2060.1419193529032</v>
      </c>
      <c r="K314">
        <f t="shared" si="127"/>
        <v>-3763.5454361031634</v>
      </c>
    </row>
    <row r="315" spans="1:11">
      <c r="A315" t="s">
        <v>87</v>
      </c>
      <c r="B315" s="5">
        <v>104.06303413714301</v>
      </c>
      <c r="C315">
        <f t="shared" si="119"/>
        <v>348.7910470542858</v>
      </c>
      <c r="D315">
        <f t="shared" si="120"/>
        <v>2246.7016470542858</v>
      </c>
      <c r="E315">
        <f t="shared" si="121"/>
        <v>-300.86585524992853</v>
      </c>
      <c r="F315">
        <f t="shared" si="122"/>
        <v>1771.6686889515706</v>
      </c>
      <c r="G315">
        <f t="shared" si="123"/>
        <v>3543.3373779031413</v>
      </c>
      <c r="H315">
        <f t="shared" si="124"/>
        <v>1470.8028337016422</v>
      </c>
      <c r="I315">
        <f t="shared" si="125"/>
        <v>3242.4715226532126</v>
      </c>
      <c r="J315">
        <f t="shared" si="126"/>
        <v>-2072.5345442014991</v>
      </c>
      <c r="K315">
        <f t="shared" si="127"/>
        <v>-3844.20323315307</v>
      </c>
    </row>
    <row r="316" spans="1:11">
      <c r="A316" t="s">
        <v>88</v>
      </c>
      <c r="B316" s="5">
        <v>113.891802728052</v>
      </c>
      <c r="C316">
        <f t="shared" si="119"/>
        <v>428.50144978233777</v>
      </c>
      <c r="D316">
        <f t="shared" si="120"/>
        <v>1469.6146497823379</v>
      </c>
      <c r="E316">
        <f t="shared" si="121"/>
        <v>-258.98515776081166</v>
      </c>
      <c r="F316">
        <f t="shared" si="122"/>
        <v>1804.4779136646657</v>
      </c>
      <c r="G316">
        <f t="shared" si="123"/>
        <v>3608.9558273293314</v>
      </c>
      <c r="H316">
        <f t="shared" si="124"/>
        <v>1545.492755903854</v>
      </c>
      <c r="I316">
        <f t="shared" si="125"/>
        <v>3349.97066956852</v>
      </c>
      <c r="J316">
        <f t="shared" si="126"/>
        <v>-2063.4630714254772</v>
      </c>
      <c r="K316">
        <f t="shared" si="127"/>
        <v>-3867.9409850901429</v>
      </c>
    </row>
    <row r="317" spans="1:11">
      <c r="A317" t="s">
        <v>89</v>
      </c>
      <c r="B317" s="5">
        <v>59.537723721590901</v>
      </c>
      <c r="C317">
        <f t="shared" si="119"/>
        <v>298.87493847392869</v>
      </c>
      <c r="D317">
        <f t="shared" si="120"/>
        <v>1119.2823034439286</v>
      </c>
      <c r="E317">
        <f t="shared" si="121"/>
        <v>-214.19977758861529</v>
      </c>
      <c r="F317">
        <f t="shared" si="122"/>
        <v>1828.0463090114649</v>
      </c>
      <c r="G317">
        <f t="shared" si="123"/>
        <v>3656.0926180229299</v>
      </c>
      <c r="H317">
        <f t="shared" si="124"/>
        <v>1613.8465314228497</v>
      </c>
      <c r="I317">
        <f t="shared" si="125"/>
        <v>3441.8928404343146</v>
      </c>
      <c r="J317">
        <f t="shared" si="126"/>
        <v>-2042.2460866000802</v>
      </c>
      <c r="K317">
        <f t="shared" si="127"/>
        <v>-3870.2923956115451</v>
      </c>
    </row>
    <row r="318" spans="1:11">
      <c r="A318" t="s">
        <v>90</v>
      </c>
      <c r="B318" s="5">
        <v>400.91649999999998</v>
      </c>
      <c r="C318">
        <f t="shared" si="119"/>
        <v>678.40906058678593</v>
      </c>
      <c r="D318">
        <f t="shared" si="120"/>
        <v>1050.9980476696433</v>
      </c>
      <c r="E318">
        <f t="shared" si="121"/>
        <v>-173.5077752051331</v>
      </c>
      <c r="F318">
        <f t="shared" si="122"/>
        <v>1847.5759048919281</v>
      </c>
      <c r="G318">
        <f t="shared" si="123"/>
        <v>3695.1518097838562</v>
      </c>
      <c r="H318">
        <f t="shared" si="124"/>
        <v>1674.0681296867949</v>
      </c>
      <c r="I318">
        <f t="shared" si="125"/>
        <v>3521.6440345787232</v>
      </c>
      <c r="J318">
        <f t="shared" si="126"/>
        <v>-2021.0836800970612</v>
      </c>
      <c r="K318">
        <f t="shared" si="127"/>
        <v>-3868.6595849889891</v>
      </c>
    </row>
    <row r="319" spans="1:11">
      <c r="A319" t="s">
        <v>91</v>
      </c>
      <c r="B319" s="5">
        <v>-248.5255390625</v>
      </c>
      <c r="C319">
        <f t="shared" si="119"/>
        <v>325.82048738714286</v>
      </c>
      <c r="D319">
        <f t="shared" si="120"/>
        <v>-22.970559667142936</v>
      </c>
      <c r="E319">
        <f t="shared" si="121"/>
        <v>-137.64335318849032</v>
      </c>
      <c r="F319">
        <f t="shared" si="122"/>
        <v>1842.9513962453498</v>
      </c>
      <c r="G319">
        <f t="shared" si="123"/>
        <v>3685.9027924906995</v>
      </c>
      <c r="H319">
        <f t="shared" si="124"/>
        <v>1705.3080430568593</v>
      </c>
      <c r="I319">
        <f t="shared" si="125"/>
        <v>3548.2594393022091</v>
      </c>
      <c r="J319">
        <f t="shared" si="126"/>
        <v>-1980.5947494338402</v>
      </c>
      <c r="K319">
        <f t="shared" si="127"/>
        <v>-3823.54614567919</v>
      </c>
    </row>
    <row r="320" spans="1:11">
      <c r="A320" t="s">
        <v>92</v>
      </c>
      <c r="B320" s="5">
        <v>-30.3366846590907</v>
      </c>
      <c r="C320">
        <f t="shared" si="119"/>
        <v>181.59200000000018</v>
      </c>
      <c r="D320">
        <f t="shared" si="120"/>
        <v>-246.90944978233759</v>
      </c>
      <c r="E320">
        <f t="shared" si="121"/>
        <v>-117.73882567760711</v>
      </c>
      <c r="F320">
        <f t="shared" si="122"/>
        <v>1839.329563755907</v>
      </c>
      <c r="G320">
        <f t="shared" si="123"/>
        <v>3678.6591275118139</v>
      </c>
      <c r="H320">
        <f t="shared" si="124"/>
        <v>1721.5907380782999</v>
      </c>
      <c r="I320">
        <f t="shared" si="125"/>
        <v>3560.9203018342068</v>
      </c>
      <c r="J320">
        <f t="shared" si="126"/>
        <v>-1957.0683894335141</v>
      </c>
      <c r="K320">
        <f t="shared" si="127"/>
        <v>-3796.3979531894211</v>
      </c>
    </row>
    <row r="321" spans="1:11">
      <c r="A321" t="s">
        <v>93</v>
      </c>
      <c r="B321" s="5">
        <v>-920.43800000000203</v>
      </c>
      <c r="C321">
        <f t="shared" si="119"/>
        <v>-798.38372372159279</v>
      </c>
      <c r="D321">
        <f t="shared" si="120"/>
        <v>-1097.2586621955215</v>
      </c>
      <c r="E321">
        <f t="shared" si="121"/>
        <v>-204.76765878738325</v>
      </c>
      <c r="F321">
        <f t="shared" si="122"/>
        <v>1842.599749501489</v>
      </c>
      <c r="G321">
        <f t="shared" si="123"/>
        <v>3685.199499002978</v>
      </c>
      <c r="H321">
        <f t="shared" si="124"/>
        <v>1637.8320907141058</v>
      </c>
      <c r="I321">
        <f t="shared" si="125"/>
        <v>3480.4318402155945</v>
      </c>
      <c r="J321">
        <f t="shared" si="126"/>
        <v>-2047.3674082888722</v>
      </c>
      <c r="K321">
        <f t="shared" si="127"/>
        <v>-3889.9671577903614</v>
      </c>
    </row>
    <row r="322" spans="1:11">
      <c r="A322" t="s">
        <v>94</v>
      </c>
      <c r="B322" s="5">
        <v>-4.1409999999999103</v>
      </c>
      <c r="C322">
        <f t="shared" si="119"/>
        <v>-1203.4412237215927</v>
      </c>
      <c r="D322">
        <f t="shared" si="120"/>
        <v>-1881.8502843083786</v>
      </c>
      <c r="E322">
        <f t="shared" si="121"/>
        <v>-309.97107300280203</v>
      </c>
      <c r="F322">
        <f t="shared" si="122"/>
        <v>1876.6885325117178</v>
      </c>
      <c r="G322">
        <f t="shared" si="123"/>
        <v>3753.3770650234355</v>
      </c>
      <c r="H322">
        <f t="shared" si="124"/>
        <v>1566.7174595089157</v>
      </c>
      <c r="I322">
        <f t="shared" si="125"/>
        <v>3443.4059920206337</v>
      </c>
      <c r="J322">
        <f t="shared" si="126"/>
        <v>-2186.6596055145196</v>
      </c>
      <c r="K322">
        <f t="shared" si="127"/>
        <v>-4063.3481380262374</v>
      </c>
    </row>
    <row r="323" spans="1:11">
      <c r="A323" t="s">
        <v>95</v>
      </c>
      <c r="B323" s="5">
        <v>106.034000000001</v>
      </c>
      <c r="C323">
        <f t="shared" si="119"/>
        <v>-848.88168465909166</v>
      </c>
      <c r="D323">
        <f t="shared" si="120"/>
        <v>-1174.7021720462344</v>
      </c>
      <c r="E323">
        <f t="shared" si="121"/>
        <v>-437.71013160511393</v>
      </c>
      <c r="F323">
        <f t="shared" si="122"/>
        <v>1842.2295187554203</v>
      </c>
      <c r="G323">
        <f t="shared" si="123"/>
        <v>3684.4590375108405</v>
      </c>
      <c r="H323">
        <f t="shared" si="124"/>
        <v>1404.5193871503063</v>
      </c>
      <c r="I323">
        <f t="shared" si="125"/>
        <v>3246.7489059057266</v>
      </c>
      <c r="J323">
        <f t="shared" si="126"/>
        <v>-2279.939650360534</v>
      </c>
      <c r="K323">
        <f t="shared" si="127"/>
        <v>-4122.169169115954</v>
      </c>
    </row>
    <row r="324" spans="1:11">
      <c r="A324" t="s">
        <v>96</v>
      </c>
      <c r="B324" s="5">
        <v>-690.79959265871105</v>
      </c>
      <c r="C324">
        <f t="shared" si="119"/>
        <v>-1509.3445926587119</v>
      </c>
      <c r="D324">
        <f t="shared" si="120"/>
        <v>-1690.936592658712</v>
      </c>
      <c r="E324">
        <f t="shared" si="121"/>
        <v>-645.34501123804955</v>
      </c>
      <c r="F324">
        <f t="shared" si="122"/>
        <v>1728.7625822592315</v>
      </c>
      <c r="G324">
        <f t="shared" si="123"/>
        <v>3457.525164518463</v>
      </c>
      <c r="H324">
        <f t="shared" si="124"/>
        <v>1083.4175710211821</v>
      </c>
      <c r="I324">
        <f t="shared" si="125"/>
        <v>2812.1801532804134</v>
      </c>
      <c r="J324">
        <f t="shared" si="126"/>
        <v>-2374.107593497281</v>
      </c>
      <c r="K324">
        <f t="shared" si="127"/>
        <v>-4102.8701757565123</v>
      </c>
    </row>
    <row r="325" spans="1:11">
      <c r="A325" t="s">
        <v>97</v>
      </c>
      <c r="B325" s="5">
        <v>-184.44976367269399</v>
      </c>
      <c r="C325">
        <f t="shared" si="119"/>
        <v>-773.35635633140396</v>
      </c>
      <c r="D325">
        <f t="shared" si="120"/>
        <v>25.027367390188829</v>
      </c>
      <c r="E325">
        <f t="shared" si="121"/>
        <v>-653.79989286854027</v>
      </c>
      <c r="F325">
        <f t="shared" si="122"/>
        <v>1724.8499671804329</v>
      </c>
      <c r="G325">
        <f t="shared" si="123"/>
        <v>3449.6999343608659</v>
      </c>
      <c r="H325">
        <f t="shared" si="124"/>
        <v>1071.0500743118928</v>
      </c>
      <c r="I325">
        <f t="shared" si="125"/>
        <v>2795.9000414923257</v>
      </c>
      <c r="J325">
        <f t="shared" si="126"/>
        <v>-2378.6498600489731</v>
      </c>
      <c r="K325">
        <f t="shared" si="127"/>
        <v>-4103.499827229406</v>
      </c>
    </row>
    <row r="326" spans="1:11">
      <c r="A326" t="s">
        <v>98</v>
      </c>
      <c r="B326" s="5">
        <v>-238.99948861132401</v>
      </c>
      <c r="C326">
        <f t="shared" si="119"/>
        <v>-1008.214844942728</v>
      </c>
      <c r="D326">
        <f t="shared" si="120"/>
        <v>195.22637877886473</v>
      </c>
      <c r="E326">
        <f t="shared" si="121"/>
        <v>-698.34767392959679</v>
      </c>
      <c r="F326">
        <f t="shared" si="122"/>
        <v>1688.672155132115</v>
      </c>
      <c r="G326">
        <f t="shared" si="123"/>
        <v>3377.34431026423</v>
      </c>
      <c r="H326">
        <f t="shared" si="124"/>
        <v>990.3244812025182</v>
      </c>
      <c r="I326">
        <f t="shared" si="125"/>
        <v>2678.996636334633</v>
      </c>
      <c r="J326">
        <f t="shared" si="126"/>
        <v>-2387.0198290617118</v>
      </c>
      <c r="K326">
        <f t="shared" si="127"/>
        <v>-4075.691984193827</v>
      </c>
    </row>
    <row r="327" spans="1:11">
      <c r="A327" t="s">
        <v>99</v>
      </c>
      <c r="B327" s="5">
        <v>-226.21387306085501</v>
      </c>
      <c r="C327">
        <f t="shared" si="119"/>
        <v>-1340.4627180035841</v>
      </c>
      <c r="D327">
        <f t="shared" si="120"/>
        <v>-491.58103334449243</v>
      </c>
      <c r="E327">
        <f t="shared" si="121"/>
        <v>-740.32752559682137</v>
      </c>
      <c r="F327">
        <f t="shared" si="122"/>
        <v>1671.6409940923584</v>
      </c>
      <c r="G327">
        <f t="shared" si="123"/>
        <v>3343.2819881847167</v>
      </c>
      <c r="H327">
        <f t="shared" si="124"/>
        <v>931.31346849553699</v>
      </c>
      <c r="I327">
        <f t="shared" si="125"/>
        <v>2602.9544625878953</v>
      </c>
      <c r="J327">
        <f t="shared" si="126"/>
        <v>-2411.9685196891796</v>
      </c>
      <c r="K327">
        <f t="shared" si="127"/>
        <v>-4083.6095137815382</v>
      </c>
    </row>
    <row r="328" spans="1:11">
      <c r="A328" t="s">
        <v>100</v>
      </c>
      <c r="B328" s="5">
        <v>-40.445887757251903</v>
      </c>
      <c r="C328">
        <f t="shared" si="119"/>
        <v>-690.10901310212489</v>
      </c>
      <c r="D328">
        <f t="shared" si="120"/>
        <v>819.23557955658703</v>
      </c>
      <c r="E328">
        <f t="shared" si="121"/>
        <v>-571.50369661899208</v>
      </c>
      <c r="F328">
        <f t="shared" si="122"/>
        <v>1648.8324649237629</v>
      </c>
      <c r="G328">
        <f t="shared" si="123"/>
        <v>3297.6649298475259</v>
      </c>
      <c r="H328">
        <f t="shared" si="124"/>
        <v>1077.3287683047708</v>
      </c>
      <c r="I328">
        <f t="shared" si="125"/>
        <v>2726.161233228534</v>
      </c>
      <c r="J328">
        <f t="shared" si="126"/>
        <v>-2220.3361615427548</v>
      </c>
      <c r="K328">
        <f t="shared" si="127"/>
        <v>-3869.1686264665177</v>
      </c>
    </row>
    <row r="329" spans="1:11">
      <c r="A329" t="s">
        <v>101</v>
      </c>
      <c r="B329" s="5">
        <v>-95.092392112987099</v>
      </c>
      <c r="C329">
        <f t="shared" si="119"/>
        <v>-600.75164154241804</v>
      </c>
      <c r="D329">
        <f t="shared" si="120"/>
        <v>172.60471478898592</v>
      </c>
      <c r="E329">
        <f t="shared" si="121"/>
        <v>-475.35203087954289</v>
      </c>
      <c r="F329">
        <f t="shared" si="122"/>
        <v>1632.4545934520561</v>
      </c>
      <c r="G329">
        <f t="shared" si="123"/>
        <v>3264.9091869041122</v>
      </c>
      <c r="H329">
        <f t="shared" si="124"/>
        <v>1157.1025625725133</v>
      </c>
      <c r="I329">
        <f t="shared" si="125"/>
        <v>2789.5571560245694</v>
      </c>
      <c r="J329">
        <f t="shared" si="126"/>
        <v>-2107.8066243315989</v>
      </c>
      <c r="K329">
        <f t="shared" si="127"/>
        <v>-3740.261217783655</v>
      </c>
    </row>
    <row r="330" spans="1:11">
      <c r="A330" t="s">
        <v>102</v>
      </c>
      <c r="B330" s="5">
        <v>180.79651242356999</v>
      </c>
      <c r="C330">
        <f t="shared" si="119"/>
        <v>-180.95564050752404</v>
      </c>
      <c r="D330">
        <f t="shared" si="120"/>
        <v>827.25920443520386</v>
      </c>
      <c r="E330">
        <f t="shared" si="121"/>
        <v>-256.50514065778259</v>
      </c>
      <c r="F330">
        <f t="shared" si="122"/>
        <v>1485.3793586602571</v>
      </c>
      <c r="G330">
        <f t="shared" si="123"/>
        <v>2970.7587173205143</v>
      </c>
      <c r="H330">
        <f t="shared" si="124"/>
        <v>1228.8742180024747</v>
      </c>
      <c r="I330">
        <f t="shared" si="125"/>
        <v>2714.2535766627316</v>
      </c>
      <c r="J330">
        <f t="shared" si="126"/>
        <v>-1741.8844993180396</v>
      </c>
      <c r="K330">
        <f t="shared" si="127"/>
        <v>-3227.263857978297</v>
      </c>
    </row>
    <row r="331" spans="1:11">
      <c r="A331" t="s">
        <v>103</v>
      </c>
      <c r="B331" s="5">
        <v>-363.074167449973</v>
      </c>
      <c r="C331">
        <f t="shared" si="119"/>
        <v>-317.81593489664203</v>
      </c>
      <c r="D331">
        <f t="shared" si="120"/>
        <v>1022.6467831069421</v>
      </c>
      <c r="E331">
        <f t="shared" si="121"/>
        <v>12.83952849756459</v>
      </c>
      <c r="F331">
        <f t="shared" si="122"/>
        <v>1152.3989549212722</v>
      </c>
      <c r="G331">
        <f t="shared" si="123"/>
        <v>2304.7979098425444</v>
      </c>
      <c r="H331">
        <f t="shared" si="124"/>
        <v>1165.2384834188367</v>
      </c>
      <c r="I331">
        <f t="shared" si="125"/>
        <v>2317.6374383401089</v>
      </c>
      <c r="J331">
        <f t="shared" si="126"/>
        <v>-1139.5594264237077</v>
      </c>
      <c r="K331">
        <f t="shared" si="127"/>
        <v>-2291.9583813449799</v>
      </c>
    </row>
    <row r="332" spans="1:11">
      <c r="A332" t="s">
        <v>104</v>
      </c>
      <c r="B332" s="5">
        <v>-63.8676440955728</v>
      </c>
      <c r="C332">
        <f t="shared" si="119"/>
        <v>-341.23769123496294</v>
      </c>
      <c r="D332">
        <f t="shared" si="120"/>
        <v>348.87132186716195</v>
      </c>
      <c r="E332">
        <f t="shared" si="121"/>
        <v>109.56475459092262</v>
      </c>
      <c r="F332">
        <f t="shared" si="122"/>
        <v>1090.7054836668472</v>
      </c>
      <c r="G332">
        <f t="shared" si="123"/>
        <v>2181.4109673336943</v>
      </c>
      <c r="H332">
        <f t="shared" si="124"/>
        <v>1200.2702382577697</v>
      </c>
      <c r="I332">
        <f t="shared" si="125"/>
        <v>2290.9757219246171</v>
      </c>
      <c r="J332">
        <f t="shared" si="126"/>
        <v>-981.14072907592458</v>
      </c>
      <c r="K332">
        <f t="shared" si="127"/>
        <v>-2071.8462127427715</v>
      </c>
    </row>
    <row r="333" spans="1:11">
      <c r="A333" t="s">
        <v>105</v>
      </c>
      <c r="B333" s="5">
        <v>-89.026783784505398</v>
      </c>
      <c r="C333">
        <f t="shared" si="119"/>
        <v>-335.17208290648125</v>
      </c>
      <c r="D333">
        <f t="shared" si="120"/>
        <v>265.57955863593679</v>
      </c>
      <c r="E333">
        <f t="shared" si="121"/>
        <v>175.25187077121947</v>
      </c>
      <c r="F333">
        <f t="shared" si="122"/>
        <v>1056.3303474219886</v>
      </c>
      <c r="G333">
        <f t="shared" si="123"/>
        <v>2112.6606948439771</v>
      </c>
      <c r="H333">
        <f t="shared" si="124"/>
        <v>1231.5822181932081</v>
      </c>
      <c r="I333">
        <f t="shared" si="125"/>
        <v>2287.9125656151964</v>
      </c>
      <c r="J333">
        <f t="shared" si="126"/>
        <v>-881.07847665076906</v>
      </c>
      <c r="K333">
        <f t="shared" si="127"/>
        <v>-1937.4088240727576</v>
      </c>
    </row>
    <row r="334" spans="1:11">
      <c r="A334" t="s">
        <v>106</v>
      </c>
      <c r="B334" s="5">
        <v>-265.69001652005699</v>
      </c>
      <c r="C334">
        <f t="shared" si="119"/>
        <v>-781.65861185010817</v>
      </c>
      <c r="D334">
        <f t="shared" si="120"/>
        <v>-600.70297134258408</v>
      </c>
      <c r="E334">
        <f t="shared" si="121"/>
        <v>117.80679155823309</v>
      </c>
      <c r="F334">
        <f t="shared" si="122"/>
        <v>1066.1751647537342</v>
      </c>
      <c r="G334">
        <f t="shared" si="123"/>
        <v>2132.3503295074684</v>
      </c>
      <c r="H334">
        <f t="shared" si="124"/>
        <v>1183.9819563119672</v>
      </c>
      <c r="I334">
        <f t="shared" si="125"/>
        <v>2250.1571210657016</v>
      </c>
      <c r="J334">
        <f t="shared" si="126"/>
        <v>-948.36837319550114</v>
      </c>
      <c r="K334">
        <f t="shared" si="127"/>
        <v>-2014.5435379492353</v>
      </c>
    </row>
    <row r="335" spans="1:11">
      <c r="A335" t="s">
        <v>107</v>
      </c>
      <c r="B335" s="5">
        <v>-2545.0486385090899</v>
      </c>
      <c r="C335">
        <f t="shared" si="119"/>
        <v>-2963.6330829092249</v>
      </c>
      <c r="D335">
        <f t="shared" si="120"/>
        <v>-2645.8171480125829</v>
      </c>
      <c r="E335">
        <f t="shared" si="121"/>
        <v>-126.81914819511026</v>
      </c>
      <c r="F335">
        <f t="shared" si="122"/>
        <v>1112.2865761555913</v>
      </c>
      <c r="G335">
        <f t="shared" si="123"/>
        <v>2224.5731523111826</v>
      </c>
      <c r="H335">
        <f t="shared" si="124"/>
        <v>985.46742796048102</v>
      </c>
      <c r="I335">
        <f t="shared" si="125"/>
        <v>2097.7540041160723</v>
      </c>
      <c r="J335">
        <f t="shared" si="126"/>
        <v>-1239.1057243507016</v>
      </c>
      <c r="K335">
        <f t="shared" si="127"/>
        <v>-2351.3923005062929</v>
      </c>
    </row>
    <row r="336" spans="1:11">
      <c r="A336" t="s">
        <v>108</v>
      </c>
      <c r="B336" s="5">
        <v>-183.80435722363799</v>
      </c>
      <c r="C336">
        <f t="shared" si="119"/>
        <v>-3083.5697960372904</v>
      </c>
      <c r="D336">
        <f t="shared" si="120"/>
        <v>-2742.3321048023276</v>
      </c>
      <c r="E336">
        <f t="shared" si="121"/>
        <v>-337.41648592434348</v>
      </c>
      <c r="F336">
        <f t="shared" si="122"/>
        <v>1190.1289073060718</v>
      </c>
      <c r="G336">
        <f t="shared" si="123"/>
        <v>2380.2578146121436</v>
      </c>
      <c r="H336">
        <f t="shared" si="124"/>
        <v>852.71242138172829</v>
      </c>
      <c r="I336">
        <f t="shared" si="125"/>
        <v>2042.8413286878001</v>
      </c>
      <c r="J336">
        <f t="shared" si="126"/>
        <v>-1527.5453932304154</v>
      </c>
      <c r="K336">
        <f t="shared" si="127"/>
        <v>-2717.674300536487</v>
      </c>
    </row>
    <row r="337" spans="1:11">
      <c r="A337" t="s">
        <v>109</v>
      </c>
      <c r="B337" s="5">
        <v>-784.86032549794402</v>
      </c>
      <c r="C337">
        <f t="shared" si="119"/>
        <v>-3779.4033377507285</v>
      </c>
      <c r="D337">
        <f t="shared" si="120"/>
        <v>-3444.2312548442474</v>
      </c>
      <c r="E337">
        <f t="shared" si="121"/>
        <v>-565.59216383875241</v>
      </c>
      <c r="F337">
        <f t="shared" si="122"/>
        <v>1325.8715772872058</v>
      </c>
      <c r="G337">
        <f t="shared" si="123"/>
        <v>2651.7431545744116</v>
      </c>
      <c r="H337">
        <f t="shared" si="124"/>
        <v>760.2794134484534</v>
      </c>
      <c r="I337">
        <f t="shared" si="125"/>
        <v>2086.1509907356594</v>
      </c>
      <c r="J337">
        <f t="shared" si="126"/>
        <v>-1891.4637411259582</v>
      </c>
      <c r="K337">
        <f t="shared" si="127"/>
        <v>-3217.3353184131638</v>
      </c>
    </row>
    <row r="338" spans="1:11">
      <c r="A338" t="s">
        <v>110</v>
      </c>
      <c r="B338" s="5">
        <v>-538.17806097246898</v>
      </c>
      <c r="C338">
        <f t="shared" si="119"/>
        <v>-4051.8913822031409</v>
      </c>
      <c r="D338">
        <f t="shared" si="120"/>
        <v>-3270.2327703530327</v>
      </c>
      <c r="E338">
        <f t="shared" si="121"/>
        <v>-781.65370473988628</v>
      </c>
      <c r="F338">
        <f t="shared" si="122"/>
        <v>1398.661737425663</v>
      </c>
      <c r="G338">
        <f t="shared" si="123"/>
        <v>2797.323474851326</v>
      </c>
      <c r="H338">
        <f t="shared" si="124"/>
        <v>617.0080326857767</v>
      </c>
      <c r="I338">
        <f t="shared" si="125"/>
        <v>2015.6697701114397</v>
      </c>
      <c r="J338">
        <f t="shared" si="126"/>
        <v>-2180.315442165549</v>
      </c>
      <c r="K338">
        <f t="shared" si="127"/>
        <v>-3578.977179591212</v>
      </c>
    </row>
    <row r="339" spans="1:11">
      <c r="A339" t="s">
        <v>111</v>
      </c>
      <c r="B339" s="5">
        <v>-263.30607983112299</v>
      </c>
      <c r="C339">
        <f t="shared" si="119"/>
        <v>-1770.1488235251741</v>
      </c>
      <c r="D339">
        <f t="shared" si="120"/>
        <v>1193.4842593840508</v>
      </c>
      <c r="E339">
        <f t="shared" si="121"/>
        <v>-720.83096378732648</v>
      </c>
      <c r="F339">
        <f t="shared" si="122"/>
        <v>1458.5576907089714</v>
      </c>
      <c r="G339">
        <f t="shared" si="123"/>
        <v>2917.1153814179429</v>
      </c>
      <c r="H339">
        <f t="shared" si="124"/>
        <v>737.72672692164497</v>
      </c>
      <c r="I339">
        <f t="shared" si="125"/>
        <v>2196.2844176306162</v>
      </c>
      <c r="J339">
        <f t="shared" si="126"/>
        <v>-2179.3886544962979</v>
      </c>
      <c r="K339">
        <f t="shared" si="127"/>
        <v>-3637.9463452052696</v>
      </c>
    </row>
    <row r="340" spans="1:11">
      <c r="A340" t="s">
        <v>112</v>
      </c>
      <c r="B340" s="5">
        <v>571.02335646223003</v>
      </c>
      <c r="C340">
        <f t="shared" si="119"/>
        <v>-1015.3211098393061</v>
      </c>
      <c r="D340">
        <f t="shared" si="120"/>
        <v>2068.2486861979842</v>
      </c>
      <c r="E340">
        <f t="shared" si="121"/>
        <v>-605.07305698831044</v>
      </c>
      <c r="F340">
        <f t="shared" si="122"/>
        <v>1584.5767497014706</v>
      </c>
      <c r="G340">
        <f t="shared" si="123"/>
        <v>3169.1534994029412</v>
      </c>
      <c r="H340">
        <f t="shared" si="124"/>
        <v>979.50369271316015</v>
      </c>
      <c r="I340">
        <f t="shared" si="125"/>
        <v>2564.0804424146309</v>
      </c>
      <c r="J340">
        <f t="shared" si="126"/>
        <v>-2189.6498066897811</v>
      </c>
      <c r="K340">
        <f t="shared" si="127"/>
        <v>-3774.2265563912515</v>
      </c>
    </row>
    <row r="341" spans="1:11">
      <c r="A341" t="s">
        <v>113</v>
      </c>
      <c r="B341" s="5">
        <v>-2357.4619753431698</v>
      </c>
      <c r="C341">
        <f t="shared" si="119"/>
        <v>-2587.9227596845317</v>
      </c>
      <c r="D341">
        <f t="shared" si="120"/>
        <v>1191.4805780661968</v>
      </c>
      <c r="E341">
        <f t="shared" si="121"/>
        <v>-490.63609497522441</v>
      </c>
      <c r="F341">
        <f t="shared" si="122"/>
        <v>1629.1784814884263</v>
      </c>
      <c r="G341">
        <f t="shared" si="123"/>
        <v>3258.3569629768526</v>
      </c>
      <c r="H341">
        <f t="shared" si="124"/>
        <v>1138.542386513202</v>
      </c>
      <c r="I341">
        <f t="shared" si="125"/>
        <v>2767.7208680016283</v>
      </c>
      <c r="J341">
        <f t="shared" si="126"/>
        <v>-2119.8145764636506</v>
      </c>
      <c r="K341">
        <f t="shared" si="127"/>
        <v>-3748.9930579520769</v>
      </c>
    </row>
    <row r="342" spans="1:11">
      <c r="A342" t="s">
        <v>114</v>
      </c>
      <c r="B342" s="5">
        <v>1966.7126503339</v>
      </c>
      <c r="C342">
        <f t="shared" si="119"/>
        <v>-83.032048378162926</v>
      </c>
      <c r="D342">
        <f t="shared" si="120"/>
        <v>3968.859333824978</v>
      </c>
      <c r="E342">
        <f t="shared" si="121"/>
        <v>-198.10061406855664</v>
      </c>
      <c r="F342">
        <f t="shared" si="122"/>
        <v>1873.2228121251612</v>
      </c>
      <c r="G342">
        <f t="shared" si="123"/>
        <v>3746.4456242503225</v>
      </c>
      <c r="H342">
        <f t="shared" si="124"/>
        <v>1675.1221980566047</v>
      </c>
      <c r="I342">
        <f t="shared" si="125"/>
        <v>3548.3450101817657</v>
      </c>
      <c r="J342">
        <f t="shared" si="126"/>
        <v>-2071.3234261937178</v>
      </c>
      <c r="K342">
        <f t="shared" si="127"/>
        <v>-3944.5462383188792</v>
      </c>
    </row>
    <row r="343" spans="1:11">
      <c r="A343" t="s">
        <v>115</v>
      </c>
      <c r="B343" s="5">
        <v>269.56457520822602</v>
      </c>
      <c r="C343">
        <f t="shared" si="119"/>
        <v>449.83860666118613</v>
      </c>
      <c r="D343">
        <f t="shared" si="120"/>
        <v>2219.9874301863601</v>
      </c>
      <c r="E343">
        <f t="shared" ref="E343:E368" si="128">AVERAGE(D324:D343)</f>
        <v>-28.366133956926909</v>
      </c>
      <c r="F343">
        <f t="shared" si="122"/>
        <v>1932.9213462556547</v>
      </c>
      <c r="G343">
        <f t="shared" si="123"/>
        <v>3865.8426925113095</v>
      </c>
      <c r="H343">
        <f t="shared" si="124"/>
        <v>1904.5552122987278</v>
      </c>
      <c r="I343">
        <f t="shared" si="125"/>
        <v>3837.4765585543823</v>
      </c>
      <c r="J343">
        <f t="shared" si="126"/>
        <v>-1961.2874802125816</v>
      </c>
      <c r="K343">
        <f t="shared" si="127"/>
        <v>-3894.2088264682366</v>
      </c>
    </row>
    <row r="344" spans="1:11">
      <c r="A344" t="s">
        <v>116</v>
      </c>
      <c r="B344" s="5">
        <v>89.876118973501903</v>
      </c>
      <c r="C344">
        <f t="shared" si="119"/>
        <v>-31.308630827541876</v>
      </c>
      <c r="D344">
        <f t="shared" si="120"/>
        <v>984.0124790117643</v>
      </c>
      <c r="E344">
        <f t="shared" si="128"/>
        <v>105.38131962659693</v>
      </c>
      <c r="F344">
        <f t="shared" si="122"/>
        <v>1904.1577221334937</v>
      </c>
      <c r="G344">
        <f t="shared" si="123"/>
        <v>3808.3154442669875</v>
      </c>
      <c r="H344">
        <f t="shared" si="124"/>
        <v>2009.5390417600906</v>
      </c>
      <c r="I344">
        <f t="shared" si="125"/>
        <v>3913.6967638935844</v>
      </c>
      <c r="J344">
        <f t="shared" si="126"/>
        <v>-1798.7764025068968</v>
      </c>
      <c r="K344">
        <f t="shared" si="127"/>
        <v>-3702.9341246403906</v>
      </c>
    </row>
    <row r="345" spans="1:11">
      <c r="A345" t="s">
        <v>117</v>
      </c>
      <c r="B345" s="5">
        <v>80.637548352129997</v>
      </c>
      <c r="C345">
        <f t="shared" si="119"/>
        <v>2406.790892867758</v>
      </c>
      <c r="D345">
        <f t="shared" si="120"/>
        <v>4994.7136525522892</v>
      </c>
      <c r="E345">
        <f t="shared" si="128"/>
        <v>353.86563388470188</v>
      </c>
      <c r="F345">
        <f t="shared" si="122"/>
        <v>2195.1470493838983</v>
      </c>
      <c r="G345">
        <f t="shared" si="123"/>
        <v>4390.2940987677966</v>
      </c>
      <c r="H345">
        <f t="shared" si="124"/>
        <v>2549.0126832686001</v>
      </c>
      <c r="I345">
        <f t="shared" si="125"/>
        <v>4744.1597326524989</v>
      </c>
      <c r="J345">
        <f t="shared" si="126"/>
        <v>-1841.2814154991966</v>
      </c>
      <c r="K345">
        <f t="shared" si="127"/>
        <v>-4036.4284648830949</v>
      </c>
    </row>
    <row r="346" spans="1:11">
      <c r="A346" t="s">
        <v>118</v>
      </c>
      <c r="B346" s="5">
        <v>1807.0157715478899</v>
      </c>
      <c r="C346">
        <f t="shared" si="119"/>
        <v>2247.0940140817479</v>
      </c>
      <c r="D346">
        <f t="shared" si="120"/>
        <v>2330.1260624599108</v>
      </c>
      <c r="E346">
        <f t="shared" si="128"/>
        <v>460.61061806875415</v>
      </c>
      <c r="F346">
        <f t="shared" si="122"/>
        <v>2238.5061964020906</v>
      </c>
      <c r="G346">
        <f t="shared" si="123"/>
        <v>4477.0123928041812</v>
      </c>
      <c r="H346">
        <f t="shared" si="124"/>
        <v>2699.1168144708449</v>
      </c>
      <c r="I346">
        <f t="shared" si="125"/>
        <v>4937.6230108729351</v>
      </c>
      <c r="J346">
        <f t="shared" si="126"/>
        <v>-1777.8955783333365</v>
      </c>
      <c r="K346">
        <f t="shared" si="127"/>
        <v>-4016.4017747354269</v>
      </c>
    </row>
    <row r="347" spans="1:11">
      <c r="A347" t="s">
        <v>119</v>
      </c>
      <c r="B347" s="5">
        <v>411.20911802089898</v>
      </c>
      <c r="C347">
        <f t="shared" si="119"/>
        <v>2388.738556894421</v>
      </c>
      <c r="D347">
        <f t="shared" si="120"/>
        <v>1938.8999502332349</v>
      </c>
      <c r="E347">
        <f t="shared" si="128"/>
        <v>582.13466724764055</v>
      </c>
      <c r="F347">
        <f t="shared" si="122"/>
        <v>2250.0362377581728</v>
      </c>
      <c r="G347">
        <f t="shared" si="123"/>
        <v>4500.0724755163455</v>
      </c>
      <c r="H347">
        <f t="shared" si="124"/>
        <v>2832.1709050058134</v>
      </c>
      <c r="I347">
        <f t="shared" si="125"/>
        <v>5082.2071427639858</v>
      </c>
      <c r="J347">
        <f t="shared" si="126"/>
        <v>-1667.9015705105321</v>
      </c>
      <c r="K347">
        <f t="shared" si="127"/>
        <v>-3917.9378082687049</v>
      </c>
    </row>
    <row r="348" spans="1:11">
      <c r="A348" t="s">
        <v>120</v>
      </c>
      <c r="B348" s="5">
        <v>-1183.0763169673301</v>
      </c>
      <c r="C348">
        <f t="shared" si="119"/>
        <v>1115.7861209535886</v>
      </c>
      <c r="D348">
        <f t="shared" si="120"/>
        <v>1147.0947517811305</v>
      </c>
      <c r="E348">
        <f t="shared" si="128"/>
        <v>598.52762585886785</v>
      </c>
      <c r="F348">
        <f t="shared" si="122"/>
        <v>2253.0469056945026</v>
      </c>
      <c r="G348">
        <f t="shared" si="123"/>
        <v>4506.0938113890052</v>
      </c>
      <c r="H348">
        <f t="shared" si="124"/>
        <v>2851.5745315533704</v>
      </c>
      <c r="I348">
        <f t="shared" si="125"/>
        <v>5104.6214372478735</v>
      </c>
      <c r="J348">
        <f t="shared" si="126"/>
        <v>-1654.5192798356347</v>
      </c>
      <c r="K348">
        <f t="shared" si="127"/>
        <v>-3907.5661855301373</v>
      </c>
    </row>
    <row r="349" spans="1:11">
      <c r="A349" t="s">
        <v>121</v>
      </c>
      <c r="B349" s="5">
        <v>-129.44116314719901</v>
      </c>
      <c r="C349">
        <f t="shared" si="119"/>
        <v>905.70740945425996</v>
      </c>
      <c r="D349">
        <f t="shared" si="120"/>
        <v>-1501.083483413498</v>
      </c>
      <c r="E349">
        <f t="shared" si="128"/>
        <v>514.84321594874359</v>
      </c>
      <c r="F349">
        <f t="shared" si="122"/>
        <v>2300.2869580794463</v>
      </c>
      <c r="G349">
        <f t="shared" si="123"/>
        <v>4600.5739161588926</v>
      </c>
      <c r="H349">
        <f t="shared" si="124"/>
        <v>2815.1301740281897</v>
      </c>
      <c r="I349">
        <f t="shared" si="125"/>
        <v>5115.4171321076365</v>
      </c>
      <c r="J349">
        <f t="shared" si="126"/>
        <v>-1785.4437421307027</v>
      </c>
      <c r="K349">
        <f t="shared" si="127"/>
        <v>-4085.7307002101488</v>
      </c>
    </row>
    <row r="350" spans="1:11">
      <c r="A350" t="s">
        <v>122</v>
      </c>
      <c r="B350" s="5">
        <v>-519.77389095856404</v>
      </c>
      <c r="C350">
        <f t="shared" si="119"/>
        <v>-1421.0822530521941</v>
      </c>
      <c r="D350">
        <f t="shared" si="120"/>
        <v>-3668.176267133942</v>
      </c>
      <c r="E350">
        <f t="shared" si="128"/>
        <v>290.07144237028632</v>
      </c>
      <c r="F350">
        <f t="shared" si="122"/>
        <v>2480.7117287577889</v>
      </c>
      <c r="G350">
        <f t="shared" si="123"/>
        <v>4961.4234575155779</v>
      </c>
      <c r="H350">
        <f t="shared" si="124"/>
        <v>2770.7831711280751</v>
      </c>
      <c r="I350">
        <f t="shared" si="125"/>
        <v>5251.4948998858645</v>
      </c>
      <c r="J350">
        <f t="shared" si="126"/>
        <v>-2190.6402863875028</v>
      </c>
      <c r="K350">
        <f t="shared" si="127"/>
        <v>-4671.3520151452913</v>
      </c>
    </row>
    <row r="351" spans="1:11">
      <c r="A351" t="s">
        <v>123</v>
      </c>
      <c r="B351" s="5">
        <v>-2068.7620811677498</v>
      </c>
      <c r="C351">
        <f t="shared" si="119"/>
        <v>-3901.0534522408429</v>
      </c>
      <c r="D351">
        <f t="shared" si="120"/>
        <v>-6289.7920091352644</v>
      </c>
      <c r="E351">
        <f t="shared" si="128"/>
        <v>-75.550497241823905</v>
      </c>
      <c r="F351">
        <f t="shared" si="122"/>
        <v>2874.6535836955654</v>
      </c>
      <c r="G351">
        <f t="shared" si="123"/>
        <v>5749.3071673911309</v>
      </c>
      <c r="H351">
        <f t="shared" si="124"/>
        <v>2799.1030864537415</v>
      </c>
      <c r="I351">
        <f t="shared" si="125"/>
        <v>5673.756670149307</v>
      </c>
      <c r="J351">
        <f t="shared" si="126"/>
        <v>-2950.2040809373893</v>
      </c>
      <c r="K351">
        <f t="shared" si="127"/>
        <v>-5824.8576646329548</v>
      </c>
    </row>
    <row r="352" spans="1:11">
      <c r="A352" t="s">
        <v>124</v>
      </c>
      <c r="B352" s="5">
        <v>1168.9939222508399</v>
      </c>
      <c r="C352">
        <f t="shared" si="119"/>
        <v>-1548.983213022673</v>
      </c>
      <c r="D352">
        <f t="shared" si="120"/>
        <v>-2664.7693339762618</v>
      </c>
      <c r="E352">
        <f t="shared" si="128"/>
        <v>-226.23253003399509</v>
      </c>
      <c r="F352">
        <f t="shared" si="122"/>
        <v>2929.6923684619392</v>
      </c>
      <c r="G352">
        <f t="shared" si="123"/>
        <v>5859.3847369238783</v>
      </c>
      <c r="H352">
        <f t="shared" si="124"/>
        <v>2703.4598384279443</v>
      </c>
      <c r="I352">
        <f t="shared" si="125"/>
        <v>5633.152206889883</v>
      </c>
      <c r="J352">
        <f t="shared" si="126"/>
        <v>-3155.924898495934</v>
      </c>
      <c r="K352">
        <f t="shared" si="127"/>
        <v>-6085.6172669578737</v>
      </c>
    </row>
    <row r="353" spans="1:11">
      <c r="A353" t="s">
        <v>125</v>
      </c>
      <c r="B353" s="5">
        <v>1371.86859796152</v>
      </c>
      <c r="C353">
        <f t="shared" ref="C353:C368" si="129">SUM(B350,B351,B352,B353)</f>
        <v>-47.673451913954068</v>
      </c>
      <c r="D353">
        <f t="shared" si="120"/>
        <v>-953.38086136821403</v>
      </c>
      <c r="E353">
        <f t="shared" si="128"/>
        <v>-287.18055103420272</v>
      </c>
      <c r="F353">
        <f t="shared" si="122"/>
        <v>2931.6011651851341</v>
      </c>
      <c r="G353">
        <f t="shared" si="123"/>
        <v>5863.2023303702681</v>
      </c>
      <c r="H353">
        <f t="shared" si="124"/>
        <v>2644.4206141509312</v>
      </c>
      <c r="I353">
        <f t="shared" si="125"/>
        <v>5576.0217793360653</v>
      </c>
      <c r="J353">
        <f t="shared" si="126"/>
        <v>-3218.7817162193369</v>
      </c>
      <c r="K353">
        <f t="shared" si="127"/>
        <v>-6150.3828814044709</v>
      </c>
    </row>
    <row r="354" spans="1:11">
      <c r="A354" t="s">
        <v>126</v>
      </c>
      <c r="B354" s="5">
        <v>-1866.5698856767201</v>
      </c>
      <c r="C354">
        <f t="shared" si="129"/>
        <v>-1394.46944663211</v>
      </c>
      <c r="D354">
        <f t="shared" si="120"/>
        <v>26.612806420084098</v>
      </c>
      <c r="E354">
        <f t="shared" si="128"/>
        <v>-255.81476214606931</v>
      </c>
      <c r="F354">
        <f t="shared" si="122"/>
        <v>2931.4260599262207</v>
      </c>
      <c r="G354">
        <f t="shared" si="123"/>
        <v>5862.8521198524413</v>
      </c>
      <c r="H354">
        <f t="shared" si="124"/>
        <v>2675.6112977801513</v>
      </c>
      <c r="I354">
        <f t="shared" si="125"/>
        <v>5607.0373577063719</v>
      </c>
      <c r="J354">
        <f t="shared" si="126"/>
        <v>-3187.24082207229</v>
      </c>
      <c r="K354">
        <f t="shared" si="127"/>
        <v>-6118.6668819985107</v>
      </c>
    </row>
    <row r="355" spans="1:11">
      <c r="A355" t="s">
        <v>127</v>
      </c>
      <c r="B355" s="5">
        <v>2254.0034174940702</v>
      </c>
      <c r="C355">
        <f t="shared" si="129"/>
        <v>2928.2960520297102</v>
      </c>
      <c r="D355">
        <f t="shared" si="120"/>
        <v>6829.3495042705526</v>
      </c>
      <c r="E355">
        <f t="shared" si="128"/>
        <v>217.94357046808742</v>
      </c>
      <c r="F355">
        <f t="shared" si="122"/>
        <v>3270.8474539620397</v>
      </c>
      <c r="G355">
        <f t="shared" si="123"/>
        <v>6541.6949079240794</v>
      </c>
      <c r="H355">
        <f t="shared" si="124"/>
        <v>3488.791024430127</v>
      </c>
      <c r="I355">
        <f t="shared" si="125"/>
        <v>6759.6384783921667</v>
      </c>
      <c r="J355">
        <f t="shared" si="126"/>
        <v>-3052.9038834939524</v>
      </c>
      <c r="K355">
        <f t="shared" si="127"/>
        <v>-6323.7513374559921</v>
      </c>
    </row>
    <row r="356" spans="1:11">
      <c r="A356" t="s">
        <v>128</v>
      </c>
      <c r="B356" s="5">
        <v>425.92795549274803</v>
      </c>
      <c r="C356">
        <f t="shared" si="129"/>
        <v>2185.230085271618</v>
      </c>
      <c r="D356">
        <f t="shared" si="120"/>
        <v>3734.2132982942912</v>
      </c>
      <c r="E356">
        <f t="shared" si="128"/>
        <v>541.77084062291851</v>
      </c>
      <c r="F356">
        <f t="shared" si="122"/>
        <v>3282.922774970818</v>
      </c>
      <c r="G356">
        <f t="shared" si="123"/>
        <v>6565.8455499416359</v>
      </c>
      <c r="H356">
        <f t="shared" si="124"/>
        <v>3824.6936155937365</v>
      </c>
      <c r="I356">
        <f t="shared" si="125"/>
        <v>7107.6163905645544</v>
      </c>
      <c r="J356">
        <f t="shared" si="126"/>
        <v>-2741.1519343478994</v>
      </c>
      <c r="K356">
        <f t="shared" si="127"/>
        <v>-6024.0747093187174</v>
      </c>
    </row>
    <row r="357" spans="1:11">
      <c r="A357" t="s">
        <v>129</v>
      </c>
      <c r="B357" s="5">
        <v>928.30110239846294</v>
      </c>
      <c r="C357">
        <f t="shared" si="129"/>
        <v>1741.662589708561</v>
      </c>
      <c r="D357">
        <f t="shared" ref="D357:D368" si="130">C357-C353</f>
        <v>1789.336041622515</v>
      </c>
      <c r="E357">
        <f t="shared" si="128"/>
        <v>803.44920544625643</v>
      </c>
      <c r="F357">
        <f t="shared" si="122"/>
        <v>3154.5518647066851</v>
      </c>
      <c r="G357">
        <f t="shared" si="123"/>
        <v>6309.1037294133703</v>
      </c>
      <c r="H357">
        <f t="shared" si="124"/>
        <v>3958.0010701529418</v>
      </c>
      <c r="I357">
        <f t="shared" si="125"/>
        <v>7112.5529348596265</v>
      </c>
      <c r="J357">
        <f t="shared" si="126"/>
        <v>-2351.1026592604285</v>
      </c>
      <c r="K357">
        <f t="shared" si="127"/>
        <v>-5505.6545239671141</v>
      </c>
    </row>
    <row r="358" spans="1:11">
      <c r="A358" t="s">
        <v>130</v>
      </c>
      <c r="B358" s="5">
        <v>679.93681204592497</v>
      </c>
      <c r="C358">
        <f t="shared" si="129"/>
        <v>4288.1692874312057</v>
      </c>
      <c r="D358">
        <f t="shared" si="130"/>
        <v>5682.6387340633155</v>
      </c>
      <c r="E358">
        <f t="shared" si="128"/>
        <v>1251.0927806670736</v>
      </c>
      <c r="F358">
        <f t="shared" si="122"/>
        <v>3181.1671317536811</v>
      </c>
      <c r="G358">
        <f t="shared" si="123"/>
        <v>6362.3342635073623</v>
      </c>
      <c r="H358">
        <f t="shared" si="124"/>
        <v>4432.2599124207545</v>
      </c>
      <c r="I358">
        <f t="shared" si="125"/>
        <v>7613.4270441744357</v>
      </c>
      <c r="J358">
        <f t="shared" si="126"/>
        <v>-1930.0743510866075</v>
      </c>
      <c r="K358">
        <f t="shared" si="127"/>
        <v>-5111.2414828402889</v>
      </c>
    </row>
    <row r="359" spans="1:11">
      <c r="A359" t="s">
        <v>131</v>
      </c>
      <c r="B359" s="5">
        <v>1321.3774029333799</v>
      </c>
      <c r="C359">
        <f t="shared" si="129"/>
        <v>3355.5432728705159</v>
      </c>
      <c r="D359">
        <f t="shared" si="130"/>
        <v>427.24722084080577</v>
      </c>
      <c r="E359">
        <f t="shared" si="128"/>
        <v>1212.7809287399116</v>
      </c>
      <c r="F359">
        <f t="shared" si="122"/>
        <v>3186.5069878408117</v>
      </c>
      <c r="G359">
        <f t="shared" si="123"/>
        <v>6373.0139756816234</v>
      </c>
      <c r="H359">
        <f t="shared" si="124"/>
        <v>4399.2879165807235</v>
      </c>
      <c r="I359">
        <f t="shared" si="125"/>
        <v>7585.7949044215347</v>
      </c>
      <c r="J359">
        <f t="shared" si="126"/>
        <v>-1973.7260591009001</v>
      </c>
      <c r="K359">
        <f t="shared" si="127"/>
        <v>-5160.233046941712</v>
      </c>
    </row>
    <row r="360" spans="1:11">
      <c r="A360" t="s">
        <v>132</v>
      </c>
      <c r="B360" s="5">
        <v>194.161838221838</v>
      </c>
      <c r="C360">
        <f t="shared" si="129"/>
        <v>3123.777155599606</v>
      </c>
      <c r="D360">
        <f t="shared" si="130"/>
        <v>938.54707032798797</v>
      </c>
      <c r="E360">
        <f t="shared" si="128"/>
        <v>1156.2958479464116</v>
      </c>
      <c r="F360">
        <f t="shared" si="122"/>
        <v>3180.5517290790945</v>
      </c>
      <c r="G360">
        <f t="shared" si="123"/>
        <v>6361.1034581581889</v>
      </c>
      <c r="H360">
        <f t="shared" si="124"/>
        <v>4336.8475770255063</v>
      </c>
      <c r="I360">
        <f t="shared" si="125"/>
        <v>7517.3993061046003</v>
      </c>
      <c r="J360">
        <f t="shared" si="126"/>
        <v>-2024.2558811326828</v>
      </c>
      <c r="K360">
        <f t="shared" si="127"/>
        <v>-5204.8076102117775</v>
      </c>
    </row>
    <row r="361" spans="1:11">
      <c r="A361" t="s">
        <v>133</v>
      </c>
      <c r="B361" s="5">
        <v>1792.02281054177</v>
      </c>
      <c r="C361">
        <f t="shared" si="129"/>
        <v>3987.4988637429128</v>
      </c>
      <c r="D361">
        <f t="shared" si="130"/>
        <v>2245.8362740343518</v>
      </c>
      <c r="E361">
        <f t="shared" si="128"/>
        <v>1209.0136327448195</v>
      </c>
      <c r="F361">
        <f t="shared" si="122"/>
        <v>3189.8898991375663</v>
      </c>
      <c r="G361">
        <f t="shared" si="123"/>
        <v>6379.7797982751326</v>
      </c>
      <c r="H361">
        <f t="shared" si="124"/>
        <v>4398.9035318823862</v>
      </c>
      <c r="I361">
        <f t="shared" si="125"/>
        <v>7588.7934310199525</v>
      </c>
      <c r="J361">
        <f t="shared" si="126"/>
        <v>-1980.8762663927469</v>
      </c>
      <c r="K361">
        <f t="shared" si="127"/>
        <v>-5170.7661655303127</v>
      </c>
    </row>
    <row r="362" spans="1:11">
      <c r="A362" t="s">
        <v>134</v>
      </c>
      <c r="B362" s="5">
        <v>1866.74056375947</v>
      </c>
      <c r="C362">
        <f t="shared" si="129"/>
        <v>5174.3026154564577</v>
      </c>
      <c r="D362">
        <f t="shared" si="130"/>
        <v>886.13332802525201</v>
      </c>
      <c r="E362">
        <f t="shared" si="128"/>
        <v>1054.8773324548333</v>
      </c>
      <c r="F362">
        <f t="shared" si="122"/>
        <v>3123.2986713598093</v>
      </c>
      <c r="G362">
        <f t="shared" si="123"/>
        <v>6246.5973427196186</v>
      </c>
      <c r="H362">
        <f t="shared" si="124"/>
        <v>4178.1760038146422</v>
      </c>
      <c r="I362">
        <f t="shared" si="125"/>
        <v>7301.4746751744515</v>
      </c>
      <c r="J362">
        <f t="shared" si="126"/>
        <v>-2068.421338904976</v>
      </c>
      <c r="K362">
        <f t="shared" si="127"/>
        <v>-5191.7200102647857</v>
      </c>
    </row>
    <row r="363" spans="1:11">
      <c r="A363" t="s">
        <v>135</v>
      </c>
      <c r="B363" s="5">
        <v>941.61478166838003</v>
      </c>
      <c r="C363">
        <f t="shared" si="129"/>
        <v>4794.5399941914575</v>
      </c>
      <c r="D363">
        <f t="shared" si="130"/>
        <v>1438.9967213209416</v>
      </c>
      <c r="E363">
        <f t="shared" si="128"/>
        <v>1015.8277970115623</v>
      </c>
      <c r="F363">
        <f t="shared" si="122"/>
        <v>3112.8296998114893</v>
      </c>
      <c r="G363">
        <f t="shared" si="123"/>
        <v>6225.6593996229785</v>
      </c>
      <c r="H363">
        <f t="shared" si="124"/>
        <v>4128.6574968230516</v>
      </c>
      <c r="I363">
        <f t="shared" si="125"/>
        <v>7241.4871966345409</v>
      </c>
      <c r="J363">
        <f t="shared" si="126"/>
        <v>-2097.0019027999269</v>
      </c>
      <c r="K363">
        <f t="shared" si="127"/>
        <v>-5209.8316026114162</v>
      </c>
    </row>
    <row r="364" spans="1:11">
      <c r="A364" t="s">
        <v>136</v>
      </c>
      <c r="B364" s="5">
        <v>871.513721738649</v>
      </c>
      <c r="C364">
        <f t="shared" si="129"/>
        <v>5471.891877708269</v>
      </c>
      <c r="D364">
        <f t="shared" si="130"/>
        <v>2348.114722108663</v>
      </c>
      <c r="E364">
        <f t="shared" si="128"/>
        <v>1084.0329091664073</v>
      </c>
      <c r="F364">
        <f t="shared" si="122"/>
        <v>3127.0080163361927</v>
      </c>
      <c r="G364">
        <f t="shared" si="123"/>
        <v>6254.0160326723853</v>
      </c>
      <c r="H364">
        <f t="shared" si="124"/>
        <v>4211.0409255025997</v>
      </c>
      <c r="I364">
        <f t="shared" si="125"/>
        <v>7338.0489418387924</v>
      </c>
      <c r="J364">
        <f t="shared" si="126"/>
        <v>-2042.9751071697854</v>
      </c>
      <c r="K364">
        <f t="shared" si="127"/>
        <v>-5169.9831235059783</v>
      </c>
    </row>
    <row r="365" spans="1:11">
      <c r="A365" t="s">
        <v>137</v>
      </c>
      <c r="B365" s="5">
        <v>1564.2897626905401</v>
      </c>
      <c r="C365">
        <f t="shared" si="129"/>
        <v>5244.1588298570387</v>
      </c>
      <c r="D365">
        <f t="shared" si="130"/>
        <v>1256.6599661141258</v>
      </c>
      <c r="E365">
        <f t="shared" si="128"/>
        <v>897.13022484449925</v>
      </c>
      <c r="F365">
        <f t="shared" si="122"/>
        <v>2989.6587334409219</v>
      </c>
      <c r="G365">
        <f t="shared" si="123"/>
        <v>5979.3174668818438</v>
      </c>
      <c r="H365">
        <f t="shared" si="124"/>
        <v>3886.7889582854214</v>
      </c>
      <c r="I365">
        <f t="shared" si="125"/>
        <v>6876.4476917263428</v>
      </c>
      <c r="J365">
        <f t="shared" si="126"/>
        <v>-2092.5285085964224</v>
      </c>
      <c r="K365">
        <f t="shared" si="127"/>
        <v>-5082.1872420373447</v>
      </c>
    </row>
    <row r="366" spans="1:11">
      <c r="A366" t="s">
        <v>138</v>
      </c>
      <c r="B366">
        <v>-2818.35088171902</v>
      </c>
      <c r="C366">
        <f t="shared" si="129"/>
        <v>559.06738437854938</v>
      </c>
      <c r="D366">
        <f t="shared" si="130"/>
        <v>-4615.2352310779079</v>
      </c>
      <c r="E366">
        <f t="shared" si="128"/>
        <v>549.86216016760807</v>
      </c>
      <c r="F366">
        <f t="shared" si="122"/>
        <v>3209.7214273326367</v>
      </c>
      <c r="G366">
        <f t="shared" si="123"/>
        <v>6419.4428546652734</v>
      </c>
      <c r="H366">
        <f t="shared" si="124"/>
        <v>3759.5835875002449</v>
      </c>
      <c r="I366">
        <f t="shared" si="125"/>
        <v>6969.3050148328812</v>
      </c>
      <c r="J366">
        <f t="shared" si="126"/>
        <v>-2659.8592671650285</v>
      </c>
      <c r="K366">
        <f t="shared" si="127"/>
        <v>-5869.5806944976657</v>
      </c>
    </row>
    <row r="367" spans="1:11">
      <c r="A367" t="s">
        <v>139</v>
      </c>
      <c r="B367">
        <v>-1137.3324977198099</v>
      </c>
      <c r="C367">
        <f t="shared" si="129"/>
        <v>-1519.8798950096407</v>
      </c>
      <c r="D367">
        <f t="shared" si="130"/>
        <v>-6314.4198892010982</v>
      </c>
      <c r="E367">
        <f t="shared" si="128"/>
        <v>137.1961681958916</v>
      </c>
      <c r="F367">
        <f t="shared" si="122"/>
        <v>3535.7348587256183</v>
      </c>
      <c r="G367">
        <f t="shared" si="123"/>
        <v>7071.4697174512366</v>
      </c>
      <c r="H367">
        <f t="shared" si="124"/>
        <v>3672.9310269215098</v>
      </c>
      <c r="I367">
        <f t="shared" si="125"/>
        <v>7208.6658856471286</v>
      </c>
      <c r="J367">
        <f t="shared" si="126"/>
        <v>-3398.5386905297269</v>
      </c>
      <c r="K367">
        <f t="shared" si="127"/>
        <v>-6934.2735492553447</v>
      </c>
    </row>
    <row r="368" spans="1:11">
      <c r="A368" t="s">
        <v>140</v>
      </c>
      <c r="B368">
        <v>302.878003204837</v>
      </c>
      <c r="C368">
        <f t="shared" si="129"/>
        <v>-2088.5156135434527</v>
      </c>
      <c r="D368">
        <f t="shared" si="130"/>
        <v>-7560.4074912517217</v>
      </c>
      <c r="E368">
        <f t="shared" si="128"/>
        <v>-298.17894395575115</v>
      </c>
      <c r="F368">
        <f t="shared" si="122"/>
        <v>3920.0508590694708</v>
      </c>
      <c r="G368">
        <f t="shared" si="123"/>
        <v>7840.1017181389416</v>
      </c>
      <c r="H368">
        <f t="shared" si="124"/>
        <v>3621.8719151137198</v>
      </c>
      <c r="I368">
        <f t="shared" si="125"/>
        <v>7541.9227741831901</v>
      </c>
      <c r="J368">
        <f t="shared" si="126"/>
        <v>-4218.2298030252223</v>
      </c>
      <c r="K368">
        <f t="shared" si="127"/>
        <v>-8138.2806620946931</v>
      </c>
    </row>
    <row r="369" spans="1:11">
      <c r="A369" t="s">
        <v>141</v>
      </c>
      <c r="B369">
        <v>-529.16975039163401</v>
      </c>
      <c r="C369">
        <f t="shared" ref="C369:C376" si="131">SUM(B366,B367,B368,B369)</f>
        <v>-4181.9751266256271</v>
      </c>
      <c r="D369">
        <f t="shared" ref="D369:D376" si="132">C369-C365</f>
        <v>-9426.1339564826667</v>
      </c>
      <c r="E369">
        <f t="shared" ref="E369:E376" si="133">AVERAGE(D350:D369)</f>
        <v>-694.43146760920956</v>
      </c>
      <c r="F369">
        <f>STDEV(D350,D351,D352,D353,D354,D355,D356,D357,D358,D359,D360,D361,D362,D363,D364,D365,D366,D367,D368,D369)</f>
        <v>4417.0807110207934</v>
      </c>
      <c r="G369">
        <f t="shared" si="123"/>
        <v>8834.1614220415868</v>
      </c>
      <c r="H369">
        <f t="shared" si="124"/>
        <v>3722.6492434115839</v>
      </c>
      <c r="I369">
        <f t="shared" si="125"/>
        <v>8139.7299544323769</v>
      </c>
      <c r="J369">
        <f t="shared" si="126"/>
        <v>-5111.5121786300033</v>
      </c>
      <c r="K369">
        <f t="shared" si="127"/>
        <v>-9528.5928896507958</v>
      </c>
    </row>
    <row r="370" spans="1:11">
      <c r="A370" t="s">
        <v>142</v>
      </c>
      <c r="B370">
        <v>-80.8644102123843</v>
      </c>
      <c r="C370">
        <f t="shared" si="131"/>
        <v>-1444.4886551189911</v>
      </c>
      <c r="D370">
        <f t="shared" si="132"/>
        <v>-2003.5560394975405</v>
      </c>
      <c r="E370">
        <f t="shared" si="133"/>
        <v>-611.20045622738962</v>
      </c>
      <c r="F370">
        <f t="shared" ref="F370:F372" si="134">STDEV(D351,D352,D353,D354,D355,D356,D357,D358,D359,D360,D361,D362,D363,D364,D365,D366,D367,D368,D369,D370)</f>
        <v>4373.5661658402896</v>
      </c>
      <c r="G370">
        <f t="shared" si="123"/>
        <v>8747.1323316805792</v>
      </c>
      <c r="H370">
        <f t="shared" si="124"/>
        <v>3762.3657096129</v>
      </c>
      <c r="I370">
        <f t="shared" si="125"/>
        <v>8135.9318754531896</v>
      </c>
      <c r="J370">
        <f t="shared" si="126"/>
        <v>-4984.7666220676792</v>
      </c>
      <c r="K370">
        <f t="shared" si="127"/>
        <v>-9358.3327879079698</v>
      </c>
    </row>
    <row r="371" spans="1:11">
      <c r="A371" t="s">
        <v>143</v>
      </c>
      <c r="B371">
        <v>2594.64980105003</v>
      </c>
      <c r="C371">
        <f t="shared" si="131"/>
        <v>2287.4936436508488</v>
      </c>
      <c r="D371">
        <f t="shared" si="132"/>
        <v>3807.3735386604894</v>
      </c>
      <c r="E371">
        <f t="shared" si="133"/>
        <v>-106.34217883760184</v>
      </c>
      <c r="F371">
        <f t="shared" si="134"/>
        <v>4264.9939572440617</v>
      </c>
      <c r="G371">
        <f t="shared" ref="G371:G372" si="135">F371*2</f>
        <v>8529.9879144881234</v>
      </c>
      <c r="H371">
        <f t="shared" ref="H371:H372" si="136">E371+F371</f>
        <v>4158.6517784064599</v>
      </c>
      <c r="I371">
        <f t="shared" ref="I371:I372" si="137">E371+G371</f>
        <v>8423.6457356505216</v>
      </c>
      <c r="J371">
        <f t="shared" ref="J371:J372" si="138">E371-F371</f>
        <v>-4371.3361360816634</v>
      </c>
      <c r="K371">
        <f t="shared" ref="K371:K372" si="139">E371-G371</f>
        <v>-8636.3300933257251</v>
      </c>
    </row>
    <row r="372" spans="1:11">
      <c r="A372" t="s">
        <v>144</v>
      </c>
      <c r="B372">
        <v>-151.584491200272</v>
      </c>
      <c r="C372">
        <f t="shared" si="131"/>
        <v>1833.0311492457397</v>
      </c>
      <c r="D372">
        <f t="shared" si="132"/>
        <v>3921.5467627891921</v>
      </c>
      <c r="E372">
        <f t="shared" si="133"/>
        <v>222.97362600067089</v>
      </c>
      <c r="F372">
        <f t="shared" si="134"/>
        <v>4311.0791021985115</v>
      </c>
      <c r="G372">
        <f t="shared" si="135"/>
        <v>8622.1582043970229</v>
      </c>
      <c r="H372">
        <f t="shared" si="136"/>
        <v>4534.0527281991826</v>
      </c>
      <c r="I372">
        <f t="shared" si="137"/>
        <v>8845.1318303976932</v>
      </c>
      <c r="J372">
        <f t="shared" si="138"/>
        <v>-4088.1054761978407</v>
      </c>
      <c r="K372">
        <f t="shared" si="139"/>
        <v>-8399.1845783963527</v>
      </c>
    </row>
    <row r="373" spans="1:11">
      <c r="A373" t="s">
        <v>145</v>
      </c>
      <c r="B373">
        <v>227.65526597363692</v>
      </c>
      <c r="C373">
        <f t="shared" si="131"/>
        <v>2589.8561656110105</v>
      </c>
      <c r="D373">
        <f t="shared" si="132"/>
        <v>6771.8312922366376</v>
      </c>
      <c r="E373">
        <f t="shared" si="133"/>
        <v>609.23423368091358</v>
      </c>
      <c r="F373">
        <f t="shared" ref="F373:F376" si="140">STDEV(D354,D355,D356,D357,D358,D359,D360,D361,D362,D363,D364,D365,D366,D367,D368,D369,D370,D371,D372,D373)</f>
        <v>4540.1277468382241</v>
      </c>
      <c r="G373">
        <f t="shared" ref="G373:G376" si="141">F373*2</f>
        <v>9080.2554936764482</v>
      </c>
      <c r="H373">
        <f t="shared" ref="H373:H376" si="142">E373+F373</f>
        <v>5149.3619805191374</v>
      </c>
      <c r="I373">
        <f t="shared" ref="I373:I376" si="143">E373+G373</f>
        <v>9689.4897273573624</v>
      </c>
      <c r="J373">
        <f t="shared" ref="J373:J376" si="144">E373-F373</f>
        <v>-3930.8935131573107</v>
      </c>
      <c r="K373">
        <f t="shared" ref="K373:K376" si="145">E373-G373</f>
        <v>-8471.0212599955339</v>
      </c>
    </row>
    <row r="374" spans="1:11">
      <c r="A374" t="s">
        <v>146</v>
      </c>
      <c r="B374">
        <v>-127.89599517197533</v>
      </c>
      <c r="C374">
        <f t="shared" si="131"/>
        <v>2542.8245806514196</v>
      </c>
      <c r="D374">
        <f t="shared" si="132"/>
        <v>3987.3132357704108</v>
      </c>
      <c r="E374">
        <f t="shared" si="133"/>
        <v>807.26925514842992</v>
      </c>
      <c r="F374">
        <f t="shared" si="140"/>
        <v>4599.3709628079523</v>
      </c>
      <c r="G374">
        <f t="shared" si="141"/>
        <v>9198.7419256159046</v>
      </c>
      <c r="H374">
        <f t="shared" si="142"/>
        <v>5406.640217956382</v>
      </c>
      <c r="I374">
        <f t="shared" si="143"/>
        <v>10006.011180764335</v>
      </c>
      <c r="J374">
        <f t="shared" si="144"/>
        <v>-3792.1017076595226</v>
      </c>
      <c r="K374">
        <f t="shared" si="145"/>
        <v>-8391.472670467474</v>
      </c>
    </row>
    <row r="375" spans="1:11">
      <c r="A375" t="s">
        <v>273</v>
      </c>
      <c r="B375">
        <v>1611.0228489335393</v>
      </c>
      <c r="C375">
        <f t="shared" si="131"/>
        <v>1559.197628534929</v>
      </c>
      <c r="D375">
        <f t="shared" si="132"/>
        <v>-728.29601511591977</v>
      </c>
      <c r="E375">
        <f t="shared" si="133"/>
        <v>429.38697917910633</v>
      </c>
      <c r="F375">
        <f t="shared" si="140"/>
        <v>4383.9819780857852</v>
      </c>
      <c r="G375">
        <f t="shared" si="141"/>
        <v>8767.9639561715703</v>
      </c>
      <c r="H375">
        <f t="shared" si="142"/>
        <v>4813.3689572648918</v>
      </c>
      <c r="I375">
        <f t="shared" si="143"/>
        <v>9197.3509353506761</v>
      </c>
      <c r="J375">
        <f t="shared" si="144"/>
        <v>-3954.5949989066789</v>
      </c>
      <c r="K375">
        <f t="shared" si="145"/>
        <v>-8338.5769769924646</v>
      </c>
    </row>
    <row r="376" spans="1:11">
      <c r="A376" t="s">
        <v>274</v>
      </c>
      <c r="B376">
        <v>630.36624780232069</v>
      </c>
      <c r="C376">
        <f t="shared" si="131"/>
        <v>2341.1483675375216</v>
      </c>
      <c r="D376">
        <f t="shared" si="132"/>
        <v>508.11721829178191</v>
      </c>
      <c r="E376">
        <f t="shared" si="133"/>
        <v>268.08217517898066</v>
      </c>
      <c r="F376">
        <f t="shared" si="140"/>
        <v>4314.7885131718922</v>
      </c>
      <c r="G376">
        <f t="shared" si="141"/>
        <v>8629.5770263437844</v>
      </c>
      <c r="H376">
        <f t="shared" si="142"/>
        <v>4582.870688350873</v>
      </c>
      <c r="I376">
        <f t="shared" si="143"/>
        <v>8897.6592015227652</v>
      </c>
      <c r="J376">
        <f t="shared" si="144"/>
        <v>-4046.7063379929114</v>
      </c>
      <c r="K376">
        <f t="shared" si="145"/>
        <v>-8361.4948511648035</v>
      </c>
    </row>
  </sheetData>
  <conditionalFormatting sqref="N31:CG32">
    <cfRule type="containsText" dxfId="79" priority="1" operator="containsText" text="Upper Limit">
      <formula>NOT(ISERROR(SEARCH("Upper Limit",N31)))</formula>
    </cfRule>
    <cfRule type="containsText" dxfId="78" priority="2" operator="containsText" text="Lower Limit">
      <formula>NOT(ISERROR(SEARCH("Lower Limit",N31)))</formula>
    </cfRule>
    <cfRule type="containsText" dxfId="77" priority="3" operator="containsText" text="No">
      <formula>NOT(ISERROR(SEARCH("No",N31)))</formula>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sheetPr codeName="Sheet5"/>
  <dimension ref="A1:CB382"/>
  <sheetViews>
    <sheetView zoomScale="85" zoomScaleNormal="85" workbookViewId="0">
      <selection activeCell="K93" sqref="A1:K93"/>
    </sheetView>
  </sheetViews>
  <sheetFormatPr defaultRowHeight="15"/>
  <sheetData>
    <row r="1" spans="1:11" ht="75">
      <c r="A1" s="1" t="s">
        <v>0</v>
      </c>
      <c r="B1" s="2" t="s">
        <v>156</v>
      </c>
      <c r="C1" s="2" t="s">
        <v>148</v>
      </c>
      <c r="D1" s="2" t="s">
        <v>149</v>
      </c>
      <c r="E1" s="2" t="s">
        <v>150</v>
      </c>
      <c r="F1" s="2" t="s">
        <v>166</v>
      </c>
      <c r="G1" s="2" t="s">
        <v>167</v>
      </c>
      <c r="H1" s="2" t="s">
        <v>151</v>
      </c>
      <c r="I1" s="2" t="s">
        <v>152</v>
      </c>
      <c r="J1" s="2" t="s">
        <v>153</v>
      </c>
      <c r="K1" s="2" t="s">
        <v>154</v>
      </c>
    </row>
    <row r="2" spans="1:11">
      <c r="A2" t="s">
        <v>57</v>
      </c>
      <c r="B2">
        <v>-10.085700000000003</v>
      </c>
    </row>
    <row r="3" spans="1:11">
      <c r="A3" t="s">
        <v>58</v>
      </c>
      <c r="B3">
        <v>299.37520000000001</v>
      </c>
    </row>
    <row r="4" spans="1:11">
      <c r="A4" t="s">
        <v>59</v>
      </c>
      <c r="B4">
        <v>32.970500000000001</v>
      </c>
    </row>
    <row r="5" spans="1:11">
      <c r="A5" t="s">
        <v>60</v>
      </c>
      <c r="B5">
        <v>-14.676600000000001</v>
      </c>
      <c r="C5">
        <f>SUM(B2,B3,B4,B5)</f>
        <v>307.58339999999998</v>
      </c>
    </row>
    <row r="6" spans="1:11">
      <c r="A6" t="s">
        <v>61</v>
      </c>
      <c r="B6">
        <v>95.861099999999993</v>
      </c>
      <c r="C6">
        <f t="shared" ref="C6:C69" si="0">SUM(B3,B4,B5,B6)</f>
        <v>413.53020000000004</v>
      </c>
    </row>
    <row r="7" spans="1:11">
      <c r="A7" t="s">
        <v>62</v>
      </c>
      <c r="B7">
        <v>-62.524999999999999</v>
      </c>
      <c r="C7">
        <f t="shared" si="0"/>
        <v>51.63</v>
      </c>
    </row>
    <row r="8" spans="1:11">
      <c r="A8" t="s">
        <v>63</v>
      </c>
      <c r="B8">
        <v>-40.524999999999999</v>
      </c>
      <c r="C8">
        <f t="shared" si="0"/>
        <v>-21.865500000000011</v>
      </c>
    </row>
    <row r="9" spans="1:11">
      <c r="A9" t="s">
        <v>64</v>
      </c>
      <c r="B9">
        <v>-600.52499999999998</v>
      </c>
      <c r="C9">
        <f t="shared" si="0"/>
        <v>-607.71389999999997</v>
      </c>
      <c r="D9">
        <f>C9-C5</f>
        <v>-915.29729999999995</v>
      </c>
      <c r="E9" t="e">
        <v>#N/A</v>
      </c>
    </row>
    <row r="10" spans="1:11">
      <c r="A10" t="s">
        <v>65</v>
      </c>
      <c r="B10">
        <v>-177.22674999999998</v>
      </c>
      <c r="C10">
        <f t="shared" si="0"/>
        <v>-880.80174999999986</v>
      </c>
      <c r="D10">
        <f t="shared" ref="D10:D73" si="1">C10-C6</f>
        <v>-1294.3319499999998</v>
      </c>
      <c r="E10" t="e">
        <v>#N/A</v>
      </c>
    </row>
    <row r="11" spans="1:11">
      <c r="A11" t="s">
        <v>66</v>
      </c>
      <c r="B11">
        <v>-16.526800000000001</v>
      </c>
      <c r="C11">
        <f t="shared" si="0"/>
        <v>-834.80354999999997</v>
      </c>
      <c r="D11">
        <f t="shared" si="1"/>
        <v>-886.43354999999997</v>
      </c>
      <c r="E11" t="e">
        <v>#N/A</v>
      </c>
    </row>
    <row r="12" spans="1:11">
      <c r="A12" t="s">
        <v>67</v>
      </c>
      <c r="B12">
        <v>-9.1267000000000014</v>
      </c>
      <c r="C12">
        <f t="shared" si="0"/>
        <v>-803.40524999999991</v>
      </c>
      <c r="D12">
        <f t="shared" si="1"/>
        <v>-781.53974999999991</v>
      </c>
      <c r="E12" t="e">
        <v>#N/A</v>
      </c>
    </row>
    <row r="13" spans="1:11">
      <c r="A13" t="s">
        <v>68</v>
      </c>
      <c r="B13">
        <v>-83.726700000000008</v>
      </c>
      <c r="C13">
        <f t="shared" si="0"/>
        <v>-286.60694999999998</v>
      </c>
      <c r="D13">
        <f t="shared" si="1"/>
        <v>321.10694999999998</v>
      </c>
      <c r="E13" t="e">
        <v>#N/A</v>
      </c>
    </row>
    <row r="14" spans="1:11">
      <c r="A14" t="s">
        <v>69</v>
      </c>
      <c r="B14">
        <v>-267.654</v>
      </c>
      <c r="C14">
        <f t="shared" si="0"/>
        <v>-377.0342</v>
      </c>
      <c r="D14">
        <f t="shared" si="1"/>
        <v>503.76754999999986</v>
      </c>
      <c r="E14" t="e">
        <v>#N/A</v>
      </c>
    </row>
    <row r="15" spans="1:11">
      <c r="A15" t="s">
        <v>70</v>
      </c>
      <c r="B15">
        <v>51.567999999999998</v>
      </c>
      <c r="C15">
        <f t="shared" si="0"/>
        <v>-308.93940000000003</v>
      </c>
      <c r="D15">
        <f t="shared" si="1"/>
        <v>525.86414999999988</v>
      </c>
      <c r="E15" t="e">
        <v>#N/A</v>
      </c>
    </row>
    <row r="16" spans="1:11">
      <c r="A16" t="s">
        <v>71</v>
      </c>
      <c r="B16">
        <v>-231.964</v>
      </c>
      <c r="C16">
        <f t="shared" si="0"/>
        <v>-531.77670000000001</v>
      </c>
      <c r="D16">
        <f t="shared" si="1"/>
        <v>271.6285499999999</v>
      </c>
      <c r="E16" t="e">
        <v>#N/A</v>
      </c>
    </row>
    <row r="17" spans="1:80">
      <c r="A17" t="s">
        <v>72</v>
      </c>
      <c r="B17">
        <v>-152.83100000000002</v>
      </c>
      <c r="C17">
        <f t="shared" si="0"/>
        <v>-600.88100000000009</v>
      </c>
      <c r="D17">
        <f t="shared" si="1"/>
        <v>-314.2740500000001</v>
      </c>
      <c r="E17" t="e">
        <v>#N/A</v>
      </c>
    </row>
    <row r="18" spans="1:80">
      <c r="A18" t="s">
        <v>73</v>
      </c>
      <c r="B18">
        <v>30.97399999999999</v>
      </c>
      <c r="C18">
        <f t="shared" si="0"/>
        <v>-302.25300000000004</v>
      </c>
      <c r="D18">
        <f t="shared" si="1"/>
        <v>74.781199999999956</v>
      </c>
      <c r="E18" t="e">
        <v>#N/A</v>
      </c>
    </row>
    <row r="19" spans="1:80">
      <c r="A19" t="s">
        <v>74</v>
      </c>
      <c r="B19">
        <v>60.061000000000007</v>
      </c>
      <c r="C19">
        <f t="shared" si="0"/>
        <v>-293.76</v>
      </c>
      <c r="D19">
        <f t="shared" si="1"/>
        <v>15.179400000000044</v>
      </c>
      <c r="E19" t="e">
        <v>#N/A</v>
      </c>
    </row>
    <row r="20" spans="1:80">
      <c r="A20" t="s">
        <v>75</v>
      </c>
      <c r="B20">
        <v>-81.599999999999994</v>
      </c>
      <c r="C20">
        <f t="shared" si="0"/>
        <v>-143.39600000000002</v>
      </c>
      <c r="D20">
        <f t="shared" si="1"/>
        <v>388.38069999999999</v>
      </c>
      <c r="E20" t="e">
        <v>#N/A</v>
      </c>
    </row>
    <row r="21" spans="1:80">
      <c r="A21" t="s">
        <v>76</v>
      </c>
      <c r="B21">
        <v>39.700000000000003</v>
      </c>
      <c r="C21">
        <f t="shared" si="0"/>
        <v>49.135000000000005</v>
      </c>
      <c r="D21">
        <f t="shared" si="1"/>
        <v>650.01600000000008</v>
      </c>
      <c r="E21" t="e">
        <v>#N/A</v>
      </c>
    </row>
    <row r="22" spans="1:80">
      <c r="A22" t="s">
        <v>77</v>
      </c>
      <c r="B22">
        <v>-126.35900000000001</v>
      </c>
      <c r="C22">
        <f t="shared" si="0"/>
        <v>-108.19799999999999</v>
      </c>
      <c r="D22">
        <f t="shared" si="1"/>
        <v>194.05500000000006</v>
      </c>
      <c r="E22" t="e">
        <v>#N/A</v>
      </c>
    </row>
    <row r="23" spans="1:80">
      <c r="A23" t="s">
        <v>78</v>
      </c>
      <c r="B23">
        <v>-278.65840000000003</v>
      </c>
      <c r="C23">
        <f t="shared" si="0"/>
        <v>-446.91740000000004</v>
      </c>
      <c r="D23">
        <f t="shared" si="1"/>
        <v>-153.15740000000005</v>
      </c>
      <c r="E23" t="e">
        <v>#N/A</v>
      </c>
    </row>
    <row r="24" spans="1:80">
      <c r="A24" t="s">
        <v>79</v>
      </c>
      <c r="B24">
        <v>-19.831000000000003</v>
      </c>
      <c r="C24">
        <f t="shared" si="0"/>
        <v>-385.14840000000004</v>
      </c>
      <c r="D24">
        <f t="shared" si="1"/>
        <v>-241.75240000000002</v>
      </c>
      <c r="E24" t="e">
        <v>#N/A</v>
      </c>
      <c r="N24" s="19" t="s">
        <v>83</v>
      </c>
      <c r="O24" s="19" t="s">
        <v>84</v>
      </c>
      <c r="P24" s="19" t="s">
        <v>85</v>
      </c>
      <c r="Q24" s="19" t="s">
        <v>86</v>
      </c>
      <c r="R24" s="19" t="s">
        <v>87</v>
      </c>
      <c r="S24" s="19" t="s">
        <v>88</v>
      </c>
      <c r="T24" s="10" t="s">
        <v>89</v>
      </c>
      <c r="U24" s="10" t="s">
        <v>90</v>
      </c>
      <c r="V24" s="19" t="s">
        <v>91</v>
      </c>
      <c r="W24" s="19" t="s">
        <v>92</v>
      </c>
      <c r="X24" s="9" t="s">
        <v>93</v>
      </c>
      <c r="Y24" s="9" t="s">
        <v>94</v>
      </c>
      <c r="Z24" s="9" t="s">
        <v>95</v>
      </c>
      <c r="AA24" s="9" t="s">
        <v>96</v>
      </c>
      <c r="AB24" s="9" t="s">
        <v>97</v>
      </c>
      <c r="AC24" s="10" t="s">
        <v>98</v>
      </c>
      <c r="AD24" s="10" t="s">
        <v>99</v>
      </c>
      <c r="AE24" s="10" t="s">
        <v>100</v>
      </c>
      <c r="AF24" s="10" t="s">
        <v>101</v>
      </c>
      <c r="AG24" s="9" t="s">
        <v>102</v>
      </c>
      <c r="AH24" s="9" t="s">
        <v>103</v>
      </c>
      <c r="AI24" s="9" t="s">
        <v>104</v>
      </c>
      <c r="AJ24" s="9" t="s">
        <v>105</v>
      </c>
      <c r="AK24" s="19" t="s">
        <v>106</v>
      </c>
      <c r="AL24" s="19" t="s">
        <v>107</v>
      </c>
      <c r="AM24" s="10" t="s">
        <v>108</v>
      </c>
      <c r="AN24" s="10" t="s">
        <v>109</v>
      </c>
      <c r="AO24" s="10" t="s">
        <v>110</v>
      </c>
      <c r="AP24" s="10" t="s">
        <v>111</v>
      </c>
      <c r="AQ24" s="9" t="s">
        <v>112</v>
      </c>
      <c r="AR24" s="9" t="s">
        <v>113</v>
      </c>
      <c r="AS24" s="9" t="s">
        <v>114</v>
      </c>
      <c r="AT24" s="9" t="s">
        <v>115</v>
      </c>
      <c r="AU24" s="8" t="s">
        <v>116</v>
      </c>
      <c r="AV24" s="8" t="s">
        <v>117</v>
      </c>
      <c r="AW24" s="8" t="s">
        <v>163</v>
      </c>
      <c r="AX24" s="8" t="s">
        <v>119</v>
      </c>
      <c r="AY24" s="9" t="s">
        <v>120</v>
      </c>
      <c r="AZ24" s="9" t="s">
        <v>121</v>
      </c>
      <c r="BA24" s="10" t="s">
        <v>122</v>
      </c>
      <c r="BB24" s="10" t="s">
        <v>123</v>
      </c>
      <c r="BC24" s="10" t="s">
        <v>124</v>
      </c>
      <c r="BD24" s="19" t="s">
        <v>125</v>
      </c>
      <c r="BE24" s="9" t="s">
        <v>126</v>
      </c>
      <c r="BF24" s="9" t="s">
        <v>127</v>
      </c>
      <c r="BG24" s="9" t="s">
        <v>128</v>
      </c>
      <c r="BH24" s="19" t="s">
        <v>129</v>
      </c>
      <c r="BI24" s="19" t="s">
        <v>130</v>
      </c>
      <c r="BJ24" s="19" t="s">
        <v>131</v>
      </c>
      <c r="BK24" s="19" t="s">
        <v>132</v>
      </c>
      <c r="BL24" s="19" t="s">
        <v>133</v>
      </c>
      <c r="BM24" s="19" t="s">
        <v>134</v>
      </c>
      <c r="BN24" s="19" t="s">
        <v>135</v>
      </c>
      <c r="BO24" s="19" t="s">
        <v>136</v>
      </c>
      <c r="BP24" s="19" t="s">
        <v>137</v>
      </c>
      <c r="BQ24" s="19" t="s">
        <v>138</v>
      </c>
      <c r="BR24" s="19" t="s">
        <v>139</v>
      </c>
      <c r="BS24" s="19" t="s">
        <v>140</v>
      </c>
      <c r="BT24" s="19" t="s">
        <v>141</v>
      </c>
      <c r="BU24" s="19" t="s">
        <v>142</v>
      </c>
      <c r="BV24" s="10" t="s">
        <v>143</v>
      </c>
      <c r="BW24" s="10" t="s">
        <v>144</v>
      </c>
      <c r="BX24" s="10" t="s">
        <v>145</v>
      </c>
      <c r="BY24" s="19" t="s">
        <v>146</v>
      </c>
      <c r="BZ24" s="10" t="s">
        <v>273</v>
      </c>
      <c r="CA24" s="10" t="s">
        <v>274</v>
      </c>
      <c r="CB24" s="10"/>
    </row>
    <row r="25" spans="1:80">
      <c r="A25" t="s">
        <v>80</v>
      </c>
      <c r="B25">
        <v>232.73000000000002</v>
      </c>
      <c r="C25">
        <f t="shared" si="0"/>
        <v>-192.11840000000007</v>
      </c>
      <c r="D25">
        <f t="shared" si="1"/>
        <v>-241.25340000000006</v>
      </c>
      <c r="E25" t="e">
        <v>#N/A</v>
      </c>
      <c r="M25" s="2" t="s">
        <v>149</v>
      </c>
      <c r="N25">
        <v>323.27940000000007</v>
      </c>
      <c r="O25">
        <v>-37.339599999999933</v>
      </c>
      <c r="P25">
        <v>547.72140000000002</v>
      </c>
      <c r="Q25">
        <v>649.49099999999999</v>
      </c>
      <c r="R25">
        <v>122.25999999999995</v>
      </c>
      <c r="S25">
        <v>-61.183547000000004</v>
      </c>
      <c r="T25" s="10">
        <v>-798.73008701819913</v>
      </c>
      <c r="U25" s="10">
        <v>-755.11562367092074</v>
      </c>
      <c r="V25">
        <v>102.19052686373634</v>
      </c>
      <c r="W25">
        <v>562.83061529873635</v>
      </c>
      <c r="X25" s="9">
        <v>722.35301815584239</v>
      </c>
      <c r="Y25" s="9">
        <v>719.53541145414488</v>
      </c>
      <c r="Z25" s="9">
        <v>-444.58620348424034</v>
      </c>
      <c r="AA25" s="9">
        <v>-588.05656606123671</v>
      </c>
      <c r="AB25" s="9">
        <v>-427.69536167998467</v>
      </c>
      <c r="AC25" s="10">
        <v>-1206.2672722241755</v>
      </c>
      <c r="AD25" s="10">
        <v>-669.68579249339439</v>
      </c>
      <c r="AE25" s="10">
        <v>-903.54938810994065</v>
      </c>
      <c r="AF25" s="10">
        <v>-992.67928219866587</v>
      </c>
      <c r="AG25" s="9">
        <v>-292.73631591832293</v>
      </c>
      <c r="AH25" s="9">
        <v>19.723578531910221</v>
      </c>
      <c r="AI25" s="9">
        <v>808.32319133452029</v>
      </c>
      <c r="AJ25" s="9">
        <v>778.5516674116767</v>
      </c>
      <c r="AK25">
        <v>796.89427492318077</v>
      </c>
      <c r="AL25">
        <v>-63.942778487579403</v>
      </c>
      <c r="AM25" s="10">
        <v>-1489.665772220827</v>
      </c>
      <c r="AN25" s="10">
        <v>-2163.8624819813531</v>
      </c>
      <c r="AO25" s="10">
        <v>-3083.3154605061054</v>
      </c>
      <c r="AP25" s="10">
        <v>-2231.0202069907928</v>
      </c>
      <c r="AQ25" s="9">
        <v>-599.65109651422836</v>
      </c>
      <c r="AR25" s="9">
        <v>1116.5238414151986</v>
      </c>
      <c r="AS25" s="9">
        <v>1360.9697225836258</v>
      </c>
      <c r="AT25" s="9">
        <v>282.39833783354288</v>
      </c>
      <c r="AU25" s="8">
        <v>1601.1839121953155</v>
      </c>
      <c r="AV25" s="8">
        <v>1466.3168373652175</v>
      </c>
      <c r="AW25" s="8">
        <v>3412.6256579047135</v>
      </c>
      <c r="AX25" s="8">
        <v>5369.4445459412982</v>
      </c>
      <c r="AY25" s="9">
        <v>1484.5700387060463</v>
      </c>
      <c r="AZ25" s="9">
        <v>-814.50812328194047</v>
      </c>
      <c r="BA25" s="10">
        <v>-3000.2322646152711</v>
      </c>
      <c r="BB25" s="10">
        <v>-5637.830561488413</v>
      </c>
      <c r="BC25" s="10">
        <v>-3937.6301941867991</v>
      </c>
      <c r="BD25">
        <v>-2447.2678574567608</v>
      </c>
      <c r="BE25" s="9">
        <v>-1783.5270908054708</v>
      </c>
      <c r="BF25" s="9">
        <v>1726.8440169229204</v>
      </c>
      <c r="BG25" s="9">
        <v>-7.0067034437643088</v>
      </c>
      <c r="BH25">
        <v>-233.89283330140506</v>
      </c>
      <c r="BI25">
        <v>1573.7480512445914</v>
      </c>
      <c r="BJ25">
        <v>-2636.8825952071747</v>
      </c>
      <c r="BK25">
        <v>231.93925009834538</v>
      </c>
      <c r="BL25">
        <v>-277.48317274578494</v>
      </c>
      <c r="BM25">
        <v>-2101.9052428107088</v>
      </c>
      <c r="BN25">
        <v>1934.320991135281</v>
      </c>
      <c r="BO25">
        <v>578.28441128886016</v>
      </c>
      <c r="BP25">
        <v>541.19683299542658</v>
      </c>
      <c r="BQ25">
        <v>785.63566571658021</v>
      </c>
      <c r="BR25">
        <v>-308.29111593043899</v>
      </c>
      <c r="BS25">
        <v>422.52034723898669</v>
      </c>
      <c r="BT25">
        <v>1652.0513030592269</v>
      </c>
      <c r="BU25">
        <v>973.44035253931861</v>
      </c>
      <c r="BV25" s="10">
        <v>-2541.6013431651299</v>
      </c>
      <c r="BW25" s="10">
        <v>-4402.5946691941454</v>
      </c>
      <c r="BX25" s="10">
        <v>-4974.6253650922645</v>
      </c>
      <c r="BY25">
        <v>-3614.5450879693744</v>
      </c>
      <c r="BZ25" s="10">
        <v>-334.54912103902825</v>
      </c>
      <c r="CA25" s="10">
        <v>4502.4190422722058</v>
      </c>
      <c r="CB25" s="10"/>
    </row>
    <row r="26" spans="1:80" ht="45">
      <c r="A26" t="s">
        <v>81</v>
      </c>
      <c r="B26">
        <v>-225.41</v>
      </c>
      <c r="C26">
        <f t="shared" si="0"/>
        <v>-291.1694</v>
      </c>
      <c r="D26">
        <f t="shared" si="1"/>
        <v>-182.97140000000002</v>
      </c>
      <c r="E26" t="e">
        <v>#N/A</v>
      </c>
      <c r="M26" s="2" t="s">
        <v>151</v>
      </c>
      <c r="N26">
        <v>459.36787143695619</v>
      </c>
      <c r="O26">
        <v>466.01882716749503</v>
      </c>
      <c r="P26">
        <v>477.33131068979071</v>
      </c>
      <c r="Q26">
        <v>510.8168558803518</v>
      </c>
      <c r="R26">
        <v>488.73703520423015</v>
      </c>
      <c r="S26">
        <v>472.16288605297837</v>
      </c>
      <c r="T26">
        <v>462.3842504529598</v>
      </c>
      <c r="U26">
        <v>429.49119862260267</v>
      </c>
      <c r="V26">
        <v>417.41272249190234</v>
      </c>
      <c r="W26">
        <v>470.53544301375939</v>
      </c>
      <c r="X26">
        <v>528.74649207052641</v>
      </c>
      <c r="Y26">
        <v>585.10144447356993</v>
      </c>
      <c r="Z26">
        <v>556.91894842935199</v>
      </c>
      <c r="AA26">
        <v>499.18897525853708</v>
      </c>
      <c r="AB26">
        <v>477.16530735542841</v>
      </c>
      <c r="AC26">
        <v>494.91220805851106</v>
      </c>
      <c r="AD26">
        <v>489.34593940317995</v>
      </c>
      <c r="AE26">
        <v>485.1678265653444</v>
      </c>
      <c r="AF26">
        <v>476.79358925702064</v>
      </c>
      <c r="AG26">
        <v>450.6214340882081</v>
      </c>
      <c r="AH26">
        <v>426.37521254981726</v>
      </c>
      <c r="AI26">
        <v>507.43642647246406</v>
      </c>
      <c r="AJ26">
        <v>533.75424428525412</v>
      </c>
      <c r="AK26">
        <v>550.97188048482849</v>
      </c>
      <c r="AL26">
        <v>539.35111070407891</v>
      </c>
      <c r="AM26">
        <v>532.3344099955425</v>
      </c>
      <c r="AN26">
        <v>576.3012865494436</v>
      </c>
      <c r="AO26">
        <v>663.96364057646804</v>
      </c>
      <c r="AP26">
        <v>616.66037924762895</v>
      </c>
      <c r="AQ26">
        <v>529.97432880554675</v>
      </c>
      <c r="AR26">
        <v>577.26988941070397</v>
      </c>
      <c r="AS26">
        <v>655.58395530985069</v>
      </c>
      <c r="AT26">
        <v>705.41864109953212</v>
      </c>
      <c r="AU26">
        <v>902.18024791835387</v>
      </c>
      <c r="AV26">
        <v>1061.1738266009152</v>
      </c>
      <c r="AW26">
        <v>1504.8742511130413</v>
      </c>
      <c r="AX26">
        <v>2213.7470351576394</v>
      </c>
      <c r="AY26">
        <v>2331.29844739994</v>
      </c>
      <c r="AZ26">
        <v>2334.0148780237814</v>
      </c>
      <c r="BA26">
        <v>2337.6856461425687</v>
      </c>
      <c r="BB26">
        <v>2436.8294527168346</v>
      </c>
      <c r="BC26">
        <v>2338.9264939825657</v>
      </c>
      <c r="BD26">
        <v>2209.1084763103936</v>
      </c>
      <c r="BE26">
        <v>2080.0825631090993</v>
      </c>
      <c r="BF26">
        <v>2217.2328837768096</v>
      </c>
      <c r="BG26">
        <v>2282.1384493655464</v>
      </c>
      <c r="BH26">
        <v>2346.0693628792501</v>
      </c>
      <c r="BI26">
        <v>2525.2114516506508</v>
      </c>
      <c r="BJ26">
        <v>2524.3002303319486</v>
      </c>
      <c r="BK26">
        <v>2563.8754003927024</v>
      </c>
      <c r="BL26">
        <v>2480.1251266171544</v>
      </c>
      <c r="BM26">
        <v>2318.9418353192841</v>
      </c>
      <c r="BN26">
        <v>2446.3205690868763</v>
      </c>
      <c r="BO26">
        <v>2368.2406590083879</v>
      </c>
      <c r="BP26">
        <v>2298.0823923956023</v>
      </c>
      <c r="BQ26">
        <v>2032.0713094606965</v>
      </c>
      <c r="BR26">
        <v>1337.4878637137747</v>
      </c>
      <c r="BS26">
        <v>1237.683175794924</v>
      </c>
      <c r="BT26">
        <v>1432.6030240585847</v>
      </c>
      <c r="BU26">
        <v>1583.8167213430061</v>
      </c>
      <c r="BV26">
        <v>1414.3666251208595</v>
      </c>
      <c r="BW26">
        <v>1445.6619103847806</v>
      </c>
      <c r="BX26">
        <v>1555.0828885123005</v>
      </c>
      <c r="BY26">
        <v>1567.4914152336999</v>
      </c>
      <c r="BZ26">
        <v>1397.1772032421502</v>
      </c>
      <c r="CA26">
        <v>1923.7794761804939</v>
      </c>
    </row>
    <row r="27" spans="1:80" ht="45">
      <c r="A27" t="s">
        <v>82</v>
      </c>
      <c r="B27">
        <v>-274.98900000000003</v>
      </c>
      <c r="C27">
        <f t="shared" si="0"/>
        <v>-287.5</v>
      </c>
      <c r="D27">
        <f t="shared" si="1"/>
        <v>159.41740000000004</v>
      </c>
      <c r="E27" t="e">
        <v>#N/A</v>
      </c>
      <c r="M27" s="2" t="s">
        <v>152</v>
      </c>
      <c r="N27">
        <v>997.91248787391237</v>
      </c>
      <c r="O27">
        <v>967.31651433499007</v>
      </c>
      <c r="P27">
        <v>897.83881387958149</v>
      </c>
      <c r="Q27">
        <v>888.01367676070367</v>
      </c>
      <c r="R27">
        <v>798.66404790846036</v>
      </c>
      <c r="S27">
        <v>784.63027445595685</v>
      </c>
      <c r="T27">
        <v>830.19788510682952</v>
      </c>
      <c r="U27">
        <v>828.46077012966134</v>
      </c>
      <c r="V27">
        <v>812.77571902507395</v>
      </c>
      <c r="W27">
        <v>875.16592680385122</v>
      </c>
      <c r="X27">
        <v>959.209434009593</v>
      </c>
      <c r="Y27">
        <v>1036.7015382429729</v>
      </c>
      <c r="Z27">
        <v>1021.984891328749</v>
      </c>
      <c r="AA27">
        <v>968.42857329018102</v>
      </c>
      <c r="AB27">
        <v>955.46875556796283</v>
      </c>
      <c r="AC27">
        <v>1043.618050585337</v>
      </c>
      <c r="AD27">
        <v>1053.8821828993443</v>
      </c>
      <c r="AE27">
        <v>1078.6407566291703</v>
      </c>
      <c r="AF27">
        <v>1102.3776761224563</v>
      </c>
      <c r="AG27">
        <v>1072.6410515807472</v>
      </c>
      <c r="AH27">
        <v>1039.32639957737</v>
      </c>
      <c r="AI27">
        <v>1159.1656878559377</v>
      </c>
      <c r="AJ27">
        <v>1200.2598101109338</v>
      </c>
      <c r="AK27">
        <v>1227.3249187639235</v>
      </c>
      <c r="AL27">
        <v>1213.3935181268034</v>
      </c>
      <c r="AM27">
        <v>1270.784227970772</v>
      </c>
      <c r="AN27">
        <v>1426.9746008267321</v>
      </c>
      <c r="AO27">
        <v>1718.7093007225399</v>
      </c>
      <c r="AP27">
        <v>1740.7633147575882</v>
      </c>
      <c r="AQ27">
        <v>1625.5152994640721</v>
      </c>
      <c r="AR27">
        <v>1700.3978795114185</v>
      </c>
      <c r="AS27">
        <v>1824.9542957532381</v>
      </c>
      <c r="AT27">
        <v>1888.2744402667117</v>
      </c>
      <c r="AU27">
        <v>2172.3356299915276</v>
      </c>
      <c r="AV27">
        <v>2395.6221774043897</v>
      </c>
      <c r="AW27">
        <v>3052.0783799221981</v>
      </c>
      <c r="AX27">
        <v>4167.8674310896586</v>
      </c>
      <c r="AY27">
        <v>4283.564284233461</v>
      </c>
      <c r="AZ27">
        <v>4280.0885875353079</v>
      </c>
      <c r="BA27">
        <v>4422.8049212077303</v>
      </c>
      <c r="BB27">
        <v>4903.9702413572777</v>
      </c>
      <c r="BC27">
        <v>4945.4619931648067</v>
      </c>
      <c r="BD27">
        <v>4847.1169340638835</v>
      </c>
      <c r="BE27">
        <v>4718.0861759477275</v>
      </c>
      <c r="BF27">
        <v>4902.8474775126233</v>
      </c>
      <c r="BG27">
        <v>4958.5256552512437</v>
      </c>
      <c r="BH27">
        <v>4989.8889998446539</v>
      </c>
      <c r="BI27">
        <v>5115.3200017999206</v>
      </c>
      <c r="BJ27">
        <v>5133.7906785733358</v>
      </c>
      <c r="BK27">
        <v>5171.3615013642147</v>
      </c>
      <c r="BL27">
        <v>5073.5613045211667</v>
      </c>
      <c r="BM27">
        <v>4924.3384701951436</v>
      </c>
      <c r="BN27">
        <v>5096.4998050652403</v>
      </c>
      <c r="BO27">
        <v>4991.4849599535873</v>
      </c>
      <c r="BP27">
        <v>4897.4244269465053</v>
      </c>
      <c r="BQ27">
        <v>4496.7517606861002</v>
      </c>
      <c r="BR27">
        <v>3391.4716522858434</v>
      </c>
      <c r="BS27">
        <v>3244.9647610214952</v>
      </c>
      <c r="BT27">
        <v>3511.4764862317579</v>
      </c>
      <c r="BU27">
        <v>3615.2202499428713</v>
      </c>
      <c r="BV27">
        <v>3121.5085965824137</v>
      </c>
      <c r="BW27">
        <v>3207.3473908606234</v>
      </c>
      <c r="BX27">
        <v>3552.5572224974385</v>
      </c>
      <c r="BY27">
        <v>3668.9251757984321</v>
      </c>
      <c r="BZ27">
        <v>3431.3664087134302</v>
      </c>
      <c r="CA27">
        <v>4259.0996673043201</v>
      </c>
    </row>
    <row r="28" spans="1:80" ht="45">
      <c r="A28" t="s">
        <v>83</v>
      </c>
      <c r="B28">
        <v>205.8</v>
      </c>
      <c r="C28">
        <f t="shared" si="0"/>
        <v>-61.868999999999971</v>
      </c>
      <c r="D28">
        <f t="shared" si="1"/>
        <v>323.27940000000007</v>
      </c>
      <c r="E28">
        <f>AVERAGE(D9:D28)</f>
        <v>-79.176744999999983</v>
      </c>
      <c r="F28">
        <f t="shared" ref="F28:F88" si="2">STDEV(D9,D10,D11,D12,D13,D14,D15,D16,D17,D18,D19,D20,D21,D22,D23,D24,D25,D26,D27,D28)</f>
        <v>538.54461643695618</v>
      </c>
      <c r="G28">
        <f t="shared" ref="G28:G88" si="3">F28*2</f>
        <v>1077.0892328739124</v>
      </c>
      <c r="H28">
        <f>E28+F28</f>
        <v>459.36787143695619</v>
      </c>
      <c r="I28">
        <f>E28+G28</f>
        <v>997.91248787391237</v>
      </c>
      <c r="J28">
        <f>E28-F28</f>
        <v>-617.72136143695616</v>
      </c>
      <c r="K28">
        <f>E28-G28</f>
        <v>-1156.2659778739123</v>
      </c>
      <c r="M28" s="2" t="s">
        <v>153</v>
      </c>
      <c r="N28">
        <v>-617.72136143695616</v>
      </c>
      <c r="O28">
        <v>-536.57654716749505</v>
      </c>
      <c r="P28">
        <v>-363.68369568979074</v>
      </c>
      <c r="Q28">
        <v>-243.57678588035185</v>
      </c>
      <c r="R28">
        <v>-131.11699020423015</v>
      </c>
      <c r="S28">
        <v>-152.77189075297849</v>
      </c>
      <c r="T28">
        <v>-273.24301885477973</v>
      </c>
      <c r="U28">
        <v>-368.44794439151468</v>
      </c>
      <c r="V28">
        <v>-373.31327057444076</v>
      </c>
      <c r="W28">
        <v>-338.72552456642416</v>
      </c>
      <c r="X28">
        <v>-332.17939180760686</v>
      </c>
      <c r="Y28">
        <v>-318.09874306523591</v>
      </c>
      <c r="Z28">
        <v>-373.21293736944199</v>
      </c>
      <c r="AA28">
        <v>-439.29022080475079</v>
      </c>
      <c r="AB28">
        <v>-479.44158906964054</v>
      </c>
      <c r="AC28">
        <v>-602.49947699514075</v>
      </c>
      <c r="AD28">
        <v>-639.72654758914905</v>
      </c>
      <c r="AE28">
        <v>-701.77803356230754</v>
      </c>
      <c r="AF28">
        <v>-774.37458447385052</v>
      </c>
      <c r="AG28">
        <v>-793.41780089687018</v>
      </c>
      <c r="AH28">
        <v>-799.5271615052884</v>
      </c>
      <c r="AI28">
        <v>-796.02209629448316</v>
      </c>
      <c r="AJ28">
        <v>-799.2568873661055</v>
      </c>
      <c r="AK28">
        <v>-801.73419607336177</v>
      </c>
      <c r="AL28">
        <v>-808.73370414137014</v>
      </c>
      <c r="AM28">
        <v>-944.56522595491651</v>
      </c>
      <c r="AN28">
        <v>-1125.0453420051331</v>
      </c>
      <c r="AO28">
        <v>-1445.5276797156757</v>
      </c>
      <c r="AP28">
        <v>-1631.5454917722896</v>
      </c>
      <c r="AQ28">
        <v>-1661.1076125115039</v>
      </c>
      <c r="AR28">
        <v>-1668.9860907907255</v>
      </c>
      <c r="AS28">
        <v>-1683.1567255769241</v>
      </c>
      <c r="AT28">
        <v>-1660.2929572348271</v>
      </c>
      <c r="AU28">
        <v>-1638.1305162279937</v>
      </c>
      <c r="AV28">
        <v>-1607.7228750060344</v>
      </c>
      <c r="AW28">
        <v>-1589.5340065052719</v>
      </c>
      <c r="AX28">
        <v>-1694.4937567064005</v>
      </c>
      <c r="AY28">
        <v>-1573.2332262671025</v>
      </c>
      <c r="AZ28">
        <v>-1558.1325409992714</v>
      </c>
      <c r="BA28">
        <v>-1832.5529039877538</v>
      </c>
      <c r="BB28">
        <v>-2497.4521245640517</v>
      </c>
      <c r="BC28">
        <v>-2874.1445043819153</v>
      </c>
      <c r="BD28">
        <v>-3066.9084391965862</v>
      </c>
      <c r="BE28">
        <v>-3195.9246625681571</v>
      </c>
      <c r="BF28">
        <v>-3153.9963036948179</v>
      </c>
      <c r="BG28">
        <v>-3070.6359624058482</v>
      </c>
      <c r="BH28">
        <v>-2941.5699110515575</v>
      </c>
      <c r="BI28">
        <v>-2655.0056486478888</v>
      </c>
      <c r="BJ28">
        <v>-2694.6806661508249</v>
      </c>
      <c r="BK28">
        <v>-2651.0968015503213</v>
      </c>
      <c r="BL28">
        <v>-2706.7472291908712</v>
      </c>
      <c r="BM28">
        <v>-2891.8514344324349</v>
      </c>
      <c r="BN28">
        <v>-2854.0379028698526</v>
      </c>
      <c r="BO28">
        <v>-2878.2479428820102</v>
      </c>
      <c r="BP28">
        <v>-2900.6016767062038</v>
      </c>
      <c r="BQ28">
        <v>-2897.289592990111</v>
      </c>
      <c r="BR28">
        <v>-2770.4797134303635</v>
      </c>
      <c r="BS28">
        <v>-2776.879994658218</v>
      </c>
      <c r="BT28">
        <v>-2725.1439002877619</v>
      </c>
      <c r="BU28">
        <v>-2478.9903358567249</v>
      </c>
      <c r="BV28">
        <v>-1999.9173178022495</v>
      </c>
      <c r="BW28">
        <v>-2077.7090505669053</v>
      </c>
      <c r="BX28">
        <v>-2439.8657794579753</v>
      </c>
      <c r="BY28">
        <v>-2635.3761058957652</v>
      </c>
      <c r="BZ28">
        <v>-2671.2012077004101</v>
      </c>
      <c r="CA28">
        <v>-2746.8609060671574</v>
      </c>
    </row>
    <row r="29" spans="1:80" ht="45">
      <c r="A29" t="s">
        <v>84</v>
      </c>
      <c r="B29">
        <v>65.140999999999991</v>
      </c>
      <c r="C29">
        <f t="shared" si="0"/>
        <v>-229.458</v>
      </c>
      <c r="D29">
        <f t="shared" si="1"/>
        <v>-37.339599999999933</v>
      </c>
      <c r="E29">
        <f t="shared" ref="E29:E59" si="4">AVERAGE(D10:D29)</f>
        <v>-35.278859999999995</v>
      </c>
      <c r="F29">
        <f t="shared" si="2"/>
        <v>501.29768716749504</v>
      </c>
      <c r="G29">
        <f t="shared" si="3"/>
        <v>1002.5953743349901</v>
      </c>
      <c r="H29">
        <f>E29+F29</f>
        <v>466.01882716749503</v>
      </c>
      <c r="I29">
        <f>E29+G29</f>
        <v>967.31651433499007</v>
      </c>
      <c r="J29">
        <f>E29-F29</f>
        <v>-536.57654716749505</v>
      </c>
      <c r="K29">
        <f>E29-G29</f>
        <v>-1037.87423433499</v>
      </c>
      <c r="M29" s="2" t="s">
        <v>154</v>
      </c>
      <c r="N29">
        <v>-1156.2659778739123</v>
      </c>
      <c r="O29">
        <v>-1037.87423433499</v>
      </c>
      <c r="P29">
        <v>-784.19119887958141</v>
      </c>
      <c r="Q29">
        <v>-620.77360676070361</v>
      </c>
      <c r="R29">
        <v>-441.0440029084603</v>
      </c>
      <c r="S29">
        <v>-465.23927915595692</v>
      </c>
      <c r="T29">
        <v>-641.05665350864956</v>
      </c>
      <c r="U29">
        <v>-767.41751589857336</v>
      </c>
      <c r="V29">
        <v>-768.67626710761226</v>
      </c>
      <c r="W29">
        <v>-743.35600835651587</v>
      </c>
      <c r="X29">
        <v>-762.64233374667356</v>
      </c>
      <c r="Y29">
        <v>-769.69883683463877</v>
      </c>
      <c r="Z29">
        <v>-838.27888026883898</v>
      </c>
      <c r="AA29">
        <v>-908.52981883639472</v>
      </c>
      <c r="AB29">
        <v>-957.74503728217508</v>
      </c>
      <c r="AC29">
        <v>-1151.2053195219667</v>
      </c>
      <c r="AD29">
        <v>-1204.2627910853137</v>
      </c>
      <c r="AE29">
        <v>-1295.2509636261336</v>
      </c>
      <c r="AF29">
        <v>-1399.958671339286</v>
      </c>
      <c r="AG29">
        <v>-1415.4374183894095</v>
      </c>
      <c r="AH29">
        <v>-1412.4783485328412</v>
      </c>
      <c r="AI29">
        <v>-1447.7513576779568</v>
      </c>
      <c r="AJ29">
        <v>-1465.7624531917854</v>
      </c>
      <c r="AK29">
        <v>-1478.087234352457</v>
      </c>
      <c r="AL29">
        <v>-1482.7761115640947</v>
      </c>
      <c r="AM29">
        <v>-1683.015043930146</v>
      </c>
      <c r="AN29">
        <v>-1975.7186562824213</v>
      </c>
      <c r="AO29">
        <v>-2500.2733398617479</v>
      </c>
      <c r="AP29">
        <v>-2755.648427282249</v>
      </c>
      <c r="AQ29">
        <v>-2756.6485831700293</v>
      </c>
      <c r="AR29">
        <v>-2792.1140808914402</v>
      </c>
      <c r="AS29">
        <v>-2852.5270660203118</v>
      </c>
      <c r="AT29">
        <v>-2843.1487564020067</v>
      </c>
      <c r="AU29">
        <v>-2908.2858983011674</v>
      </c>
      <c r="AV29">
        <v>-2942.1712258095095</v>
      </c>
      <c r="AW29">
        <v>-3136.7381353144283</v>
      </c>
      <c r="AX29">
        <v>-3648.6141526384204</v>
      </c>
      <c r="AY29">
        <v>-3525.499063100624</v>
      </c>
      <c r="AZ29">
        <v>-3504.2062505107979</v>
      </c>
      <c r="BA29">
        <v>-3917.672179052915</v>
      </c>
      <c r="BB29">
        <v>-4964.5929132044948</v>
      </c>
      <c r="BC29">
        <v>-5480.6800035641554</v>
      </c>
      <c r="BD29">
        <v>-5704.9168969500761</v>
      </c>
      <c r="BE29">
        <v>-5833.9282754067854</v>
      </c>
      <c r="BF29">
        <v>-5839.6108974306317</v>
      </c>
      <c r="BG29">
        <v>-5747.0231682915455</v>
      </c>
      <c r="BH29">
        <v>-5585.3895480169613</v>
      </c>
      <c r="BI29">
        <v>-5245.1141987971587</v>
      </c>
      <c r="BJ29">
        <v>-5304.1711143922112</v>
      </c>
      <c r="BK29">
        <v>-5258.5829025218327</v>
      </c>
      <c r="BL29">
        <v>-5300.1834070948844</v>
      </c>
      <c r="BM29">
        <v>-5497.2480693082944</v>
      </c>
      <c r="BN29">
        <v>-5504.2171388482175</v>
      </c>
      <c r="BO29">
        <v>-5501.4922438272088</v>
      </c>
      <c r="BP29">
        <v>-5499.9437112571068</v>
      </c>
      <c r="BQ29">
        <v>-5361.9700442155154</v>
      </c>
      <c r="BR29">
        <v>-4824.4635020024325</v>
      </c>
      <c r="BS29">
        <v>-4784.1615798847888</v>
      </c>
      <c r="BT29">
        <v>-4804.0173624609351</v>
      </c>
      <c r="BU29">
        <v>-4510.3938644565906</v>
      </c>
      <c r="BV29">
        <v>-3707.0592892638042</v>
      </c>
      <c r="BW29">
        <v>-3839.3945310427484</v>
      </c>
      <c r="BX29">
        <v>-4437.3401134431133</v>
      </c>
      <c r="BY29">
        <v>-4736.8098664604977</v>
      </c>
      <c r="BZ29">
        <v>-4705.3904131716909</v>
      </c>
      <c r="CA29">
        <v>-5082.1810971909827</v>
      </c>
    </row>
    <row r="30" spans="1:80" ht="30">
      <c r="A30" t="s">
        <v>85</v>
      </c>
      <c r="B30">
        <v>260.60000000000002</v>
      </c>
      <c r="C30">
        <f t="shared" si="0"/>
        <v>256.55200000000002</v>
      </c>
      <c r="D30">
        <f t="shared" si="1"/>
        <v>547.72140000000002</v>
      </c>
      <c r="E30">
        <f t="shared" si="4"/>
        <v>56.823807499999987</v>
      </c>
      <c r="F30">
        <f t="shared" si="2"/>
        <v>420.50750318979073</v>
      </c>
      <c r="G30">
        <f t="shared" si="3"/>
        <v>841.01500637958145</v>
      </c>
      <c r="H30">
        <f t="shared" ref="H30:H90" si="5">E30+F30</f>
        <v>477.33131068979071</v>
      </c>
      <c r="I30">
        <f t="shared" ref="I30:I90" si="6">E30+G30</f>
        <v>897.83881387958149</v>
      </c>
      <c r="J30">
        <f t="shared" ref="J30:J90" si="7">E30-F30</f>
        <v>-363.68369568979074</v>
      </c>
      <c r="K30">
        <f t="shared" ref="K30:K90" si="8">E30-G30</f>
        <v>-784.19119887958141</v>
      </c>
      <c r="M30" s="2" t="s">
        <v>276</v>
      </c>
      <c r="N30" t="str">
        <f>IF(N25&gt;N27, "Upper Limit", IF(N25&gt;N26, "Lower Limit", "No"))</f>
        <v>No</v>
      </c>
      <c r="O30" t="str">
        <f t="shared" ref="O30:BE30" si="9">IF(O25&gt;O27, "Upper Limit", IF(O25&gt;O26, "Lower Limit", "No"))</f>
        <v>No</v>
      </c>
      <c r="P30" t="str">
        <f t="shared" si="9"/>
        <v>Lower Limit</v>
      </c>
      <c r="Q30" t="str">
        <f t="shared" si="9"/>
        <v>Lower Limit</v>
      </c>
      <c r="R30" t="str">
        <f t="shared" si="9"/>
        <v>No</v>
      </c>
      <c r="S30" t="str">
        <f t="shared" si="9"/>
        <v>No</v>
      </c>
      <c r="T30" t="str">
        <f t="shared" si="9"/>
        <v>No</v>
      </c>
      <c r="U30" t="str">
        <f t="shared" si="9"/>
        <v>No</v>
      </c>
      <c r="V30" t="str">
        <f t="shared" si="9"/>
        <v>No</v>
      </c>
      <c r="W30" t="str">
        <f t="shared" si="9"/>
        <v>Lower Limit</v>
      </c>
      <c r="X30" t="str">
        <f t="shared" si="9"/>
        <v>Lower Limit</v>
      </c>
      <c r="Y30" t="str">
        <f t="shared" si="9"/>
        <v>Lower Limit</v>
      </c>
      <c r="Z30" t="str">
        <f t="shared" si="9"/>
        <v>No</v>
      </c>
      <c r="AA30" t="str">
        <f t="shared" si="9"/>
        <v>No</v>
      </c>
      <c r="AB30" t="str">
        <f t="shared" si="9"/>
        <v>No</v>
      </c>
      <c r="AC30" t="str">
        <f t="shared" si="9"/>
        <v>No</v>
      </c>
      <c r="AD30" t="str">
        <f t="shared" si="9"/>
        <v>No</v>
      </c>
      <c r="AE30" t="str">
        <f t="shared" si="9"/>
        <v>No</v>
      </c>
      <c r="AF30" t="str">
        <f t="shared" si="9"/>
        <v>No</v>
      </c>
      <c r="AG30" t="str">
        <f t="shared" si="9"/>
        <v>No</v>
      </c>
      <c r="AH30" t="str">
        <f t="shared" si="9"/>
        <v>No</v>
      </c>
      <c r="AI30" t="str">
        <f t="shared" si="9"/>
        <v>Lower Limit</v>
      </c>
      <c r="AJ30" t="str">
        <f t="shared" si="9"/>
        <v>Lower Limit</v>
      </c>
      <c r="AK30" t="str">
        <f t="shared" si="9"/>
        <v>Lower Limit</v>
      </c>
      <c r="AL30" t="str">
        <f t="shared" si="9"/>
        <v>No</v>
      </c>
      <c r="AM30" t="str">
        <f t="shared" si="9"/>
        <v>No</v>
      </c>
      <c r="AN30" t="str">
        <f t="shared" si="9"/>
        <v>No</v>
      </c>
      <c r="AO30" t="str">
        <f t="shared" si="9"/>
        <v>No</v>
      </c>
      <c r="AP30" t="str">
        <f t="shared" si="9"/>
        <v>No</v>
      </c>
      <c r="AQ30" t="str">
        <f t="shared" si="9"/>
        <v>No</v>
      </c>
      <c r="AR30" t="str">
        <f t="shared" si="9"/>
        <v>Lower Limit</v>
      </c>
      <c r="AS30" t="str">
        <f t="shared" si="9"/>
        <v>Lower Limit</v>
      </c>
      <c r="AT30" t="str">
        <f t="shared" si="9"/>
        <v>No</v>
      </c>
      <c r="AU30" t="str">
        <f t="shared" si="9"/>
        <v>Lower Limit</v>
      </c>
      <c r="AV30" t="str">
        <f t="shared" si="9"/>
        <v>Lower Limit</v>
      </c>
      <c r="AW30" t="str">
        <f t="shared" si="9"/>
        <v>Upper Limit</v>
      </c>
      <c r="AX30" t="str">
        <f t="shared" si="9"/>
        <v>Upper Limit</v>
      </c>
      <c r="AY30" t="str">
        <f t="shared" si="9"/>
        <v>No</v>
      </c>
      <c r="AZ30" t="str">
        <f t="shared" si="9"/>
        <v>No</v>
      </c>
      <c r="BA30" t="str">
        <f t="shared" si="9"/>
        <v>No</v>
      </c>
      <c r="BB30" t="str">
        <f t="shared" si="9"/>
        <v>No</v>
      </c>
      <c r="BC30" t="str">
        <f t="shared" si="9"/>
        <v>No</v>
      </c>
      <c r="BD30" t="str">
        <f t="shared" si="9"/>
        <v>No</v>
      </c>
      <c r="BE30" t="str">
        <f t="shared" si="9"/>
        <v>No</v>
      </c>
      <c r="BF30" t="str">
        <f t="shared" ref="BF30:CA30" si="10">IF(BF25&gt;BF27, "Upper Limit", IF(BF25&gt;BF26, "Lower Limit", "No"))</f>
        <v>No</v>
      </c>
      <c r="BG30" t="str">
        <f t="shared" si="10"/>
        <v>No</v>
      </c>
      <c r="BH30" t="str">
        <f t="shared" si="10"/>
        <v>No</v>
      </c>
      <c r="BI30" t="str">
        <f t="shared" si="10"/>
        <v>No</v>
      </c>
      <c r="BJ30" t="str">
        <f t="shared" si="10"/>
        <v>No</v>
      </c>
      <c r="BK30" t="str">
        <f t="shared" si="10"/>
        <v>No</v>
      </c>
      <c r="BL30" t="str">
        <f t="shared" si="10"/>
        <v>No</v>
      </c>
      <c r="BM30" t="str">
        <f t="shared" si="10"/>
        <v>No</v>
      </c>
      <c r="BN30" t="str">
        <f t="shared" si="10"/>
        <v>No</v>
      </c>
      <c r="BO30" t="str">
        <f t="shared" si="10"/>
        <v>No</v>
      </c>
      <c r="BP30" t="str">
        <f t="shared" si="10"/>
        <v>No</v>
      </c>
      <c r="BQ30" t="str">
        <f t="shared" si="10"/>
        <v>No</v>
      </c>
      <c r="BR30" t="str">
        <f t="shared" si="10"/>
        <v>No</v>
      </c>
      <c r="BS30" t="str">
        <f t="shared" si="10"/>
        <v>No</v>
      </c>
      <c r="BT30" t="str">
        <f t="shared" si="10"/>
        <v>Lower Limit</v>
      </c>
      <c r="BU30" t="str">
        <f t="shared" si="10"/>
        <v>No</v>
      </c>
      <c r="BV30" t="str">
        <f t="shared" si="10"/>
        <v>No</v>
      </c>
      <c r="BW30" t="str">
        <f t="shared" si="10"/>
        <v>No</v>
      </c>
      <c r="BX30" t="str">
        <f t="shared" si="10"/>
        <v>No</v>
      </c>
      <c r="BY30" t="str">
        <f t="shared" si="10"/>
        <v>No</v>
      </c>
      <c r="BZ30" t="str">
        <f t="shared" si="10"/>
        <v>No</v>
      </c>
      <c r="CA30" t="str">
        <f t="shared" si="10"/>
        <v>Upper Limit</v>
      </c>
    </row>
    <row r="31" spans="1:80">
      <c r="A31" t="s">
        <v>86</v>
      </c>
      <c r="B31">
        <v>-169.55</v>
      </c>
      <c r="C31">
        <f t="shared" si="0"/>
        <v>361.99100000000004</v>
      </c>
      <c r="D31">
        <f t="shared" si="1"/>
        <v>649.49099999999999</v>
      </c>
      <c r="E31">
        <f t="shared" si="4"/>
        <v>133.62003499999997</v>
      </c>
      <c r="F31">
        <f t="shared" si="2"/>
        <v>377.19682088035182</v>
      </c>
      <c r="G31">
        <f t="shared" si="3"/>
        <v>754.39364176070364</v>
      </c>
      <c r="H31">
        <f t="shared" si="5"/>
        <v>510.8168558803518</v>
      </c>
      <c r="I31">
        <f t="shared" si="6"/>
        <v>888.01367676070367</v>
      </c>
      <c r="J31">
        <f t="shared" si="7"/>
        <v>-243.57678588035185</v>
      </c>
      <c r="K31">
        <f t="shared" si="8"/>
        <v>-620.77360676070361</v>
      </c>
      <c r="M31" s="2" t="s">
        <v>171</v>
      </c>
      <c r="N31" t="str">
        <f>IF(N25&lt;N29, "Upper Limit", IF(N25&lt;N28, "Lower Limit", "No"))</f>
        <v>No</v>
      </c>
      <c r="O31" t="str">
        <f t="shared" ref="O31:BE31" si="11">IF(O25&lt;O29, "Upper Limit", IF(O25&lt;O28, "Lower Limit", "No"))</f>
        <v>No</v>
      </c>
      <c r="P31" t="str">
        <f t="shared" si="11"/>
        <v>No</v>
      </c>
      <c r="Q31" t="str">
        <f t="shared" si="11"/>
        <v>No</v>
      </c>
      <c r="R31" t="str">
        <f t="shared" si="11"/>
        <v>No</v>
      </c>
      <c r="S31" t="str">
        <f t="shared" si="11"/>
        <v>No</v>
      </c>
      <c r="T31" t="str">
        <f t="shared" si="11"/>
        <v>Upper Limit</v>
      </c>
      <c r="U31" t="str">
        <f t="shared" si="11"/>
        <v>Lower Limit</v>
      </c>
      <c r="V31" t="str">
        <f t="shared" si="11"/>
        <v>No</v>
      </c>
      <c r="W31" t="str">
        <f t="shared" si="11"/>
        <v>No</v>
      </c>
      <c r="X31" t="str">
        <f t="shared" si="11"/>
        <v>No</v>
      </c>
      <c r="Y31" t="str">
        <f t="shared" si="11"/>
        <v>No</v>
      </c>
      <c r="Z31" t="str">
        <f t="shared" si="11"/>
        <v>Lower Limit</v>
      </c>
      <c r="AA31" t="str">
        <f t="shared" si="11"/>
        <v>Lower Limit</v>
      </c>
      <c r="AB31" t="str">
        <f t="shared" si="11"/>
        <v>No</v>
      </c>
      <c r="AC31" t="str">
        <f t="shared" si="11"/>
        <v>Upper Limit</v>
      </c>
      <c r="AD31" t="str">
        <f t="shared" si="11"/>
        <v>Lower Limit</v>
      </c>
      <c r="AE31" t="str">
        <f t="shared" si="11"/>
        <v>Lower Limit</v>
      </c>
      <c r="AF31" t="str">
        <f t="shared" si="11"/>
        <v>Lower Limit</v>
      </c>
      <c r="AG31" t="str">
        <f t="shared" si="11"/>
        <v>No</v>
      </c>
      <c r="AH31" t="str">
        <f t="shared" si="11"/>
        <v>No</v>
      </c>
      <c r="AI31" t="str">
        <f t="shared" si="11"/>
        <v>No</v>
      </c>
      <c r="AJ31" t="str">
        <f t="shared" si="11"/>
        <v>No</v>
      </c>
      <c r="AK31" t="str">
        <f t="shared" si="11"/>
        <v>No</v>
      </c>
      <c r="AL31" t="str">
        <f t="shared" si="11"/>
        <v>No</v>
      </c>
      <c r="AM31" t="str">
        <f t="shared" si="11"/>
        <v>Lower Limit</v>
      </c>
      <c r="AN31" t="str">
        <f t="shared" si="11"/>
        <v>Upper Limit</v>
      </c>
      <c r="AO31" t="str">
        <f t="shared" si="11"/>
        <v>Upper Limit</v>
      </c>
      <c r="AP31" t="str">
        <f t="shared" si="11"/>
        <v>Lower Limit</v>
      </c>
      <c r="AQ31" t="str">
        <f t="shared" si="11"/>
        <v>No</v>
      </c>
      <c r="AR31" t="str">
        <f t="shared" si="11"/>
        <v>No</v>
      </c>
      <c r="AS31" t="str">
        <f t="shared" si="11"/>
        <v>No</v>
      </c>
      <c r="AT31" t="str">
        <f t="shared" si="11"/>
        <v>No</v>
      </c>
      <c r="AU31" t="str">
        <f t="shared" si="11"/>
        <v>No</v>
      </c>
      <c r="AV31" t="str">
        <f t="shared" si="11"/>
        <v>No</v>
      </c>
      <c r="AW31" t="str">
        <f t="shared" si="11"/>
        <v>No</v>
      </c>
      <c r="AX31" t="str">
        <f t="shared" si="11"/>
        <v>No</v>
      </c>
      <c r="AY31" t="str">
        <f t="shared" si="11"/>
        <v>No</v>
      </c>
      <c r="AZ31" t="str">
        <f t="shared" si="11"/>
        <v>No</v>
      </c>
      <c r="BA31" t="str">
        <f t="shared" si="11"/>
        <v>Lower Limit</v>
      </c>
      <c r="BB31" t="str">
        <f t="shared" si="11"/>
        <v>Upper Limit</v>
      </c>
      <c r="BC31" t="str">
        <f t="shared" si="11"/>
        <v>Lower Limit</v>
      </c>
      <c r="BD31" t="str">
        <f t="shared" si="11"/>
        <v>No</v>
      </c>
      <c r="BE31" t="str">
        <f t="shared" si="11"/>
        <v>No</v>
      </c>
      <c r="BF31" t="str">
        <f t="shared" ref="BF31:CA31" si="12">IF(BF25&lt;BF29, "Upper Limit", IF(BF25&lt;BF28, "Lower Limit", "No"))</f>
        <v>No</v>
      </c>
      <c r="BG31" t="str">
        <f t="shared" si="12"/>
        <v>No</v>
      </c>
      <c r="BH31" t="str">
        <f t="shared" si="12"/>
        <v>No</v>
      </c>
      <c r="BI31" t="str">
        <f t="shared" si="12"/>
        <v>No</v>
      </c>
      <c r="BJ31" t="str">
        <f t="shared" si="12"/>
        <v>No</v>
      </c>
      <c r="BK31" t="str">
        <f t="shared" si="12"/>
        <v>No</v>
      </c>
      <c r="BL31" t="str">
        <f t="shared" si="12"/>
        <v>No</v>
      </c>
      <c r="BM31" t="str">
        <f t="shared" si="12"/>
        <v>No</v>
      </c>
      <c r="BN31" t="str">
        <f t="shared" si="12"/>
        <v>No</v>
      </c>
      <c r="BO31" t="str">
        <f t="shared" si="12"/>
        <v>No</v>
      </c>
      <c r="BP31" t="str">
        <f t="shared" si="12"/>
        <v>No</v>
      </c>
      <c r="BQ31" t="str">
        <f t="shared" si="12"/>
        <v>No</v>
      </c>
      <c r="BR31" t="str">
        <f t="shared" si="12"/>
        <v>No</v>
      </c>
      <c r="BS31" t="str">
        <f t="shared" si="12"/>
        <v>No</v>
      </c>
      <c r="BT31" t="str">
        <f t="shared" si="12"/>
        <v>No</v>
      </c>
      <c r="BU31" t="str">
        <f t="shared" si="12"/>
        <v>No</v>
      </c>
      <c r="BV31" t="str">
        <f t="shared" si="12"/>
        <v>Lower Limit</v>
      </c>
      <c r="BW31" t="str">
        <f t="shared" si="12"/>
        <v>Upper Limit</v>
      </c>
      <c r="BX31" t="str">
        <f t="shared" si="12"/>
        <v>Upper Limit</v>
      </c>
      <c r="BY31" t="str">
        <f t="shared" si="12"/>
        <v>Lower Limit</v>
      </c>
      <c r="BZ31" t="str">
        <f t="shared" si="12"/>
        <v>No</v>
      </c>
      <c r="CA31" t="str">
        <f t="shared" si="12"/>
        <v>No</v>
      </c>
    </row>
    <row r="32" spans="1:80">
      <c r="A32" t="s">
        <v>87</v>
      </c>
      <c r="B32">
        <v>-95.8</v>
      </c>
      <c r="C32">
        <f t="shared" si="0"/>
        <v>60.390999999999977</v>
      </c>
      <c r="D32">
        <f t="shared" si="1"/>
        <v>122.25999999999995</v>
      </c>
      <c r="E32">
        <f t="shared" si="4"/>
        <v>178.8100225</v>
      </c>
      <c r="F32">
        <f t="shared" si="2"/>
        <v>309.92701270423015</v>
      </c>
      <c r="G32">
        <f t="shared" si="3"/>
        <v>619.8540254084603</v>
      </c>
      <c r="H32">
        <f t="shared" si="5"/>
        <v>488.73703520423015</v>
      </c>
      <c r="I32">
        <f t="shared" si="6"/>
        <v>798.66404790846036</v>
      </c>
      <c r="J32">
        <f t="shared" si="7"/>
        <v>-131.11699020423015</v>
      </c>
      <c r="K32">
        <f t="shared" si="8"/>
        <v>-441.0440029084603</v>
      </c>
    </row>
    <row r="33" spans="1:11">
      <c r="A33" t="s">
        <v>88</v>
      </c>
      <c r="B33">
        <v>-285.891547</v>
      </c>
      <c r="C33">
        <f t="shared" si="0"/>
        <v>-290.641547</v>
      </c>
      <c r="D33">
        <f t="shared" si="1"/>
        <v>-61.183547000000004</v>
      </c>
      <c r="E33">
        <f t="shared" si="4"/>
        <v>159.69549764999994</v>
      </c>
      <c r="F33">
        <f t="shared" si="2"/>
        <v>312.46738840297843</v>
      </c>
      <c r="G33">
        <f t="shared" si="3"/>
        <v>624.93477680595686</v>
      </c>
      <c r="H33">
        <f t="shared" si="5"/>
        <v>472.16288605297837</v>
      </c>
      <c r="I33">
        <f t="shared" si="6"/>
        <v>784.63027445595685</v>
      </c>
      <c r="J33">
        <f t="shared" si="7"/>
        <v>-152.77189075297849</v>
      </c>
      <c r="K33">
        <f t="shared" si="8"/>
        <v>-465.23927915595692</v>
      </c>
    </row>
    <row r="34" spans="1:11">
      <c r="A34" t="s">
        <v>89</v>
      </c>
      <c r="B34">
        <v>9.0634599818009889</v>
      </c>
      <c r="C34">
        <f t="shared" si="0"/>
        <v>-542.17808701819911</v>
      </c>
      <c r="D34">
        <f t="shared" si="1"/>
        <v>-798.73008701819913</v>
      </c>
      <c r="E34">
        <f t="shared" si="4"/>
        <v>94.570615799090007</v>
      </c>
      <c r="F34">
        <f t="shared" si="2"/>
        <v>367.81363465386977</v>
      </c>
      <c r="G34">
        <f t="shared" si="3"/>
        <v>735.62726930773954</v>
      </c>
      <c r="H34">
        <f t="shared" si="5"/>
        <v>462.3842504529598</v>
      </c>
      <c r="I34">
        <f t="shared" si="6"/>
        <v>830.19788510682952</v>
      </c>
      <c r="J34">
        <f t="shared" si="7"/>
        <v>-273.24301885477973</v>
      </c>
      <c r="K34">
        <f t="shared" si="8"/>
        <v>-641.05665350864956</v>
      </c>
    </row>
    <row r="35" spans="1:11">
      <c r="A35" t="s">
        <v>90</v>
      </c>
      <c r="B35">
        <v>-20.496536652721701</v>
      </c>
      <c r="C35">
        <f t="shared" si="0"/>
        <v>-393.12462367092076</v>
      </c>
      <c r="D35">
        <f t="shared" si="1"/>
        <v>-755.11562367092074</v>
      </c>
      <c r="E35">
        <f t="shared" si="4"/>
        <v>30.521627115543982</v>
      </c>
      <c r="F35">
        <f t="shared" si="2"/>
        <v>398.96957150705867</v>
      </c>
      <c r="G35">
        <f t="shared" si="3"/>
        <v>797.93914301411735</v>
      </c>
      <c r="H35">
        <f t="shared" si="5"/>
        <v>429.49119862260267</v>
      </c>
      <c r="I35">
        <f t="shared" si="6"/>
        <v>828.46077012966134</v>
      </c>
      <c r="J35">
        <f t="shared" si="7"/>
        <v>-368.44794439151468</v>
      </c>
      <c r="K35">
        <f t="shared" si="8"/>
        <v>-767.41751589857336</v>
      </c>
    </row>
    <row r="36" spans="1:11">
      <c r="A36" t="s">
        <v>91</v>
      </c>
      <c r="B36">
        <v>459.90615053465706</v>
      </c>
      <c r="C36">
        <f t="shared" si="0"/>
        <v>162.58152686373631</v>
      </c>
      <c r="D36">
        <f t="shared" si="1"/>
        <v>102.19052686373634</v>
      </c>
      <c r="E36">
        <f t="shared" si="4"/>
        <v>22.049725958730814</v>
      </c>
      <c r="F36">
        <f t="shared" si="2"/>
        <v>395.36299653317155</v>
      </c>
      <c r="G36">
        <f t="shared" si="3"/>
        <v>790.72599306634311</v>
      </c>
      <c r="H36">
        <f t="shared" si="5"/>
        <v>417.41272249190234</v>
      </c>
      <c r="I36">
        <f t="shared" si="6"/>
        <v>812.77571902507395</v>
      </c>
      <c r="J36">
        <f t="shared" si="7"/>
        <v>-373.31327057444076</v>
      </c>
      <c r="K36">
        <f t="shared" si="8"/>
        <v>-768.67626710761226</v>
      </c>
    </row>
    <row r="37" spans="1:11">
      <c r="A37" t="s">
        <v>92</v>
      </c>
      <c r="B37">
        <v>-176.284005565</v>
      </c>
      <c r="C37">
        <f t="shared" si="0"/>
        <v>272.18906829873629</v>
      </c>
      <c r="D37">
        <f t="shared" si="1"/>
        <v>562.83061529873635</v>
      </c>
      <c r="E37">
        <f t="shared" si="4"/>
        <v>65.904959223667646</v>
      </c>
      <c r="F37">
        <f t="shared" si="2"/>
        <v>404.63048379009177</v>
      </c>
      <c r="G37">
        <f t="shared" si="3"/>
        <v>809.26096758018355</v>
      </c>
      <c r="H37">
        <f t="shared" si="5"/>
        <v>470.53544301375939</v>
      </c>
      <c r="I37">
        <f t="shared" si="6"/>
        <v>875.16592680385122</v>
      </c>
      <c r="J37">
        <f t="shared" si="7"/>
        <v>-338.72552456642416</v>
      </c>
      <c r="K37">
        <f t="shared" si="8"/>
        <v>-743.35600835651587</v>
      </c>
    </row>
    <row r="38" spans="1:11">
      <c r="A38" t="s">
        <v>93</v>
      </c>
      <c r="B38">
        <v>-82.950677179292001</v>
      </c>
      <c r="C38">
        <f t="shared" si="0"/>
        <v>180.17493113764331</v>
      </c>
      <c r="D38">
        <f t="shared" si="1"/>
        <v>722.35301815584239</v>
      </c>
      <c r="E38">
        <f t="shared" si="4"/>
        <v>98.283550131459748</v>
      </c>
      <c r="F38">
        <f t="shared" si="2"/>
        <v>430.46294193906664</v>
      </c>
      <c r="G38">
        <f t="shared" si="3"/>
        <v>860.92588387813328</v>
      </c>
      <c r="H38">
        <f t="shared" si="5"/>
        <v>528.74649207052641</v>
      </c>
      <c r="I38">
        <f t="shared" si="6"/>
        <v>959.209434009593</v>
      </c>
      <c r="J38">
        <f t="shared" si="7"/>
        <v>-332.17939180760686</v>
      </c>
      <c r="K38">
        <f t="shared" si="8"/>
        <v>-762.64233374667356</v>
      </c>
    </row>
    <row r="39" spans="1:11">
      <c r="A39" t="s">
        <v>94</v>
      </c>
      <c r="B39">
        <v>125.73931999285909</v>
      </c>
      <c r="C39">
        <f t="shared" si="0"/>
        <v>326.41078778322412</v>
      </c>
      <c r="D39">
        <f t="shared" si="1"/>
        <v>719.53541145414488</v>
      </c>
      <c r="E39">
        <f t="shared" si="4"/>
        <v>133.50135070416701</v>
      </c>
      <c r="F39">
        <f t="shared" si="2"/>
        <v>451.60009376940292</v>
      </c>
      <c r="G39">
        <f t="shared" si="3"/>
        <v>903.20018753880584</v>
      </c>
      <c r="H39">
        <f t="shared" si="5"/>
        <v>585.10144447356993</v>
      </c>
      <c r="I39">
        <f t="shared" si="6"/>
        <v>1036.7015382429729</v>
      </c>
      <c r="J39">
        <f t="shared" si="7"/>
        <v>-318.09874306523591</v>
      </c>
      <c r="K39">
        <f t="shared" si="8"/>
        <v>-769.69883683463877</v>
      </c>
    </row>
    <row r="40" spans="1:11">
      <c r="A40" t="s">
        <v>95</v>
      </c>
      <c r="B40">
        <v>-148.50931386907109</v>
      </c>
      <c r="C40">
        <f t="shared" si="0"/>
        <v>-282.00467662050403</v>
      </c>
      <c r="D40">
        <f t="shared" si="1"/>
        <v>-444.58620348424034</v>
      </c>
      <c r="E40">
        <f t="shared" si="4"/>
        <v>91.853005529954999</v>
      </c>
      <c r="F40">
        <f t="shared" si="2"/>
        <v>465.06594289939699</v>
      </c>
      <c r="G40">
        <f t="shared" si="3"/>
        <v>930.13188579879397</v>
      </c>
      <c r="H40">
        <f t="shared" si="5"/>
        <v>556.91894842935199</v>
      </c>
      <c r="I40">
        <f t="shared" si="6"/>
        <v>1021.984891328749</v>
      </c>
      <c r="J40">
        <f t="shared" si="7"/>
        <v>-373.21293736944199</v>
      </c>
      <c r="K40">
        <f t="shared" si="8"/>
        <v>-838.27888026883898</v>
      </c>
    </row>
    <row r="41" spans="1:11">
      <c r="A41" t="s">
        <v>96</v>
      </c>
      <c r="B41">
        <v>-210.14682670699639</v>
      </c>
      <c r="C41">
        <f t="shared" si="0"/>
        <v>-315.86749776250042</v>
      </c>
      <c r="D41">
        <f t="shared" si="1"/>
        <v>-588.05656606123671</v>
      </c>
      <c r="E41">
        <f t="shared" si="4"/>
        <v>29.949377226893148</v>
      </c>
      <c r="F41">
        <f t="shared" si="2"/>
        <v>469.23959803164394</v>
      </c>
      <c r="G41">
        <f t="shared" si="3"/>
        <v>938.47919606328787</v>
      </c>
      <c r="H41">
        <f t="shared" si="5"/>
        <v>499.18897525853708</v>
      </c>
      <c r="I41">
        <f t="shared" si="6"/>
        <v>968.42857329018102</v>
      </c>
      <c r="J41">
        <f t="shared" si="7"/>
        <v>-439.29022080475079</v>
      </c>
      <c r="K41">
        <f t="shared" si="8"/>
        <v>-908.52981883639472</v>
      </c>
    </row>
    <row r="42" spans="1:11">
      <c r="A42" t="s">
        <v>97</v>
      </c>
      <c r="B42">
        <v>-14.603609959132996</v>
      </c>
      <c r="C42">
        <f t="shared" si="0"/>
        <v>-247.52043054234139</v>
      </c>
      <c r="D42">
        <f t="shared" si="1"/>
        <v>-427.69536167998467</v>
      </c>
      <c r="E42">
        <f t="shared" si="4"/>
        <v>-1.1381408571060887</v>
      </c>
      <c r="F42">
        <f t="shared" si="2"/>
        <v>478.30344821253448</v>
      </c>
      <c r="G42">
        <f t="shared" si="3"/>
        <v>956.60689642506895</v>
      </c>
      <c r="H42">
        <f t="shared" si="5"/>
        <v>477.16530735542841</v>
      </c>
      <c r="I42">
        <f t="shared" si="6"/>
        <v>955.46875556796283</v>
      </c>
      <c r="J42">
        <f t="shared" si="7"/>
        <v>-479.44158906964054</v>
      </c>
      <c r="K42">
        <f t="shared" si="8"/>
        <v>-957.74503728217508</v>
      </c>
    </row>
    <row r="43" spans="1:11">
      <c r="A43" t="s">
        <v>98</v>
      </c>
      <c r="B43">
        <v>-506.59673390575097</v>
      </c>
      <c r="C43">
        <f t="shared" si="0"/>
        <v>-879.85648444095148</v>
      </c>
      <c r="D43">
        <f t="shared" si="1"/>
        <v>-1206.2672722241755</v>
      </c>
      <c r="E43">
        <f t="shared" si="4"/>
        <v>-53.793634468314863</v>
      </c>
      <c r="F43">
        <f t="shared" si="2"/>
        <v>548.7058425268259</v>
      </c>
      <c r="G43">
        <f t="shared" si="3"/>
        <v>1097.4116850536518</v>
      </c>
      <c r="H43">
        <f t="shared" si="5"/>
        <v>494.91220805851106</v>
      </c>
      <c r="I43">
        <f t="shared" si="6"/>
        <v>1043.618050585337</v>
      </c>
      <c r="J43">
        <f t="shared" si="7"/>
        <v>-602.49947699514075</v>
      </c>
      <c r="K43">
        <f t="shared" si="8"/>
        <v>-1151.2053195219667</v>
      </c>
    </row>
    <row r="44" spans="1:11">
      <c r="A44" t="s">
        <v>99</v>
      </c>
      <c r="B44">
        <v>-220.34329854201798</v>
      </c>
      <c r="C44">
        <f t="shared" si="0"/>
        <v>-951.69046911389842</v>
      </c>
      <c r="D44">
        <f t="shared" si="1"/>
        <v>-669.68579249339439</v>
      </c>
      <c r="E44">
        <f t="shared" si="4"/>
        <v>-75.190304092984576</v>
      </c>
      <c r="F44">
        <f t="shared" si="2"/>
        <v>564.5362434961645</v>
      </c>
      <c r="G44">
        <f t="shared" si="3"/>
        <v>1129.072486992329</v>
      </c>
      <c r="H44">
        <f t="shared" si="5"/>
        <v>489.34593940317995</v>
      </c>
      <c r="I44">
        <f t="shared" si="6"/>
        <v>1053.8821828993443</v>
      </c>
      <c r="J44">
        <f t="shared" si="7"/>
        <v>-639.72654758914905</v>
      </c>
      <c r="K44">
        <f t="shared" si="8"/>
        <v>-1204.2627910853137</v>
      </c>
    </row>
    <row r="45" spans="1:11">
      <c r="A45" t="s">
        <v>100</v>
      </c>
      <c r="B45">
        <v>-477.8732434655393</v>
      </c>
      <c r="C45">
        <f t="shared" si="0"/>
        <v>-1219.4168858724411</v>
      </c>
      <c r="D45">
        <f t="shared" si="1"/>
        <v>-903.54938810994065</v>
      </c>
      <c r="E45">
        <f t="shared" si="4"/>
        <v>-108.3051034984816</v>
      </c>
      <c r="F45">
        <f t="shared" si="2"/>
        <v>593.47293006382597</v>
      </c>
      <c r="G45">
        <f t="shared" si="3"/>
        <v>1186.9458601276519</v>
      </c>
      <c r="H45">
        <f t="shared" si="5"/>
        <v>485.1678265653444</v>
      </c>
      <c r="I45">
        <f t="shared" si="6"/>
        <v>1078.6407566291703</v>
      </c>
      <c r="J45">
        <f t="shared" si="7"/>
        <v>-701.77803356230754</v>
      </c>
      <c r="K45">
        <f t="shared" si="8"/>
        <v>-1295.2509636261336</v>
      </c>
    </row>
    <row r="46" spans="1:11">
      <c r="A46" t="s">
        <v>101</v>
      </c>
      <c r="B46">
        <v>-35.386436827699001</v>
      </c>
      <c r="C46">
        <f t="shared" si="0"/>
        <v>-1240.1997127410073</v>
      </c>
      <c r="D46">
        <f t="shared" si="1"/>
        <v>-992.67928219866587</v>
      </c>
      <c r="E46">
        <f t="shared" si="4"/>
        <v>-148.79049760841491</v>
      </c>
      <c r="F46">
        <f t="shared" si="2"/>
        <v>625.58408686543555</v>
      </c>
      <c r="G46">
        <f t="shared" si="3"/>
        <v>1251.1681737308711</v>
      </c>
      <c r="H46">
        <f t="shared" si="5"/>
        <v>476.79358925702064</v>
      </c>
      <c r="I46">
        <f t="shared" si="6"/>
        <v>1102.3776761224563</v>
      </c>
      <c r="J46">
        <f t="shared" si="7"/>
        <v>-774.37458447385052</v>
      </c>
      <c r="K46">
        <f t="shared" si="8"/>
        <v>-1399.958671339286</v>
      </c>
    </row>
    <row r="47" spans="1:11">
      <c r="A47" t="s">
        <v>102</v>
      </c>
      <c r="B47">
        <v>-438.989821524018</v>
      </c>
      <c r="C47">
        <f t="shared" si="0"/>
        <v>-1172.5928003592744</v>
      </c>
      <c r="D47">
        <f t="shared" si="1"/>
        <v>-292.73631591832293</v>
      </c>
      <c r="E47">
        <f t="shared" si="4"/>
        <v>-171.39818340433106</v>
      </c>
      <c r="F47">
        <f t="shared" si="2"/>
        <v>622.01961749253917</v>
      </c>
      <c r="G47">
        <f t="shared" si="3"/>
        <v>1244.0392349850783</v>
      </c>
      <c r="H47">
        <f t="shared" si="5"/>
        <v>450.6214340882081</v>
      </c>
      <c r="I47">
        <f t="shared" si="6"/>
        <v>1072.6410515807472</v>
      </c>
      <c r="J47">
        <f t="shared" si="7"/>
        <v>-793.41780089687018</v>
      </c>
      <c r="K47">
        <f t="shared" si="8"/>
        <v>-1415.4374183894095</v>
      </c>
    </row>
    <row r="48" spans="1:11">
      <c r="A48" t="s">
        <v>103</v>
      </c>
      <c r="B48">
        <v>20.282611235268099</v>
      </c>
      <c r="C48">
        <f t="shared" si="0"/>
        <v>-931.9668905819882</v>
      </c>
      <c r="D48">
        <f t="shared" si="1"/>
        <v>19.723578531910221</v>
      </c>
      <c r="E48">
        <f t="shared" si="4"/>
        <v>-186.57597447773554</v>
      </c>
      <c r="F48">
        <f t="shared" si="2"/>
        <v>612.95118702755281</v>
      </c>
      <c r="G48">
        <f t="shared" si="3"/>
        <v>1225.9023740551056</v>
      </c>
      <c r="H48">
        <f t="shared" si="5"/>
        <v>426.37521254981726</v>
      </c>
      <c r="I48">
        <f t="shared" si="6"/>
        <v>1039.32639957737</v>
      </c>
      <c r="J48">
        <f t="shared" si="7"/>
        <v>-799.5271615052884</v>
      </c>
      <c r="K48">
        <f t="shared" si="8"/>
        <v>-1412.4783485328412</v>
      </c>
    </row>
    <row r="49" spans="1:11">
      <c r="A49" t="s">
        <v>104</v>
      </c>
      <c r="B49">
        <v>42.999952578528095</v>
      </c>
      <c r="C49">
        <f t="shared" si="0"/>
        <v>-411.09369453792078</v>
      </c>
      <c r="D49">
        <f t="shared" si="1"/>
        <v>808.32319133452029</v>
      </c>
      <c r="E49">
        <f t="shared" si="4"/>
        <v>-144.29283491100952</v>
      </c>
      <c r="F49">
        <f t="shared" si="2"/>
        <v>651.72926138347361</v>
      </c>
      <c r="G49">
        <f t="shared" si="3"/>
        <v>1303.4585227669472</v>
      </c>
      <c r="H49">
        <f t="shared" si="5"/>
        <v>507.43642647246406</v>
      </c>
      <c r="I49">
        <f t="shared" si="6"/>
        <v>1159.1656878559377</v>
      </c>
      <c r="J49">
        <f t="shared" si="7"/>
        <v>-796.02209629448316</v>
      </c>
      <c r="K49">
        <f t="shared" si="8"/>
        <v>-1447.7513576779568</v>
      </c>
    </row>
    <row r="50" spans="1:11">
      <c r="A50" t="s">
        <v>105</v>
      </c>
      <c r="B50">
        <v>-85.940787619108804</v>
      </c>
      <c r="C50">
        <f t="shared" si="0"/>
        <v>-461.64804532933056</v>
      </c>
      <c r="D50">
        <f t="shared" si="1"/>
        <v>778.5516674116767</v>
      </c>
      <c r="E50">
        <f t="shared" si="4"/>
        <v>-132.75132154042572</v>
      </c>
      <c r="F50">
        <f t="shared" si="2"/>
        <v>666.50556582567981</v>
      </c>
      <c r="G50">
        <f t="shared" si="3"/>
        <v>1333.0111316513596</v>
      </c>
      <c r="H50">
        <f t="shared" si="5"/>
        <v>533.75424428525412</v>
      </c>
      <c r="I50">
        <f t="shared" si="6"/>
        <v>1200.2598101109338</v>
      </c>
      <c r="J50">
        <f t="shared" si="7"/>
        <v>-799.2568873661055</v>
      </c>
      <c r="K50">
        <f t="shared" si="8"/>
        <v>-1465.7624531917854</v>
      </c>
    </row>
    <row r="51" spans="1:11">
      <c r="A51" t="s">
        <v>106</v>
      </c>
      <c r="B51">
        <v>-353.04030163078102</v>
      </c>
      <c r="C51">
        <f t="shared" si="0"/>
        <v>-375.69852543609363</v>
      </c>
      <c r="D51">
        <f t="shared" si="1"/>
        <v>796.89427492318077</v>
      </c>
      <c r="E51">
        <f t="shared" si="4"/>
        <v>-125.38115779426667</v>
      </c>
      <c r="F51">
        <f t="shared" si="2"/>
        <v>676.35303827909513</v>
      </c>
      <c r="G51">
        <f t="shared" si="3"/>
        <v>1352.7060765581903</v>
      </c>
      <c r="H51">
        <f t="shared" si="5"/>
        <v>550.97188048482849</v>
      </c>
      <c r="I51">
        <f t="shared" si="6"/>
        <v>1227.3249187639235</v>
      </c>
      <c r="J51">
        <f t="shared" si="7"/>
        <v>-801.73419607336177</v>
      </c>
      <c r="K51">
        <f t="shared" si="8"/>
        <v>-1478.087234352457</v>
      </c>
    </row>
    <row r="52" spans="1:11">
      <c r="A52" t="s">
        <v>107</v>
      </c>
      <c r="B52">
        <v>-599.9285323982059</v>
      </c>
      <c r="C52">
        <f t="shared" si="0"/>
        <v>-995.9096690695676</v>
      </c>
      <c r="D52">
        <f t="shared" si="1"/>
        <v>-63.942778487579403</v>
      </c>
      <c r="E52">
        <f t="shared" si="4"/>
        <v>-134.69129671864565</v>
      </c>
      <c r="F52">
        <f t="shared" si="2"/>
        <v>674.04240742272452</v>
      </c>
      <c r="G52">
        <f t="shared" si="3"/>
        <v>1348.084814845449</v>
      </c>
      <c r="H52">
        <f t="shared" si="5"/>
        <v>539.35111070407891</v>
      </c>
      <c r="I52">
        <f t="shared" si="6"/>
        <v>1213.3935181268034</v>
      </c>
      <c r="J52">
        <f t="shared" si="7"/>
        <v>-808.73370414137014</v>
      </c>
      <c r="K52">
        <f t="shared" si="8"/>
        <v>-1482.7761115640947</v>
      </c>
    </row>
    <row r="53" spans="1:11">
      <c r="A53" t="s">
        <v>108</v>
      </c>
      <c r="B53">
        <v>-861.84984511065204</v>
      </c>
      <c r="C53">
        <f t="shared" si="0"/>
        <v>-1900.7594667587477</v>
      </c>
      <c r="D53">
        <f t="shared" si="1"/>
        <v>-1489.665772220827</v>
      </c>
      <c r="E53">
        <f t="shared" si="4"/>
        <v>-206.11540797968695</v>
      </c>
      <c r="F53">
        <f t="shared" si="2"/>
        <v>738.44981797522951</v>
      </c>
      <c r="G53">
        <f t="shared" si="3"/>
        <v>1476.899635950459</v>
      </c>
      <c r="H53">
        <f t="shared" si="5"/>
        <v>532.3344099955425</v>
      </c>
      <c r="I53">
        <f t="shared" si="6"/>
        <v>1270.784227970772</v>
      </c>
      <c r="J53">
        <f t="shared" si="7"/>
        <v>-944.56522595491651</v>
      </c>
      <c r="K53">
        <f t="shared" si="8"/>
        <v>-1683.015043930146</v>
      </c>
    </row>
    <row r="54" spans="1:11">
      <c r="A54" t="s">
        <v>109</v>
      </c>
      <c r="B54">
        <v>-810.69184817104497</v>
      </c>
      <c r="C54">
        <f t="shared" si="0"/>
        <v>-2625.5105273106838</v>
      </c>
      <c r="D54">
        <f t="shared" si="1"/>
        <v>-2163.8624819813531</v>
      </c>
      <c r="E54">
        <f t="shared" si="4"/>
        <v>-274.37202772784468</v>
      </c>
      <c r="F54">
        <f t="shared" si="2"/>
        <v>850.67331427728834</v>
      </c>
      <c r="G54">
        <f t="shared" si="3"/>
        <v>1701.3466285545767</v>
      </c>
      <c r="H54">
        <f t="shared" si="5"/>
        <v>576.3012865494436</v>
      </c>
      <c r="I54">
        <f t="shared" si="6"/>
        <v>1426.9746008267321</v>
      </c>
      <c r="J54">
        <f t="shared" si="7"/>
        <v>-1125.0453420051331</v>
      </c>
      <c r="K54">
        <f t="shared" si="8"/>
        <v>-1975.7186562824213</v>
      </c>
    </row>
    <row r="55" spans="1:11">
      <c r="A55" t="s">
        <v>110</v>
      </c>
      <c r="B55">
        <v>-1186.543760262296</v>
      </c>
      <c r="C55">
        <f t="shared" si="0"/>
        <v>-3459.0139859421988</v>
      </c>
      <c r="D55">
        <f t="shared" si="1"/>
        <v>-3083.3154605061054</v>
      </c>
      <c r="E55">
        <f t="shared" si="4"/>
        <v>-390.7820195696039</v>
      </c>
      <c r="F55">
        <f t="shared" si="2"/>
        <v>1054.7456601460719</v>
      </c>
      <c r="G55">
        <f t="shared" si="3"/>
        <v>2109.4913202921439</v>
      </c>
      <c r="H55">
        <f t="shared" si="5"/>
        <v>663.96364057646804</v>
      </c>
      <c r="I55">
        <f t="shared" si="6"/>
        <v>1718.7093007225399</v>
      </c>
      <c r="J55">
        <f t="shared" si="7"/>
        <v>-1445.5276797156757</v>
      </c>
      <c r="K55">
        <f t="shared" si="8"/>
        <v>-2500.2733398617479</v>
      </c>
    </row>
    <row r="56" spans="1:11">
      <c r="A56" t="s">
        <v>111</v>
      </c>
      <c r="B56">
        <v>-367.84442251636733</v>
      </c>
      <c r="C56">
        <f t="shared" si="0"/>
        <v>-3226.9298760603606</v>
      </c>
      <c r="D56">
        <f t="shared" si="1"/>
        <v>-2231.0202069907928</v>
      </c>
      <c r="E56">
        <f t="shared" si="4"/>
        <v>-507.44255626233036</v>
      </c>
      <c r="F56">
        <f t="shared" si="2"/>
        <v>1124.1029355099593</v>
      </c>
      <c r="G56">
        <f t="shared" si="3"/>
        <v>2248.2058710199185</v>
      </c>
      <c r="H56">
        <f t="shared" si="5"/>
        <v>616.66037924762895</v>
      </c>
      <c r="I56">
        <f t="shared" si="6"/>
        <v>1740.7633147575882</v>
      </c>
      <c r="J56">
        <f t="shared" si="7"/>
        <v>-1631.5454917722896</v>
      </c>
      <c r="K56">
        <f t="shared" si="8"/>
        <v>-2755.648427282249</v>
      </c>
    </row>
    <row r="57" spans="1:11">
      <c r="A57" t="s">
        <v>112</v>
      </c>
      <c r="B57">
        <v>-135.33053232326796</v>
      </c>
      <c r="C57">
        <f t="shared" si="0"/>
        <v>-2500.4105632729761</v>
      </c>
      <c r="D57">
        <f t="shared" si="1"/>
        <v>-599.65109651422836</v>
      </c>
      <c r="E57">
        <f t="shared" si="4"/>
        <v>-565.56664185297859</v>
      </c>
      <c r="F57">
        <f t="shared" si="2"/>
        <v>1095.5409706585253</v>
      </c>
      <c r="G57">
        <f t="shared" si="3"/>
        <v>2191.0819413170507</v>
      </c>
      <c r="H57">
        <f t="shared" si="5"/>
        <v>529.97432880554675</v>
      </c>
      <c r="I57">
        <f t="shared" si="6"/>
        <v>1625.5152994640721</v>
      </c>
      <c r="J57">
        <f t="shared" si="7"/>
        <v>-1661.1076125115039</v>
      </c>
      <c r="K57">
        <f t="shared" si="8"/>
        <v>-2756.6485831700293</v>
      </c>
    </row>
    <row r="58" spans="1:11">
      <c r="A58" t="s">
        <v>113</v>
      </c>
      <c r="B58">
        <v>180.73202920644621</v>
      </c>
      <c r="C58">
        <f t="shared" si="0"/>
        <v>-1508.9866858954852</v>
      </c>
      <c r="D58">
        <f t="shared" si="1"/>
        <v>1116.5238414151986</v>
      </c>
      <c r="E58">
        <f t="shared" si="4"/>
        <v>-545.8581006900107</v>
      </c>
      <c r="F58">
        <f t="shared" si="2"/>
        <v>1123.1279901007147</v>
      </c>
      <c r="G58">
        <f t="shared" si="3"/>
        <v>2246.2559802014293</v>
      </c>
      <c r="H58">
        <f t="shared" si="5"/>
        <v>577.26988941070397</v>
      </c>
      <c r="I58">
        <f t="shared" si="6"/>
        <v>1700.3978795114185</v>
      </c>
      <c r="J58">
        <f t="shared" si="7"/>
        <v>-1668.9860907907255</v>
      </c>
      <c r="K58">
        <f t="shared" si="8"/>
        <v>-2792.1140808914402</v>
      </c>
    </row>
    <row r="59" spans="1:11">
      <c r="A59" t="s">
        <v>114</v>
      </c>
      <c r="B59">
        <v>-1775.6013377253839</v>
      </c>
      <c r="C59">
        <f t="shared" si="0"/>
        <v>-2098.0442633585731</v>
      </c>
      <c r="D59">
        <f t="shared" si="1"/>
        <v>1360.9697225836258</v>
      </c>
      <c r="E59">
        <f t="shared" si="4"/>
        <v>-513.78638513353678</v>
      </c>
      <c r="F59">
        <f t="shared" si="2"/>
        <v>1169.3703404433875</v>
      </c>
      <c r="G59">
        <f t="shared" si="3"/>
        <v>2338.740680886775</v>
      </c>
      <c r="H59">
        <f t="shared" si="5"/>
        <v>655.58395530985069</v>
      </c>
      <c r="I59">
        <f t="shared" si="6"/>
        <v>1824.9542957532381</v>
      </c>
      <c r="J59">
        <f t="shared" si="7"/>
        <v>-1683.1567255769241</v>
      </c>
      <c r="K59">
        <f t="shared" si="8"/>
        <v>-2852.5270660203118</v>
      </c>
    </row>
    <row r="60" spans="1:11">
      <c r="A60" t="s">
        <v>115</v>
      </c>
      <c r="B60">
        <v>-1214.331697384612</v>
      </c>
      <c r="C60">
        <f t="shared" si="0"/>
        <v>-2944.5315382268177</v>
      </c>
      <c r="D60">
        <f t="shared" si="1"/>
        <v>282.39833783354288</v>
      </c>
      <c r="E60">
        <f t="shared" ref="E60:E90" si="13">AVERAGE(D41:D60)</f>
        <v>-477.43715806764749</v>
      </c>
      <c r="F60">
        <f t="shared" si="2"/>
        <v>1182.8557991671796</v>
      </c>
      <c r="G60">
        <f t="shared" si="3"/>
        <v>2365.7115983343592</v>
      </c>
      <c r="H60">
        <f t="shared" si="5"/>
        <v>705.41864109953212</v>
      </c>
      <c r="I60">
        <f t="shared" si="6"/>
        <v>1888.2744402667117</v>
      </c>
      <c r="J60">
        <f t="shared" si="7"/>
        <v>-1660.2929572348271</v>
      </c>
      <c r="K60">
        <f t="shared" si="8"/>
        <v>-2843.1487564020067</v>
      </c>
    </row>
    <row r="61" spans="1:11">
      <c r="A61" t="s">
        <v>116</v>
      </c>
      <c r="B61">
        <v>1909.9743548258891</v>
      </c>
      <c r="C61">
        <f t="shared" si="0"/>
        <v>-899.22665107766056</v>
      </c>
      <c r="D61">
        <f t="shared" si="1"/>
        <v>1601.1839121953155</v>
      </c>
      <c r="E61">
        <f t="shared" si="13"/>
        <v>-367.97513415481984</v>
      </c>
      <c r="F61">
        <f t="shared" si="2"/>
        <v>1270.1553820731738</v>
      </c>
      <c r="G61">
        <f t="shared" si="3"/>
        <v>2540.3107641463475</v>
      </c>
      <c r="H61">
        <f t="shared" si="5"/>
        <v>902.18024791835387</v>
      </c>
      <c r="I61">
        <f t="shared" si="6"/>
        <v>2172.3356299915276</v>
      </c>
      <c r="J61">
        <f t="shared" si="7"/>
        <v>-1638.1305162279937</v>
      </c>
      <c r="K61">
        <f t="shared" si="8"/>
        <v>-2908.2858983011674</v>
      </c>
    </row>
    <row r="62" spans="1:11">
      <c r="A62" t="s">
        <v>117</v>
      </c>
      <c r="B62">
        <v>1037.2888317538393</v>
      </c>
      <c r="C62">
        <f t="shared" si="0"/>
        <v>-42.6698485302677</v>
      </c>
      <c r="D62">
        <f t="shared" si="1"/>
        <v>1466.3168373652175</v>
      </c>
      <c r="E62">
        <f t="shared" si="13"/>
        <v>-273.27452420255975</v>
      </c>
      <c r="F62">
        <f t="shared" si="2"/>
        <v>1334.4483508034748</v>
      </c>
      <c r="G62">
        <f t="shared" si="3"/>
        <v>2668.8967016069496</v>
      </c>
      <c r="H62">
        <f t="shared" si="5"/>
        <v>1061.1738266009152</v>
      </c>
      <c r="I62">
        <f t="shared" si="6"/>
        <v>2395.6221774043897</v>
      </c>
      <c r="J62">
        <f t="shared" si="7"/>
        <v>-1607.7228750060344</v>
      </c>
      <c r="K62">
        <f t="shared" si="8"/>
        <v>-2942.1712258095095</v>
      </c>
    </row>
    <row r="63" spans="1:11">
      <c r="A63" t="s">
        <v>163</v>
      </c>
      <c r="B63">
        <v>-418.35009464897598</v>
      </c>
      <c r="C63">
        <f t="shared" si="0"/>
        <v>1314.5813945461405</v>
      </c>
      <c r="D63">
        <f t="shared" si="1"/>
        <v>3412.6256579047135</v>
      </c>
      <c r="E63">
        <f t="shared" si="13"/>
        <v>-42.329877696115247</v>
      </c>
      <c r="F63">
        <f t="shared" si="2"/>
        <v>1547.2041288091566</v>
      </c>
      <c r="G63">
        <f t="shared" si="3"/>
        <v>3094.4082576183132</v>
      </c>
      <c r="H63">
        <f t="shared" si="5"/>
        <v>1504.8742511130413</v>
      </c>
      <c r="I63">
        <f t="shared" si="6"/>
        <v>3052.0783799221981</v>
      </c>
      <c r="J63">
        <f t="shared" si="7"/>
        <v>-1589.5340065052719</v>
      </c>
      <c r="K63">
        <f t="shared" si="8"/>
        <v>-3136.7381353144283</v>
      </c>
    </row>
    <row r="64" spans="1:11">
      <c r="A64" t="s">
        <v>119</v>
      </c>
      <c r="B64">
        <v>-104.00008421627268</v>
      </c>
      <c r="C64">
        <f t="shared" si="0"/>
        <v>2424.91300771448</v>
      </c>
      <c r="D64">
        <f t="shared" si="1"/>
        <v>5369.4445459412982</v>
      </c>
      <c r="E64">
        <f t="shared" si="13"/>
        <v>259.62663922561933</v>
      </c>
      <c r="F64">
        <f t="shared" si="2"/>
        <v>1954.1203959320198</v>
      </c>
      <c r="G64">
        <f t="shared" si="3"/>
        <v>3908.2407918640397</v>
      </c>
      <c r="H64">
        <f t="shared" si="5"/>
        <v>2213.7470351576394</v>
      </c>
      <c r="I64">
        <f t="shared" si="6"/>
        <v>4167.8674310896586</v>
      </c>
      <c r="J64">
        <f t="shared" si="7"/>
        <v>-1694.4937567064005</v>
      </c>
      <c r="K64">
        <f t="shared" si="8"/>
        <v>-3648.6141526384204</v>
      </c>
    </row>
    <row r="65" spans="1:11">
      <c r="A65" t="s">
        <v>120</v>
      </c>
      <c r="B65">
        <v>70.404734739795003</v>
      </c>
      <c r="C65">
        <f t="shared" si="0"/>
        <v>585.3433876283857</v>
      </c>
      <c r="D65">
        <f t="shared" si="1"/>
        <v>1484.5700387060463</v>
      </c>
      <c r="E65">
        <f t="shared" si="13"/>
        <v>379.03261056641861</v>
      </c>
      <c r="F65">
        <f t="shared" si="2"/>
        <v>1952.2658368335212</v>
      </c>
      <c r="G65">
        <f t="shared" si="3"/>
        <v>3904.5316736670425</v>
      </c>
      <c r="H65">
        <f t="shared" si="5"/>
        <v>2331.29844739994</v>
      </c>
      <c r="I65">
        <f t="shared" si="6"/>
        <v>4283.564284233461</v>
      </c>
      <c r="J65">
        <f t="shared" si="7"/>
        <v>-1573.2332262671025</v>
      </c>
      <c r="K65">
        <f t="shared" si="8"/>
        <v>-3525.499063100624</v>
      </c>
    </row>
    <row r="66" spans="1:11">
      <c r="A66" t="s">
        <v>121</v>
      </c>
      <c r="B66">
        <v>-405.23252768675462</v>
      </c>
      <c r="C66">
        <f t="shared" si="0"/>
        <v>-857.17797181220817</v>
      </c>
      <c r="D66">
        <f t="shared" si="1"/>
        <v>-814.50812328194047</v>
      </c>
      <c r="E66">
        <f t="shared" si="13"/>
        <v>387.94116851225493</v>
      </c>
      <c r="F66">
        <f t="shared" si="2"/>
        <v>1946.0737095115264</v>
      </c>
      <c r="G66">
        <f t="shared" si="3"/>
        <v>3892.1474190230529</v>
      </c>
      <c r="H66">
        <f t="shared" si="5"/>
        <v>2334.0148780237814</v>
      </c>
      <c r="I66">
        <f t="shared" si="6"/>
        <v>4280.0885875353079</v>
      </c>
      <c r="J66">
        <f t="shared" si="7"/>
        <v>-1558.1325409992714</v>
      </c>
      <c r="K66">
        <f t="shared" si="8"/>
        <v>-3504.2062505107979</v>
      </c>
    </row>
    <row r="67" spans="1:11">
      <c r="A67" t="s">
        <v>122</v>
      </c>
      <c r="B67">
        <v>-1246.8229929058984</v>
      </c>
      <c r="C67">
        <f t="shared" si="0"/>
        <v>-1685.6508700691306</v>
      </c>
      <c r="D67">
        <f t="shared" si="1"/>
        <v>-3000.2322646152711</v>
      </c>
      <c r="E67">
        <f t="shared" si="13"/>
        <v>252.56637107740752</v>
      </c>
      <c r="F67">
        <f t="shared" si="2"/>
        <v>2085.1192750651612</v>
      </c>
      <c r="G67">
        <f t="shared" si="3"/>
        <v>4170.2385501303224</v>
      </c>
      <c r="H67">
        <f t="shared" si="5"/>
        <v>2337.6856461425687</v>
      </c>
      <c r="I67">
        <f t="shared" si="6"/>
        <v>4422.8049212077303</v>
      </c>
      <c r="J67">
        <f t="shared" si="7"/>
        <v>-1832.5529039877538</v>
      </c>
      <c r="K67">
        <f t="shared" si="8"/>
        <v>-3917.672179052915</v>
      </c>
    </row>
    <row r="68" spans="1:11">
      <c r="A68" t="s">
        <v>123</v>
      </c>
      <c r="B68">
        <v>-1631.2667679210749</v>
      </c>
      <c r="C68">
        <f t="shared" si="0"/>
        <v>-3212.9175537739329</v>
      </c>
      <c r="D68">
        <f t="shared" si="1"/>
        <v>-5637.830561488413</v>
      </c>
      <c r="E68">
        <f t="shared" si="13"/>
        <v>-30.311335923608613</v>
      </c>
      <c r="F68">
        <f t="shared" si="2"/>
        <v>2467.1407886404431</v>
      </c>
      <c r="G68">
        <f t="shared" si="3"/>
        <v>4934.2815772808863</v>
      </c>
      <c r="H68">
        <f t="shared" si="5"/>
        <v>2436.8294527168346</v>
      </c>
      <c r="I68">
        <f t="shared" si="6"/>
        <v>4903.9702413572777</v>
      </c>
      <c r="J68">
        <f t="shared" si="7"/>
        <v>-2497.4521245640517</v>
      </c>
      <c r="K68">
        <f t="shared" si="8"/>
        <v>-4964.5929132044948</v>
      </c>
    </row>
    <row r="69" spans="1:11">
      <c r="A69" t="s">
        <v>124</v>
      </c>
      <c r="B69">
        <v>-68.964518044685349</v>
      </c>
      <c r="C69">
        <f t="shared" si="0"/>
        <v>-3352.2868065584134</v>
      </c>
      <c r="D69">
        <f t="shared" si="1"/>
        <v>-3937.6301941867991</v>
      </c>
      <c r="E69">
        <f t="shared" si="13"/>
        <v>-267.60900519967464</v>
      </c>
      <c r="F69">
        <f t="shared" si="2"/>
        <v>2606.5354991822405</v>
      </c>
      <c r="G69">
        <f t="shared" si="3"/>
        <v>5213.0709983644811</v>
      </c>
      <c r="H69">
        <f t="shared" si="5"/>
        <v>2338.9264939825657</v>
      </c>
      <c r="I69">
        <f t="shared" si="6"/>
        <v>4945.4619931648067</v>
      </c>
      <c r="J69">
        <f t="shared" si="7"/>
        <v>-2874.1445043819153</v>
      </c>
      <c r="K69">
        <f t="shared" si="8"/>
        <v>-5480.6800035641554</v>
      </c>
    </row>
    <row r="70" spans="1:11">
      <c r="A70" t="s">
        <v>125</v>
      </c>
      <c r="B70">
        <v>-357.39155039730997</v>
      </c>
      <c r="C70">
        <f t="shared" ref="C70:C85" si="14">SUM(B67,B68,B69,B70)</f>
        <v>-3304.4458292689687</v>
      </c>
      <c r="D70">
        <f t="shared" si="1"/>
        <v>-2447.2678574567608</v>
      </c>
      <c r="E70">
        <f t="shared" si="13"/>
        <v>-428.89998144309646</v>
      </c>
      <c r="F70">
        <f t="shared" si="2"/>
        <v>2638.0084577534899</v>
      </c>
      <c r="G70">
        <f t="shared" si="3"/>
        <v>5276.0169155069798</v>
      </c>
      <c r="H70">
        <f t="shared" si="5"/>
        <v>2209.1084763103936</v>
      </c>
      <c r="I70">
        <f t="shared" si="6"/>
        <v>4847.1169340638835</v>
      </c>
      <c r="J70">
        <f t="shared" si="7"/>
        <v>-3066.9084391965862</v>
      </c>
      <c r="K70">
        <f t="shared" si="8"/>
        <v>-5704.9168969500761</v>
      </c>
    </row>
    <row r="71" spans="1:11">
      <c r="A71" t="s">
        <v>126</v>
      </c>
      <c r="B71">
        <v>-1411.5551245115312</v>
      </c>
      <c r="C71">
        <f t="shared" si="14"/>
        <v>-3469.1779608746015</v>
      </c>
      <c r="D71">
        <f t="shared" si="1"/>
        <v>-1783.5270908054708</v>
      </c>
      <c r="E71">
        <f t="shared" si="13"/>
        <v>-557.92104972952916</v>
      </c>
      <c r="F71">
        <f t="shared" si="2"/>
        <v>2638.0036128386282</v>
      </c>
      <c r="G71">
        <f t="shared" si="3"/>
        <v>5276.0072256772564</v>
      </c>
      <c r="H71">
        <f t="shared" si="5"/>
        <v>2080.0825631090993</v>
      </c>
      <c r="I71">
        <f t="shared" si="6"/>
        <v>4718.0861759477275</v>
      </c>
      <c r="J71">
        <f t="shared" si="7"/>
        <v>-3195.9246625681571</v>
      </c>
      <c r="K71">
        <f t="shared" si="8"/>
        <v>-5833.9282754067854</v>
      </c>
    </row>
    <row r="72" spans="1:11">
      <c r="A72" t="s">
        <v>127</v>
      </c>
      <c r="B72">
        <v>351.83765610251402</v>
      </c>
      <c r="C72">
        <f t="shared" si="14"/>
        <v>-1486.0735368510125</v>
      </c>
      <c r="D72">
        <f t="shared" si="1"/>
        <v>1726.8440169229204</v>
      </c>
      <c r="E72">
        <f t="shared" si="13"/>
        <v>-468.38170995900407</v>
      </c>
      <c r="F72">
        <f t="shared" si="2"/>
        <v>2685.6145937358137</v>
      </c>
      <c r="G72">
        <f t="shared" si="3"/>
        <v>5371.2291874716275</v>
      </c>
      <c r="H72">
        <f t="shared" si="5"/>
        <v>2217.2328837768096</v>
      </c>
      <c r="I72">
        <f t="shared" si="6"/>
        <v>4902.8474775126233</v>
      </c>
      <c r="J72">
        <f t="shared" si="7"/>
        <v>-3153.9963036948179</v>
      </c>
      <c r="K72">
        <f t="shared" si="8"/>
        <v>-5839.6108974306317</v>
      </c>
    </row>
    <row r="73" spans="1:11">
      <c r="A73" t="s">
        <v>128</v>
      </c>
      <c r="B73">
        <v>-1942.184491195851</v>
      </c>
      <c r="C73">
        <f t="shared" si="14"/>
        <v>-3359.2935100021778</v>
      </c>
      <c r="D73">
        <f t="shared" si="1"/>
        <v>-7.0067034437643088</v>
      </c>
      <c r="E73">
        <f t="shared" si="13"/>
        <v>-394.24875652015101</v>
      </c>
      <c r="F73">
        <f t="shared" si="2"/>
        <v>2676.3872058856973</v>
      </c>
      <c r="G73">
        <f t="shared" si="3"/>
        <v>5352.7744117713946</v>
      </c>
      <c r="H73">
        <f t="shared" si="5"/>
        <v>2282.1384493655464</v>
      </c>
      <c r="I73">
        <f t="shared" si="6"/>
        <v>4958.5256552512437</v>
      </c>
      <c r="J73">
        <f t="shared" si="7"/>
        <v>-3070.6359624058482</v>
      </c>
      <c r="K73">
        <f t="shared" si="8"/>
        <v>-5747.0231682915455</v>
      </c>
    </row>
    <row r="74" spans="1:11">
      <c r="A74" t="s">
        <v>129</v>
      </c>
      <c r="B74">
        <v>-536.43670296550545</v>
      </c>
      <c r="C74">
        <f t="shared" si="14"/>
        <v>-3538.3386625703738</v>
      </c>
      <c r="D74">
        <f t="shared" ref="D74:D85" si="15">C74-C70</f>
        <v>-233.89283330140506</v>
      </c>
      <c r="E74">
        <f t="shared" si="13"/>
        <v>-297.75027408615369</v>
      </c>
      <c r="F74">
        <f t="shared" si="2"/>
        <v>2643.8196369654038</v>
      </c>
      <c r="G74">
        <f t="shared" si="3"/>
        <v>5287.6392739308076</v>
      </c>
      <c r="H74">
        <f t="shared" si="5"/>
        <v>2346.0693628792501</v>
      </c>
      <c r="I74">
        <f t="shared" si="6"/>
        <v>4989.8889998446539</v>
      </c>
      <c r="J74">
        <f t="shared" si="7"/>
        <v>-2941.5699110515575</v>
      </c>
      <c r="K74">
        <f t="shared" si="8"/>
        <v>-5585.3895480169613</v>
      </c>
    </row>
    <row r="75" spans="1:11">
      <c r="A75" t="s">
        <v>130</v>
      </c>
      <c r="B75">
        <v>231.35362842883194</v>
      </c>
      <c r="C75">
        <f t="shared" si="14"/>
        <v>-1895.4299096300101</v>
      </c>
      <c r="D75">
        <f t="shared" si="15"/>
        <v>1573.7480512445914</v>
      </c>
      <c r="E75">
        <f t="shared" si="13"/>
        <v>-64.897098498618831</v>
      </c>
      <c r="F75">
        <f t="shared" si="2"/>
        <v>2590.1085501492698</v>
      </c>
      <c r="G75">
        <f t="shared" si="3"/>
        <v>5180.2171002985397</v>
      </c>
      <c r="H75">
        <f t="shared" si="5"/>
        <v>2525.2114516506508</v>
      </c>
      <c r="I75">
        <f t="shared" si="6"/>
        <v>5115.3200017999206</v>
      </c>
      <c r="J75">
        <f t="shared" si="7"/>
        <v>-2655.0056486478888</v>
      </c>
      <c r="K75">
        <f t="shared" si="8"/>
        <v>-5245.1141987971587</v>
      </c>
    </row>
    <row r="76" spans="1:11">
      <c r="A76" t="s">
        <v>131</v>
      </c>
      <c r="B76">
        <v>-1875.6885663256621</v>
      </c>
      <c r="C76">
        <f t="shared" si="14"/>
        <v>-4122.956132058187</v>
      </c>
      <c r="D76">
        <f t="shared" si="15"/>
        <v>-2636.8825952071747</v>
      </c>
      <c r="E76">
        <f t="shared" si="13"/>
        <v>-85.190217909437962</v>
      </c>
      <c r="F76">
        <f t="shared" si="2"/>
        <v>2609.4904482413867</v>
      </c>
      <c r="G76">
        <f t="shared" si="3"/>
        <v>5218.9808964827735</v>
      </c>
      <c r="H76">
        <f t="shared" si="5"/>
        <v>2524.3002303319486</v>
      </c>
      <c r="I76">
        <f t="shared" si="6"/>
        <v>5133.7906785733358</v>
      </c>
      <c r="J76">
        <f t="shared" si="7"/>
        <v>-2694.6806661508249</v>
      </c>
      <c r="K76">
        <f t="shared" si="8"/>
        <v>-5304.1711143922112</v>
      </c>
    </row>
    <row r="77" spans="1:11">
      <c r="A77" t="s">
        <v>132</v>
      </c>
      <c r="B77">
        <v>-946.58261904149697</v>
      </c>
      <c r="C77">
        <f t="shared" si="14"/>
        <v>-3127.3542599038324</v>
      </c>
      <c r="D77">
        <f t="shared" si="15"/>
        <v>231.93925009834538</v>
      </c>
      <c r="E77">
        <f t="shared" si="13"/>
        <v>-43.610700578809301</v>
      </c>
      <c r="F77">
        <f t="shared" si="2"/>
        <v>2607.4861009715119</v>
      </c>
      <c r="G77">
        <f t="shared" si="3"/>
        <v>5214.9722019430237</v>
      </c>
      <c r="H77">
        <f t="shared" si="5"/>
        <v>2563.8754003927024</v>
      </c>
      <c r="I77">
        <f t="shared" si="6"/>
        <v>5171.3615013642147</v>
      </c>
      <c r="J77">
        <f t="shared" si="7"/>
        <v>-2651.0968015503213</v>
      </c>
      <c r="K77">
        <f t="shared" si="8"/>
        <v>-5258.5829025218327</v>
      </c>
    </row>
    <row r="78" spans="1:11">
      <c r="A78" t="s">
        <v>133</v>
      </c>
      <c r="B78">
        <v>-1224.9042783778318</v>
      </c>
      <c r="C78">
        <f t="shared" si="14"/>
        <v>-3815.8218353161587</v>
      </c>
      <c r="D78">
        <f t="shared" si="15"/>
        <v>-277.48317274578494</v>
      </c>
      <c r="E78">
        <f t="shared" si="13"/>
        <v>-113.31105128685851</v>
      </c>
      <c r="F78">
        <f t="shared" si="2"/>
        <v>2593.4361779040128</v>
      </c>
      <c r="G78">
        <f t="shared" si="3"/>
        <v>5186.8723558080255</v>
      </c>
      <c r="H78">
        <f t="shared" si="5"/>
        <v>2480.1251266171544</v>
      </c>
      <c r="I78">
        <f t="shared" si="6"/>
        <v>5073.5613045211667</v>
      </c>
      <c r="J78">
        <f t="shared" si="7"/>
        <v>-2706.7472291908712</v>
      </c>
      <c r="K78">
        <f t="shared" si="8"/>
        <v>-5300.1834070948844</v>
      </c>
    </row>
    <row r="79" spans="1:11">
      <c r="A79" t="s">
        <v>134</v>
      </c>
      <c r="B79">
        <v>49.840311304272007</v>
      </c>
      <c r="C79">
        <f t="shared" si="14"/>
        <v>-3997.335152440719</v>
      </c>
      <c r="D79">
        <f t="shared" si="15"/>
        <v>-2101.9052428107088</v>
      </c>
      <c r="E79">
        <f t="shared" si="13"/>
        <v>-286.45479955657521</v>
      </c>
      <c r="F79">
        <f t="shared" si="2"/>
        <v>2605.3966348758595</v>
      </c>
      <c r="G79">
        <f t="shared" si="3"/>
        <v>5210.793269751719</v>
      </c>
      <c r="H79">
        <f t="shared" si="5"/>
        <v>2318.9418353192841</v>
      </c>
      <c r="I79">
        <f t="shared" si="6"/>
        <v>4924.3384701951436</v>
      </c>
      <c r="J79">
        <f t="shared" si="7"/>
        <v>-2891.8514344324349</v>
      </c>
      <c r="K79">
        <f t="shared" si="8"/>
        <v>-5497.2480693082944</v>
      </c>
    </row>
    <row r="80" spans="1:11">
      <c r="A80" t="s">
        <v>135</v>
      </c>
      <c r="B80">
        <v>-66.988554807849027</v>
      </c>
      <c r="C80">
        <f t="shared" si="14"/>
        <v>-2188.635140922906</v>
      </c>
      <c r="D80">
        <f t="shared" si="15"/>
        <v>1934.320991135281</v>
      </c>
      <c r="E80">
        <f t="shared" si="13"/>
        <v>-203.85866689148833</v>
      </c>
      <c r="F80">
        <f t="shared" si="2"/>
        <v>2650.1792359783644</v>
      </c>
      <c r="G80">
        <f t="shared" si="3"/>
        <v>5300.3584719567289</v>
      </c>
      <c r="H80">
        <f t="shared" si="5"/>
        <v>2446.3205690868763</v>
      </c>
      <c r="I80">
        <f t="shared" si="6"/>
        <v>5096.4998050652403</v>
      </c>
      <c r="J80">
        <f t="shared" si="7"/>
        <v>-2854.0379028698526</v>
      </c>
      <c r="K80">
        <f t="shared" si="8"/>
        <v>-5504.2171388482175</v>
      </c>
    </row>
    <row r="81" spans="1:12">
      <c r="A81" t="s">
        <v>136</v>
      </c>
      <c r="B81">
        <v>-1307.0173267335638</v>
      </c>
      <c r="C81">
        <f t="shared" si="14"/>
        <v>-2549.0698486149722</v>
      </c>
      <c r="D81">
        <f t="shared" si="15"/>
        <v>578.28441128886016</v>
      </c>
      <c r="E81">
        <f t="shared" si="13"/>
        <v>-255.00364193681108</v>
      </c>
      <c r="F81">
        <f t="shared" si="2"/>
        <v>2623.244300945199</v>
      </c>
      <c r="G81">
        <f t="shared" si="3"/>
        <v>5246.4886018903981</v>
      </c>
      <c r="H81">
        <f t="shared" si="5"/>
        <v>2368.2406590083879</v>
      </c>
      <c r="I81">
        <f t="shared" si="6"/>
        <v>4991.4849599535873</v>
      </c>
      <c r="J81">
        <f t="shared" si="7"/>
        <v>-2878.2479428820102</v>
      </c>
      <c r="K81">
        <f t="shared" si="8"/>
        <v>-5501.4922438272088</v>
      </c>
    </row>
    <row r="82" spans="1:12">
      <c r="A82" t="s">
        <v>137</v>
      </c>
      <c r="B82">
        <v>-1950.4594320835911</v>
      </c>
      <c r="C82">
        <f t="shared" si="14"/>
        <v>-3274.6250023207322</v>
      </c>
      <c r="D82">
        <f t="shared" si="15"/>
        <v>541.19683299542658</v>
      </c>
      <c r="E82">
        <f t="shared" si="13"/>
        <v>-301.25964215530064</v>
      </c>
      <c r="F82">
        <f t="shared" si="2"/>
        <v>2599.342034550903</v>
      </c>
      <c r="G82">
        <f t="shared" si="3"/>
        <v>5198.684069101806</v>
      </c>
      <c r="H82">
        <f t="shared" si="5"/>
        <v>2298.0823923956023</v>
      </c>
      <c r="I82">
        <f t="shared" si="6"/>
        <v>4897.4244269465053</v>
      </c>
      <c r="J82">
        <f t="shared" si="7"/>
        <v>-2900.6016767062038</v>
      </c>
      <c r="K82">
        <f t="shared" si="8"/>
        <v>-5499.9437112571068</v>
      </c>
    </row>
    <row r="83" spans="1:12">
      <c r="A83" t="s">
        <v>138</v>
      </c>
      <c r="B83">
        <v>112.76582690086499</v>
      </c>
      <c r="C83">
        <f t="shared" si="14"/>
        <v>-3211.6994867241388</v>
      </c>
      <c r="D83">
        <f t="shared" si="15"/>
        <v>785.63566571658021</v>
      </c>
      <c r="E83">
        <f t="shared" si="13"/>
        <v>-432.60914176470732</v>
      </c>
      <c r="F83">
        <f t="shared" si="2"/>
        <v>2464.6804512254039</v>
      </c>
      <c r="G83">
        <f t="shared" si="3"/>
        <v>4929.3609024508078</v>
      </c>
      <c r="H83">
        <f t="shared" si="5"/>
        <v>2032.0713094606965</v>
      </c>
      <c r="I83">
        <f t="shared" si="6"/>
        <v>4496.7517606861002</v>
      </c>
      <c r="J83">
        <f t="shared" si="7"/>
        <v>-2897.289592990111</v>
      </c>
      <c r="K83">
        <f t="shared" si="8"/>
        <v>-5361.9700442155154</v>
      </c>
    </row>
    <row r="84" spans="1:12">
      <c r="A84" t="s">
        <v>139</v>
      </c>
      <c r="B84">
        <v>647.78467506294487</v>
      </c>
      <c r="C84">
        <f t="shared" si="14"/>
        <v>-2496.926256853345</v>
      </c>
      <c r="D84">
        <f t="shared" si="15"/>
        <v>-308.29111593043899</v>
      </c>
      <c r="E84">
        <f t="shared" si="13"/>
        <v>-716.4959248582943</v>
      </c>
      <c r="F84">
        <f t="shared" si="2"/>
        <v>2053.983788572069</v>
      </c>
      <c r="G84">
        <f t="shared" si="3"/>
        <v>4107.967577144138</v>
      </c>
      <c r="H84">
        <f t="shared" si="5"/>
        <v>1337.4878637137747</v>
      </c>
      <c r="I84">
        <f t="shared" si="6"/>
        <v>3391.4716522858434</v>
      </c>
      <c r="J84">
        <f t="shared" si="7"/>
        <v>-2770.4797134303635</v>
      </c>
      <c r="K84">
        <f t="shared" si="8"/>
        <v>-4824.4635020024325</v>
      </c>
    </row>
    <row r="85" spans="1:12">
      <c r="A85" t="s">
        <v>140</v>
      </c>
      <c r="B85">
        <v>-936.64057125620411</v>
      </c>
      <c r="C85">
        <f t="shared" si="14"/>
        <v>-2126.5495013759855</v>
      </c>
      <c r="D85">
        <f t="shared" si="15"/>
        <v>422.52034723898669</v>
      </c>
      <c r="E85">
        <f t="shared" si="13"/>
        <v>-769.59840943164704</v>
      </c>
      <c r="F85">
        <f t="shared" si="2"/>
        <v>2007.281585226571</v>
      </c>
      <c r="G85">
        <f t="shared" si="3"/>
        <v>4014.563170453142</v>
      </c>
      <c r="H85">
        <f t="shared" si="5"/>
        <v>1237.683175794924</v>
      </c>
      <c r="I85">
        <f t="shared" si="6"/>
        <v>3244.9647610214952</v>
      </c>
      <c r="J85">
        <f t="shared" si="7"/>
        <v>-2776.879994658218</v>
      </c>
      <c r="K85">
        <f t="shared" si="8"/>
        <v>-4784.1615798847888</v>
      </c>
    </row>
    <row r="86" spans="1:12">
      <c r="A86" t="s">
        <v>141</v>
      </c>
      <c r="B86">
        <v>-1446.483629969111</v>
      </c>
      <c r="C86">
        <f t="shared" ref="C86:C90" si="16">SUM(B83,B84,B85,B86)</f>
        <v>-1622.5736992615052</v>
      </c>
      <c r="D86">
        <f t="shared" ref="D86:D90" si="17">C86-C82</f>
        <v>1652.0513030592269</v>
      </c>
      <c r="E86">
        <f t="shared" si="13"/>
        <v>-646.27043811458861</v>
      </c>
      <c r="F86">
        <f t="shared" si="2"/>
        <v>2078.8734621731733</v>
      </c>
      <c r="G86">
        <f t="shared" si="3"/>
        <v>4157.7469243463465</v>
      </c>
      <c r="H86">
        <f t="shared" si="5"/>
        <v>1432.6030240585847</v>
      </c>
      <c r="I86">
        <f t="shared" si="6"/>
        <v>3511.4764862317579</v>
      </c>
      <c r="J86">
        <f t="shared" si="7"/>
        <v>-2725.1439002877619</v>
      </c>
      <c r="K86">
        <f t="shared" si="8"/>
        <v>-4804.0173624609351</v>
      </c>
    </row>
    <row r="87" spans="1:12">
      <c r="A87" t="s">
        <v>142</v>
      </c>
      <c r="B87">
        <v>-502.91960802244989</v>
      </c>
      <c r="C87">
        <f t="shared" si="16"/>
        <v>-2238.2591341848201</v>
      </c>
      <c r="D87">
        <f t="shared" si="17"/>
        <v>973.44035253931861</v>
      </c>
      <c r="E87">
        <f t="shared" si="13"/>
        <v>-447.58680725685946</v>
      </c>
      <c r="F87">
        <f t="shared" si="2"/>
        <v>2031.4035285998655</v>
      </c>
      <c r="G87">
        <f t="shared" si="3"/>
        <v>4062.8070571997309</v>
      </c>
      <c r="H87">
        <f t="shared" si="5"/>
        <v>1583.8167213430061</v>
      </c>
      <c r="I87">
        <f t="shared" si="6"/>
        <v>3615.2202499428713</v>
      </c>
      <c r="J87">
        <f t="shared" si="7"/>
        <v>-2478.9903358567249</v>
      </c>
      <c r="K87">
        <f t="shared" si="8"/>
        <v>-4510.3938644565906</v>
      </c>
    </row>
    <row r="88" spans="1:12">
      <c r="A88" t="s">
        <v>143</v>
      </c>
      <c r="B88">
        <v>-2152.4837907707097</v>
      </c>
      <c r="C88">
        <f t="shared" si="16"/>
        <v>-5038.5276000184749</v>
      </c>
      <c r="D88">
        <f t="shared" si="17"/>
        <v>-2541.6013431651299</v>
      </c>
      <c r="E88">
        <f t="shared" si="13"/>
        <v>-292.77534634069508</v>
      </c>
      <c r="F88">
        <f t="shared" si="2"/>
        <v>1707.1419714615545</v>
      </c>
      <c r="G88">
        <f t="shared" si="3"/>
        <v>3414.283942923109</v>
      </c>
      <c r="H88">
        <f t="shared" si="5"/>
        <v>1414.3666251208595</v>
      </c>
      <c r="I88">
        <f t="shared" si="6"/>
        <v>3121.5085965824137</v>
      </c>
      <c r="J88">
        <f t="shared" si="7"/>
        <v>-1999.9173178022495</v>
      </c>
      <c r="K88">
        <f t="shared" si="8"/>
        <v>-3707.0592892638042</v>
      </c>
    </row>
    <row r="89" spans="1:12">
      <c r="A89" t="s">
        <v>144</v>
      </c>
      <c r="B89">
        <v>-2427.2571418078601</v>
      </c>
      <c r="C89">
        <f t="shared" si="16"/>
        <v>-6529.1441705701309</v>
      </c>
      <c r="D89">
        <f t="shared" si="17"/>
        <v>-4402.5946691941454</v>
      </c>
      <c r="E89">
        <f t="shared" si="13"/>
        <v>-316.02357009106237</v>
      </c>
      <c r="F89">
        <f t="shared" ref="F89" si="18">STDEV(D70,D71,D72,D73,D74,D75,D76,D77,D78,D79,D80,D81,D82,D83,D84,D85,D86,D87,D88,D89)</f>
        <v>1761.685480475843</v>
      </c>
      <c r="G89">
        <f t="shared" ref="G89:G90" si="19">F89*2</f>
        <v>3523.3709609516859</v>
      </c>
      <c r="H89">
        <f t="shared" si="5"/>
        <v>1445.6619103847806</v>
      </c>
      <c r="I89">
        <f t="shared" si="6"/>
        <v>3207.3473908606234</v>
      </c>
      <c r="J89">
        <f t="shared" si="7"/>
        <v>-2077.7090505669053</v>
      </c>
      <c r="K89">
        <f t="shared" si="8"/>
        <v>-3839.3945310427484</v>
      </c>
    </row>
    <row r="90" spans="1:12">
      <c r="A90" t="s">
        <v>145</v>
      </c>
      <c r="B90">
        <v>-1514.5385237527501</v>
      </c>
      <c r="C90">
        <f t="shared" si="16"/>
        <v>-6597.1990643537702</v>
      </c>
      <c r="D90">
        <f t="shared" si="17"/>
        <v>-4974.6253650922645</v>
      </c>
      <c r="E90">
        <f t="shared" si="13"/>
        <v>-442.39144547283752</v>
      </c>
      <c r="F90">
        <f>STDEV(D71,D72,D73,D74,D75,D76,D77,D78,D79,D80,D81,D82,D83,D84,D85,D86,D87,D88,D89,D90)</f>
        <v>1997.4743339851379</v>
      </c>
      <c r="G90">
        <f t="shared" si="19"/>
        <v>3994.9486679702759</v>
      </c>
      <c r="H90">
        <f t="shared" si="5"/>
        <v>1555.0828885123005</v>
      </c>
      <c r="I90">
        <f t="shared" si="6"/>
        <v>3552.5572224974385</v>
      </c>
      <c r="J90">
        <f t="shared" si="7"/>
        <v>-2439.8657794579753</v>
      </c>
      <c r="K90">
        <f t="shared" si="8"/>
        <v>-4437.3401134431133</v>
      </c>
    </row>
    <row r="91" spans="1:12">
      <c r="A91" t="s">
        <v>146</v>
      </c>
      <c r="B91">
        <v>241.4752341771258</v>
      </c>
      <c r="C91">
        <f t="shared" ref="C91:C93" si="20">SUM(B88,B89,B90,B91)</f>
        <v>-5852.8042221541946</v>
      </c>
      <c r="D91">
        <f t="shared" ref="D91:D93" si="21">C91-C87</f>
        <v>-3614.5450879693744</v>
      </c>
      <c r="E91">
        <f t="shared" ref="E91:E93" si="22">AVERAGE(D72:D91)</f>
        <v>-533.94234533103258</v>
      </c>
      <c r="F91">
        <f t="shared" ref="F91:F93" si="23">STDEV(D72,D73,D74,D75,D76,D77,D78,D79,D80,D81,D82,D83,D84,D85,D86,D87,D88,D89,D90,D91)</f>
        <v>2101.4337605647324</v>
      </c>
      <c r="G91">
        <f t="shared" ref="G91:G93" si="24">F91*2</f>
        <v>4202.8675211294649</v>
      </c>
      <c r="H91">
        <f t="shared" ref="H91:H93" si="25">E91+F91</f>
        <v>1567.4914152336999</v>
      </c>
      <c r="I91">
        <f t="shared" ref="I91:I93" si="26">E91+G91</f>
        <v>3668.9251757984321</v>
      </c>
      <c r="J91">
        <f t="shared" ref="J91:J93" si="27">E91-F91</f>
        <v>-2635.3761058957652</v>
      </c>
      <c r="K91">
        <f t="shared" ref="K91:K93" si="28">E91-G91</f>
        <v>-4736.8098664604977</v>
      </c>
    </row>
    <row r="92" spans="1:12">
      <c r="A92" t="s">
        <v>273</v>
      </c>
      <c r="B92">
        <v>-1672.7562896740192</v>
      </c>
      <c r="C92">
        <f t="shared" si="20"/>
        <v>-5373.0767210575032</v>
      </c>
      <c r="D92">
        <f t="shared" si="21"/>
        <v>-334.54912103902825</v>
      </c>
      <c r="E92">
        <f t="shared" si="22"/>
        <v>-637.01200222913008</v>
      </c>
      <c r="F92">
        <f t="shared" si="23"/>
        <v>2034.1892054712803</v>
      </c>
      <c r="G92">
        <f t="shared" si="24"/>
        <v>4068.3784109425605</v>
      </c>
      <c r="H92">
        <f t="shared" si="25"/>
        <v>1397.1772032421502</v>
      </c>
      <c r="I92">
        <f t="shared" si="26"/>
        <v>3431.3664087134302</v>
      </c>
      <c r="J92">
        <f t="shared" si="27"/>
        <v>-2671.2012077004101</v>
      </c>
      <c r="K92">
        <f t="shared" si="28"/>
        <v>-4705.3904131716909</v>
      </c>
    </row>
    <row r="93" spans="1:12">
      <c r="A93" t="s">
        <v>274</v>
      </c>
      <c r="B93">
        <v>919.09445095171827</v>
      </c>
      <c r="C93">
        <f t="shared" si="20"/>
        <v>-2026.7251282979253</v>
      </c>
      <c r="D93">
        <f t="shared" si="21"/>
        <v>4502.4190422722058</v>
      </c>
      <c r="E93">
        <f t="shared" si="22"/>
        <v>-411.54071494333164</v>
      </c>
      <c r="F93">
        <f t="shared" si="23"/>
        <v>2335.3201911238257</v>
      </c>
      <c r="G93">
        <f t="shared" si="24"/>
        <v>4670.6403822476514</v>
      </c>
      <c r="H93">
        <f t="shared" si="25"/>
        <v>1923.7794761804939</v>
      </c>
      <c r="I93">
        <f t="shared" si="26"/>
        <v>4259.0996673043201</v>
      </c>
      <c r="J93">
        <f t="shared" si="27"/>
        <v>-2746.8609060671574</v>
      </c>
      <c r="K93">
        <f t="shared" si="28"/>
        <v>-5082.1810971909827</v>
      </c>
    </row>
    <row r="96" spans="1:12" ht="60">
      <c r="A96" s="1" t="s">
        <v>0</v>
      </c>
      <c r="B96" s="2" t="s">
        <v>161</v>
      </c>
      <c r="C96" s="2" t="s">
        <v>148</v>
      </c>
      <c r="D96" s="2" t="s">
        <v>149</v>
      </c>
      <c r="E96" s="2" t="s">
        <v>150</v>
      </c>
      <c r="F96" s="2" t="s">
        <v>155</v>
      </c>
      <c r="G96" s="2" t="s">
        <v>166</v>
      </c>
      <c r="H96" s="2" t="s">
        <v>167</v>
      </c>
      <c r="I96" s="2" t="s">
        <v>151</v>
      </c>
      <c r="J96" s="2" t="s">
        <v>152</v>
      </c>
      <c r="K96" s="2" t="s">
        <v>153</v>
      </c>
      <c r="L96" s="2" t="s">
        <v>154</v>
      </c>
    </row>
    <row r="97" spans="1:6">
      <c r="A97" t="s">
        <v>57</v>
      </c>
      <c r="B97" s="5">
        <v>0</v>
      </c>
    </row>
    <row r="98" spans="1:6">
      <c r="A98" t="s">
        <v>58</v>
      </c>
      <c r="B98" s="5">
        <v>0</v>
      </c>
    </row>
    <row r="99" spans="1:6">
      <c r="A99" t="s">
        <v>59</v>
      </c>
      <c r="B99" s="5">
        <v>0</v>
      </c>
    </row>
    <row r="100" spans="1:6">
      <c r="A100" t="s">
        <v>60</v>
      </c>
      <c r="B100" s="5">
        <v>0</v>
      </c>
      <c r="C100">
        <f>SUM(B97,B98,B99,B100)</f>
        <v>0</v>
      </c>
    </row>
    <row r="101" spans="1:6">
      <c r="A101" t="s">
        <v>61</v>
      </c>
      <c r="B101" s="5">
        <v>0</v>
      </c>
      <c r="C101">
        <f t="shared" ref="C101:C164" si="29">SUM(B98,B99,B100,B101)</f>
        <v>0</v>
      </c>
    </row>
    <row r="102" spans="1:6">
      <c r="A102" t="s">
        <v>62</v>
      </c>
      <c r="B102" s="5">
        <v>0</v>
      </c>
      <c r="C102">
        <f t="shared" si="29"/>
        <v>0</v>
      </c>
    </row>
    <row r="103" spans="1:6">
      <c r="A103" t="s">
        <v>63</v>
      </c>
      <c r="B103" s="5">
        <v>0</v>
      </c>
      <c r="C103">
        <f t="shared" si="29"/>
        <v>0</v>
      </c>
    </row>
    <row r="104" spans="1:6">
      <c r="A104" t="s">
        <v>64</v>
      </c>
      <c r="B104" s="5">
        <v>0</v>
      </c>
      <c r="C104">
        <f t="shared" si="29"/>
        <v>0</v>
      </c>
      <c r="D104">
        <f>C104-C100</f>
        <v>0</v>
      </c>
      <c r="E104" t="e">
        <v>#N/A</v>
      </c>
      <c r="F104" t="e">
        <v>#N/A</v>
      </c>
    </row>
    <row r="105" spans="1:6">
      <c r="A105" t="s">
        <v>65</v>
      </c>
      <c r="B105" s="5">
        <v>-2</v>
      </c>
      <c r="C105">
        <f t="shared" si="29"/>
        <v>-2</v>
      </c>
      <c r="D105">
        <f t="shared" ref="D105:D168" si="30">C105-C101</f>
        <v>-2</v>
      </c>
      <c r="E105" t="e">
        <v>#N/A</v>
      </c>
      <c r="F105" t="e">
        <v>#N/A</v>
      </c>
    </row>
    <row r="106" spans="1:6">
      <c r="A106" t="s">
        <v>66</v>
      </c>
      <c r="B106" s="5">
        <v>-2</v>
      </c>
      <c r="C106">
        <f t="shared" si="29"/>
        <v>-4</v>
      </c>
      <c r="D106">
        <f t="shared" si="30"/>
        <v>-4</v>
      </c>
      <c r="E106" t="e">
        <v>#N/A</v>
      </c>
      <c r="F106" t="e">
        <v>#N/A</v>
      </c>
    </row>
    <row r="107" spans="1:6">
      <c r="A107" t="s">
        <v>67</v>
      </c>
      <c r="B107" s="5">
        <v>-2</v>
      </c>
      <c r="C107">
        <f t="shared" si="29"/>
        <v>-6</v>
      </c>
      <c r="D107">
        <f t="shared" si="30"/>
        <v>-6</v>
      </c>
      <c r="E107" t="e">
        <v>#N/A</v>
      </c>
      <c r="F107" t="e">
        <v>#N/A</v>
      </c>
    </row>
    <row r="108" spans="1:6">
      <c r="A108" t="s">
        <v>68</v>
      </c>
      <c r="B108" s="5">
        <v>-2</v>
      </c>
      <c r="C108">
        <f t="shared" si="29"/>
        <v>-8</v>
      </c>
      <c r="D108">
        <f t="shared" si="30"/>
        <v>-8</v>
      </c>
      <c r="E108" t="e">
        <v>#N/A</v>
      </c>
      <c r="F108" t="e">
        <v>#N/A</v>
      </c>
    </row>
    <row r="109" spans="1:6">
      <c r="A109" t="s">
        <v>69</v>
      </c>
      <c r="B109" s="5">
        <v>4.2525000000000004</v>
      </c>
      <c r="C109">
        <f t="shared" si="29"/>
        <v>-1.7474999999999996</v>
      </c>
      <c r="D109">
        <f t="shared" si="30"/>
        <v>0.25250000000000039</v>
      </c>
      <c r="E109" t="e">
        <v>#N/A</v>
      </c>
      <c r="F109" t="e">
        <v>#N/A</v>
      </c>
    </row>
    <row r="110" spans="1:6">
      <c r="A110" t="s">
        <v>70</v>
      </c>
      <c r="B110" s="5">
        <v>4.2525000000000004</v>
      </c>
      <c r="C110">
        <f t="shared" si="29"/>
        <v>4.5050000000000008</v>
      </c>
      <c r="D110">
        <f t="shared" si="30"/>
        <v>8.5050000000000008</v>
      </c>
      <c r="E110" t="e">
        <v>#N/A</v>
      </c>
      <c r="F110" t="e">
        <v>#N/A</v>
      </c>
    </row>
    <row r="111" spans="1:6">
      <c r="A111" t="s">
        <v>71</v>
      </c>
      <c r="B111" s="5">
        <v>4.2525000000000004</v>
      </c>
      <c r="C111">
        <f t="shared" si="29"/>
        <v>10.7575</v>
      </c>
      <c r="D111">
        <f t="shared" si="30"/>
        <v>16.7575</v>
      </c>
      <c r="E111" t="e">
        <v>#N/A</v>
      </c>
      <c r="F111" t="e">
        <v>#N/A</v>
      </c>
    </row>
    <row r="112" spans="1:6">
      <c r="A112" t="s">
        <v>72</v>
      </c>
      <c r="B112" s="5">
        <v>4.2525000000000004</v>
      </c>
      <c r="C112">
        <f t="shared" si="29"/>
        <v>17.010000000000002</v>
      </c>
      <c r="D112">
        <f t="shared" si="30"/>
        <v>25.01</v>
      </c>
      <c r="E112" t="e">
        <v>#N/A</v>
      </c>
      <c r="F112" t="e">
        <v>#N/A</v>
      </c>
    </row>
    <row r="113" spans="1:79">
      <c r="A113" t="s">
        <v>73</v>
      </c>
      <c r="B113" s="5">
        <v>-21.25</v>
      </c>
      <c r="C113">
        <f t="shared" si="29"/>
        <v>-8.4924999999999997</v>
      </c>
      <c r="D113">
        <f t="shared" si="30"/>
        <v>-6.7450000000000001</v>
      </c>
      <c r="E113" t="e">
        <v>#N/A</v>
      </c>
      <c r="F113" t="e">
        <v>#N/A</v>
      </c>
    </row>
    <row r="114" spans="1:79">
      <c r="A114" t="s">
        <v>74</v>
      </c>
      <c r="B114" s="5">
        <v>-21.25</v>
      </c>
      <c r="C114">
        <f t="shared" si="29"/>
        <v>-33.994999999999997</v>
      </c>
      <c r="D114">
        <f t="shared" si="30"/>
        <v>-38.5</v>
      </c>
      <c r="E114" t="e">
        <v>#N/A</v>
      </c>
      <c r="F114" t="e">
        <v>#N/A</v>
      </c>
    </row>
    <row r="115" spans="1:79">
      <c r="A115" t="s">
        <v>75</v>
      </c>
      <c r="B115" s="5">
        <v>-21.25</v>
      </c>
      <c r="C115">
        <f t="shared" si="29"/>
        <v>-59.497500000000002</v>
      </c>
      <c r="D115">
        <f t="shared" si="30"/>
        <v>-70.254999999999995</v>
      </c>
      <c r="E115" t="e">
        <v>#N/A</v>
      </c>
      <c r="F115" t="e">
        <v>#N/A</v>
      </c>
    </row>
    <row r="116" spans="1:79">
      <c r="A116" t="s">
        <v>76</v>
      </c>
      <c r="B116" s="5">
        <v>-21.25</v>
      </c>
      <c r="C116">
        <f t="shared" si="29"/>
        <v>-85</v>
      </c>
      <c r="D116">
        <f t="shared" si="30"/>
        <v>-102.01</v>
      </c>
      <c r="E116" t="e">
        <v>#N/A</v>
      </c>
      <c r="F116" t="e">
        <v>#N/A</v>
      </c>
    </row>
    <row r="117" spans="1:79">
      <c r="A117" t="s">
        <v>77</v>
      </c>
      <c r="B117" s="5">
        <v>-15.510400000000001</v>
      </c>
      <c r="C117">
        <f t="shared" si="29"/>
        <v>-79.260400000000004</v>
      </c>
      <c r="D117">
        <f t="shared" si="30"/>
        <v>-70.767899999999997</v>
      </c>
      <c r="E117" t="e">
        <v>#N/A</v>
      </c>
      <c r="F117" t="e">
        <v>#N/A</v>
      </c>
    </row>
    <row r="118" spans="1:79">
      <c r="A118" t="s">
        <v>78</v>
      </c>
      <c r="B118" s="5">
        <v>-15.510400000000001</v>
      </c>
      <c r="C118">
        <f t="shared" si="29"/>
        <v>-73.520800000000008</v>
      </c>
      <c r="D118">
        <f t="shared" si="30"/>
        <v>-39.525800000000011</v>
      </c>
      <c r="E118" t="e">
        <v>#N/A</v>
      </c>
      <c r="F118" t="e">
        <v>#N/A</v>
      </c>
      <c r="N118" s="19" t="s">
        <v>83</v>
      </c>
      <c r="O118" s="19" t="s">
        <v>84</v>
      </c>
      <c r="P118" s="19" t="s">
        <v>85</v>
      </c>
      <c r="Q118" s="19" t="s">
        <v>86</v>
      </c>
      <c r="R118" s="19" t="s">
        <v>87</v>
      </c>
      <c r="S118" s="19" t="s">
        <v>88</v>
      </c>
      <c r="T118" s="10" t="s">
        <v>89</v>
      </c>
      <c r="U118" s="10" t="s">
        <v>90</v>
      </c>
      <c r="V118" s="19" t="s">
        <v>91</v>
      </c>
      <c r="W118" s="19" t="s">
        <v>92</v>
      </c>
      <c r="X118" s="9" t="s">
        <v>93</v>
      </c>
      <c r="Y118" s="9" t="s">
        <v>94</v>
      </c>
      <c r="Z118" s="9" t="s">
        <v>95</v>
      </c>
      <c r="AA118" s="9" t="s">
        <v>96</v>
      </c>
      <c r="AB118" s="9" t="s">
        <v>97</v>
      </c>
      <c r="AC118" s="10" t="s">
        <v>98</v>
      </c>
      <c r="AD118" s="10" t="s">
        <v>99</v>
      </c>
      <c r="AE118" s="10" t="s">
        <v>100</v>
      </c>
      <c r="AF118" s="10" t="s">
        <v>101</v>
      </c>
      <c r="AG118" s="9" t="s">
        <v>102</v>
      </c>
      <c r="AH118" s="9" t="s">
        <v>103</v>
      </c>
      <c r="AI118" s="9" t="s">
        <v>104</v>
      </c>
      <c r="AJ118" s="9" t="s">
        <v>105</v>
      </c>
      <c r="AK118" s="19" t="s">
        <v>106</v>
      </c>
      <c r="AL118" s="19" t="s">
        <v>107</v>
      </c>
      <c r="AM118" s="10" t="s">
        <v>108</v>
      </c>
      <c r="AN118" s="10" t="s">
        <v>109</v>
      </c>
      <c r="AO118" s="10" t="s">
        <v>110</v>
      </c>
      <c r="AP118" s="10" t="s">
        <v>111</v>
      </c>
      <c r="AQ118" s="9" t="s">
        <v>112</v>
      </c>
      <c r="AR118" s="9" t="s">
        <v>113</v>
      </c>
      <c r="AS118" s="9" t="s">
        <v>114</v>
      </c>
      <c r="AT118" s="9" t="s">
        <v>115</v>
      </c>
      <c r="AU118" s="8" t="s">
        <v>116</v>
      </c>
      <c r="AV118" s="8" t="s">
        <v>117</v>
      </c>
      <c r="AW118" s="8" t="s">
        <v>163</v>
      </c>
      <c r="AX118" s="8" t="s">
        <v>119</v>
      </c>
      <c r="AY118" s="9" t="s">
        <v>120</v>
      </c>
      <c r="AZ118" s="9" t="s">
        <v>121</v>
      </c>
      <c r="BA118" s="10" t="s">
        <v>122</v>
      </c>
      <c r="BB118" s="10" t="s">
        <v>123</v>
      </c>
      <c r="BC118" s="10" t="s">
        <v>124</v>
      </c>
      <c r="BD118" s="19" t="s">
        <v>125</v>
      </c>
      <c r="BE118" s="9" t="s">
        <v>126</v>
      </c>
      <c r="BF118" s="9" t="s">
        <v>127</v>
      </c>
      <c r="BG118" s="9" t="s">
        <v>128</v>
      </c>
      <c r="BH118" s="19" t="s">
        <v>129</v>
      </c>
      <c r="BI118" s="19" t="s">
        <v>130</v>
      </c>
      <c r="BJ118" s="19" t="s">
        <v>131</v>
      </c>
      <c r="BK118" s="19" t="s">
        <v>132</v>
      </c>
      <c r="BL118" s="19" t="s">
        <v>133</v>
      </c>
      <c r="BM118" s="19" t="s">
        <v>134</v>
      </c>
      <c r="BN118" s="19" t="s">
        <v>135</v>
      </c>
      <c r="BO118" s="19" t="s">
        <v>136</v>
      </c>
      <c r="BP118" s="19" t="s">
        <v>137</v>
      </c>
      <c r="BQ118" s="19" t="s">
        <v>138</v>
      </c>
      <c r="BR118" s="19" t="s">
        <v>139</v>
      </c>
      <c r="BS118" s="19" t="s">
        <v>140</v>
      </c>
      <c r="BT118" s="19" t="s">
        <v>141</v>
      </c>
      <c r="BU118" s="19" t="s">
        <v>142</v>
      </c>
      <c r="BV118" s="10" t="s">
        <v>143</v>
      </c>
      <c r="BW118" s="10" t="s">
        <v>144</v>
      </c>
      <c r="BX118" s="10" t="s">
        <v>145</v>
      </c>
      <c r="BY118" s="19" t="s">
        <v>146</v>
      </c>
      <c r="BZ118" s="10" t="s">
        <v>273</v>
      </c>
      <c r="CA118" s="10" t="s">
        <v>274</v>
      </c>
    </row>
    <row r="119" spans="1:79">
      <c r="A119" t="s">
        <v>79</v>
      </c>
      <c r="B119" s="5">
        <v>-15.510400000000001</v>
      </c>
      <c r="C119">
        <f t="shared" si="29"/>
        <v>-67.781200000000013</v>
      </c>
      <c r="D119">
        <f t="shared" si="30"/>
        <v>-8.2837000000000103</v>
      </c>
      <c r="E119" t="e">
        <v>#N/A</v>
      </c>
      <c r="F119" t="e">
        <v>#N/A</v>
      </c>
      <c r="M119" s="2" t="s">
        <v>149</v>
      </c>
      <c r="N119">
        <v>0</v>
      </c>
      <c r="O119">
        <v>37.200000000000003</v>
      </c>
      <c r="P119">
        <v>74.400000000000006</v>
      </c>
      <c r="Q119">
        <v>55.800000000000004</v>
      </c>
      <c r="R119">
        <v>-53.8</v>
      </c>
      <c r="S119">
        <v>-41.4</v>
      </c>
      <c r="T119">
        <v>-60</v>
      </c>
      <c r="U119">
        <v>-60</v>
      </c>
      <c r="V119">
        <v>122</v>
      </c>
      <c r="W119">
        <v>60</v>
      </c>
      <c r="X119">
        <v>60</v>
      </c>
      <c r="Y119">
        <v>60</v>
      </c>
      <c r="Z119">
        <v>-31</v>
      </c>
      <c r="AA119">
        <v>0</v>
      </c>
      <c r="AB119">
        <v>0</v>
      </c>
      <c r="AC119">
        <v>0</v>
      </c>
      <c r="AD119">
        <v>0</v>
      </c>
      <c r="AE119">
        <v>0</v>
      </c>
      <c r="AF119">
        <v>0</v>
      </c>
      <c r="AG119">
        <v>-5.5286929999999996</v>
      </c>
      <c r="AH119">
        <v>-64.370785999999995</v>
      </c>
      <c r="AI119">
        <v>-104.95687899999999</v>
      </c>
      <c r="AJ119">
        <v>-65.576971999999984</v>
      </c>
      <c r="AK119">
        <v>-61.681160166666665</v>
      </c>
      <c r="AL119">
        <v>-35.259881666666672</v>
      </c>
      <c r="AM119">
        <v>10.187730166666626</v>
      </c>
      <c r="AN119">
        <v>-670.22265800000037</v>
      </c>
      <c r="AO119">
        <v>-670.41428600000029</v>
      </c>
      <c r="AP119">
        <v>-550.84564733333366</v>
      </c>
      <c r="AQ119">
        <v>-882.41534200000035</v>
      </c>
      <c r="AR119">
        <v>325.08663000000035</v>
      </c>
      <c r="AS119">
        <v>237.66339500000032</v>
      </c>
      <c r="AT119">
        <v>120.17382666666708</v>
      </c>
      <c r="AU119">
        <v>768.87192500000037</v>
      </c>
      <c r="AV119">
        <v>144.82768999999996</v>
      </c>
      <c r="AW119">
        <v>384.37958857666666</v>
      </c>
      <c r="AX119">
        <v>428.19441024333327</v>
      </c>
      <c r="AY119">
        <v>-15.701434756666714</v>
      </c>
      <c r="AZ119">
        <v>118.68338691</v>
      </c>
      <c r="BA119">
        <v>-118.36034441000001</v>
      </c>
      <c r="BB119">
        <v>-65.172921909999999</v>
      </c>
      <c r="BC119">
        <v>192.74450059</v>
      </c>
      <c r="BD119">
        <v>69.49092309000001</v>
      </c>
      <c r="BE119">
        <v>193.87275</v>
      </c>
      <c r="BF119">
        <v>72.316500000000005</v>
      </c>
      <c r="BG119">
        <v>-51.350750000000005</v>
      </c>
      <c r="BH119">
        <v>-59.417999999999992</v>
      </c>
    </row>
    <row r="120" spans="1:79" ht="45">
      <c r="A120" t="s">
        <v>80</v>
      </c>
      <c r="B120" s="5">
        <v>-15.510400000000001</v>
      </c>
      <c r="C120">
        <f t="shared" si="29"/>
        <v>-62.041600000000003</v>
      </c>
      <c r="D120">
        <f t="shared" si="30"/>
        <v>22.958399999999997</v>
      </c>
      <c r="E120" t="e">
        <v>#N/A</v>
      </c>
      <c r="F120" t="e">
        <v>#N/A</v>
      </c>
      <c r="M120" s="2" t="s">
        <v>151</v>
      </c>
      <c r="N120">
        <v>47.437003668290082</v>
      </c>
      <c r="O120">
        <v>53.222407388049767</v>
      </c>
      <c r="P120">
        <v>63.320846610289713</v>
      </c>
      <c r="Q120">
        <v>70.381702461897689</v>
      </c>
      <c r="R120">
        <v>71.87515671288736</v>
      </c>
      <c r="S120">
        <v>71.388501915397313</v>
      </c>
      <c r="T120">
        <v>68.965586964361464</v>
      </c>
      <c r="U120">
        <v>68.197527261613772</v>
      </c>
      <c r="V120">
        <v>71.677079461688962</v>
      </c>
      <c r="W120">
        <v>77.45584422274861</v>
      </c>
      <c r="X120">
        <v>83.603247275581225</v>
      </c>
      <c r="Y120">
        <v>87.997741994533015</v>
      </c>
      <c r="Z120">
        <v>84.90762935356581</v>
      </c>
      <c r="AA120">
        <v>77.470150132330346</v>
      </c>
      <c r="AB120">
        <v>62.987352034833428</v>
      </c>
      <c r="AC120">
        <v>55.874595523313396</v>
      </c>
      <c r="AD120">
        <v>54.074411326349839</v>
      </c>
      <c r="AE120">
        <v>55.117841529913221</v>
      </c>
      <c r="AF120">
        <v>56.799906936642202</v>
      </c>
      <c r="AG120">
        <v>58.199848595274318</v>
      </c>
      <c r="AH120">
        <v>57.593530756551893</v>
      </c>
      <c r="AI120">
        <v>54.965435429754805</v>
      </c>
      <c r="AJ120">
        <v>47.27678569238514</v>
      </c>
      <c r="AK120">
        <v>41.564551651070751</v>
      </c>
      <c r="AL120">
        <v>40.879486681148229</v>
      </c>
      <c r="AM120">
        <v>42.467671220748826</v>
      </c>
      <c r="AN120">
        <v>110.10874160267292</v>
      </c>
      <c r="AO120">
        <v>130.60884771413464</v>
      </c>
      <c r="AP120">
        <v>119.07855078063919</v>
      </c>
      <c r="AQ120">
        <v>125.43984142880294</v>
      </c>
      <c r="AR120">
        <v>157.28459923190147</v>
      </c>
      <c r="AS120">
        <v>177.21919437962478</v>
      </c>
      <c r="AT120">
        <v>189.28542101537019</v>
      </c>
      <c r="AU120">
        <v>281.46668157477757</v>
      </c>
      <c r="AV120">
        <v>292.01306715019336</v>
      </c>
      <c r="AW120">
        <v>324.20325781006278</v>
      </c>
      <c r="AX120">
        <v>359.44285742749378</v>
      </c>
      <c r="AY120">
        <v>358.68037726019548</v>
      </c>
      <c r="AZ120">
        <v>365.99868224492604</v>
      </c>
      <c r="BA120">
        <v>360.77824451344759</v>
      </c>
      <c r="BB120">
        <v>360.46734696504308</v>
      </c>
      <c r="BC120">
        <v>377.5097334669523</v>
      </c>
      <c r="BD120">
        <v>384.47605575580542</v>
      </c>
      <c r="BE120">
        <v>399.4730008554908</v>
      </c>
      <c r="BF120">
        <v>405.10203189831742</v>
      </c>
      <c r="BG120">
        <v>402.17753545414803</v>
      </c>
      <c r="BH120">
        <v>407.61325941460632</v>
      </c>
    </row>
    <row r="121" spans="1:79" ht="45">
      <c r="A121" t="s">
        <v>81</v>
      </c>
      <c r="B121" s="5">
        <v>-32</v>
      </c>
      <c r="C121">
        <f t="shared" si="29"/>
        <v>-78.531199999999998</v>
      </c>
      <c r="D121">
        <f t="shared" si="30"/>
        <v>0.72920000000000584</v>
      </c>
      <c r="E121" t="e">
        <v>#N/A</v>
      </c>
      <c r="F121" t="e">
        <v>#N/A</v>
      </c>
      <c r="M121" s="2" t="s">
        <v>152</v>
      </c>
      <c r="N121">
        <v>105.29800733658016</v>
      </c>
      <c r="O121">
        <v>111.49606477609954</v>
      </c>
      <c r="P121">
        <v>122.87244322057943</v>
      </c>
      <c r="Q121">
        <v>130.66575909046205</v>
      </c>
      <c r="R121">
        <v>134.36637592577472</v>
      </c>
      <c r="S121">
        <v>135.04887883079462</v>
      </c>
      <c r="T121">
        <v>134.3509655953896</v>
      </c>
      <c r="U121">
        <v>135.85130452322753</v>
      </c>
      <c r="V121">
        <v>135.63540892337792</v>
      </c>
      <c r="W121">
        <v>142.00648011216387</v>
      </c>
      <c r="X121">
        <v>148.00336955116242</v>
      </c>
      <c r="Y121">
        <v>152.91892148906601</v>
      </c>
      <c r="Z121">
        <v>149.8397378737983</v>
      </c>
      <c r="AA121">
        <v>138.94030026466069</v>
      </c>
      <c r="AB121">
        <v>116.37470406966685</v>
      </c>
      <c r="AC121">
        <v>106.01919104662679</v>
      </c>
      <c r="AD121">
        <v>103.75882265269968</v>
      </c>
      <c r="AE121">
        <v>104.65568305982644</v>
      </c>
      <c r="AF121">
        <v>104.29981387328441</v>
      </c>
      <c r="AG121">
        <v>105.51613184054864</v>
      </c>
      <c r="AH121">
        <v>107.52203546310378</v>
      </c>
      <c r="AI121">
        <v>109.37368875950962</v>
      </c>
      <c r="AJ121">
        <v>100.99523788477028</v>
      </c>
      <c r="AK121">
        <v>95.444827810474834</v>
      </c>
      <c r="AL121">
        <v>93.147691953963118</v>
      </c>
      <c r="AM121">
        <v>93.744674524830984</v>
      </c>
      <c r="AN121">
        <v>259.5379481886792</v>
      </c>
      <c r="AO121">
        <v>331.0588747116027</v>
      </c>
      <c r="AP121">
        <v>341.64056321127845</v>
      </c>
      <c r="AQ121">
        <v>401.48391160760593</v>
      </c>
      <c r="AR121">
        <v>451.91909571380302</v>
      </c>
      <c r="AS121">
        <v>482.90511625924955</v>
      </c>
      <c r="AT121">
        <v>499.47887819740708</v>
      </c>
      <c r="AU121">
        <v>645.39780306622185</v>
      </c>
      <c r="AV121">
        <v>659.24918971705347</v>
      </c>
      <c r="AW121">
        <v>704.41059160795885</v>
      </c>
      <c r="AX121">
        <v>753.48007033065414</v>
      </c>
      <c r="AY121">
        <v>752.74018173389095</v>
      </c>
      <c r="AZ121">
        <v>761.44262235785209</v>
      </c>
      <c r="BA121">
        <v>756.64332946539514</v>
      </c>
      <c r="BB121">
        <v>756.06164116408615</v>
      </c>
      <c r="BC121">
        <v>775.26134518840456</v>
      </c>
      <c r="BD121">
        <v>782.44059501161075</v>
      </c>
      <c r="BE121">
        <v>799.65678970264833</v>
      </c>
      <c r="BF121">
        <v>805.53603270496808</v>
      </c>
      <c r="BG121">
        <v>802.76396382496273</v>
      </c>
      <c r="BH121">
        <v>783.09517884587933</v>
      </c>
    </row>
    <row r="122" spans="1:79" ht="45">
      <c r="A122" t="s">
        <v>82</v>
      </c>
      <c r="B122" s="5">
        <v>-32</v>
      </c>
      <c r="C122">
        <f t="shared" si="29"/>
        <v>-95.020800000000008</v>
      </c>
      <c r="D122">
        <f t="shared" si="30"/>
        <v>-21.5</v>
      </c>
      <c r="E122" t="e">
        <v>#N/A</v>
      </c>
      <c r="F122" t="e">
        <v>#N/A</v>
      </c>
      <c r="M122" s="2" t="s">
        <v>153</v>
      </c>
      <c r="N122">
        <v>-68.285003668290088</v>
      </c>
      <c r="O122">
        <v>-63.324907388049773</v>
      </c>
      <c r="P122">
        <v>-55.782346610289714</v>
      </c>
      <c r="Q122">
        <v>-50.186410795231026</v>
      </c>
      <c r="R122">
        <v>-53.107281712887342</v>
      </c>
      <c r="S122">
        <v>-55.932251915397295</v>
      </c>
      <c r="T122">
        <v>-61.805170297694765</v>
      </c>
      <c r="U122">
        <v>-67.110027261613737</v>
      </c>
      <c r="V122">
        <v>-56.239579461688926</v>
      </c>
      <c r="W122">
        <v>-51.645427556081913</v>
      </c>
      <c r="X122">
        <v>-45.196997275581197</v>
      </c>
      <c r="Y122">
        <v>-41.844616994532998</v>
      </c>
      <c r="Z122">
        <v>-44.956587686899141</v>
      </c>
      <c r="AA122">
        <v>-45.470150132330346</v>
      </c>
      <c r="AB122">
        <v>-43.787352034833425</v>
      </c>
      <c r="AC122">
        <v>-44.414595523313388</v>
      </c>
      <c r="AD122">
        <v>-45.294411326349838</v>
      </c>
      <c r="AE122">
        <v>-43.957841529913225</v>
      </c>
      <c r="AF122">
        <v>-38.199906936642208</v>
      </c>
      <c r="AG122">
        <v>-36.432717895274322</v>
      </c>
      <c r="AH122">
        <v>-42.263478656551889</v>
      </c>
      <c r="AI122">
        <v>-53.851071229754808</v>
      </c>
      <c r="AJ122">
        <v>-60.160118692385133</v>
      </c>
      <c r="AK122">
        <v>-66.196000667737408</v>
      </c>
      <c r="AL122">
        <v>-63.656923864481563</v>
      </c>
      <c r="AM122">
        <v>-60.086335387415488</v>
      </c>
      <c r="AN122">
        <v>-188.74967156933963</v>
      </c>
      <c r="AO122">
        <v>-270.29120628080142</v>
      </c>
      <c r="AP122">
        <v>-326.04547408063928</v>
      </c>
      <c r="AQ122">
        <v>-426.64829892880306</v>
      </c>
      <c r="AR122">
        <v>-431.9843937319016</v>
      </c>
      <c r="AS122">
        <v>-434.15264937962479</v>
      </c>
      <c r="AT122">
        <v>-431.10149334870357</v>
      </c>
      <c r="AU122">
        <v>-446.39556140811089</v>
      </c>
      <c r="AV122">
        <v>-442.45917798352673</v>
      </c>
      <c r="AW122">
        <v>-436.21140978572936</v>
      </c>
      <c r="AX122">
        <v>-428.63156837882707</v>
      </c>
      <c r="AY122">
        <v>-429.43923168719544</v>
      </c>
      <c r="AZ122">
        <v>-424.88919798092604</v>
      </c>
      <c r="BA122">
        <v>-430.95192539044751</v>
      </c>
      <c r="BB122">
        <v>-430.72124143304308</v>
      </c>
      <c r="BC122">
        <v>-417.99348997595223</v>
      </c>
      <c r="BD122">
        <v>-411.45302275580536</v>
      </c>
      <c r="BE122">
        <v>-400.89457683882415</v>
      </c>
      <c r="BF122">
        <v>-395.76596971498401</v>
      </c>
      <c r="BG122">
        <v>-398.99532128748137</v>
      </c>
      <c r="BH122">
        <v>-343.35057944793971</v>
      </c>
    </row>
    <row r="123" spans="1:79" ht="45">
      <c r="A123" t="s">
        <v>83</v>
      </c>
      <c r="B123" s="5">
        <v>-32</v>
      </c>
      <c r="C123">
        <f t="shared" si="29"/>
        <v>-111.5104</v>
      </c>
      <c r="D123">
        <f t="shared" si="30"/>
        <v>-43.729199999999992</v>
      </c>
      <c r="E123">
        <f>AVERAGE(D104:D123)</f>
        <v>-17.355200000000004</v>
      </c>
      <c r="F123">
        <f t="shared" ref="F123:F184" si="31">STDEV(D104,D105,D106,D107,D108,D109,D110,D111,D112,D113,D114,D115,D116,D117,D118,D119,D120,D121,D122,D123)</f>
        <v>33.627464115761711</v>
      </c>
      <c r="G123">
        <f t="shared" ref="G123:G186" si="32">F123*2</f>
        <v>67.254928231523422</v>
      </c>
      <c r="H123">
        <f>E123+F123</f>
        <v>16.272264115761708</v>
      </c>
      <c r="I123">
        <f>E123+G123</f>
        <v>49.899728231523419</v>
      </c>
      <c r="J123">
        <f>E123-F123</f>
        <v>-50.982664115761715</v>
      </c>
      <c r="K123">
        <f>E123-G123</f>
        <v>-84.610128231523419</v>
      </c>
      <c r="M123" s="2" t="s">
        <v>154</v>
      </c>
      <c r="N123">
        <v>-126.14600733658017</v>
      </c>
      <c r="O123">
        <v>-121.59856477609954</v>
      </c>
      <c r="P123">
        <v>-115.33394322057943</v>
      </c>
      <c r="Q123">
        <v>-110.47046742379538</v>
      </c>
      <c r="R123">
        <v>-115.5985009257747</v>
      </c>
      <c r="S123">
        <v>-119.59262883079461</v>
      </c>
      <c r="T123">
        <v>-127.19054892872289</v>
      </c>
      <c r="U123">
        <v>-134.76380452322749</v>
      </c>
      <c r="V123">
        <v>-120.19790892337788</v>
      </c>
      <c r="W123">
        <v>-116.19606344549717</v>
      </c>
      <c r="X123">
        <v>-109.59711955116241</v>
      </c>
      <c r="Y123">
        <v>-106.76579648906601</v>
      </c>
      <c r="Z123">
        <v>-109.88869620713162</v>
      </c>
      <c r="AA123">
        <v>-106.94030026466069</v>
      </c>
      <c r="AB123">
        <v>-97.174704069666859</v>
      </c>
      <c r="AC123">
        <v>-94.559191046626779</v>
      </c>
      <c r="AD123">
        <v>-94.978822652699677</v>
      </c>
      <c r="AE123">
        <v>-93.495683059826447</v>
      </c>
      <c r="AF123">
        <v>-85.699813873284413</v>
      </c>
      <c r="AG123">
        <v>-83.749001140548643</v>
      </c>
      <c r="AH123">
        <v>-92.191983363103787</v>
      </c>
      <c r="AI123">
        <v>-108.25932455950961</v>
      </c>
      <c r="AJ123">
        <v>-113.87857088477027</v>
      </c>
      <c r="AK123">
        <v>-120.0762768271415</v>
      </c>
      <c r="AL123">
        <v>-115.92512913729647</v>
      </c>
      <c r="AM123">
        <v>-111.36333869149765</v>
      </c>
      <c r="AN123">
        <v>-338.1788781553459</v>
      </c>
      <c r="AO123">
        <v>-470.74123327826942</v>
      </c>
      <c r="AP123">
        <v>-548.60748651127858</v>
      </c>
      <c r="AQ123">
        <v>-702.69236910760605</v>
      </c>
      <c r="AR123">
        <v>-726.61889021380307</v>
      </c>
      <c r="AS123">
        <v>-739.83857125924965</v>
      </c>
      <c r="AT123">
        <v>-741.29495053074038</v>
      </c>
      <c r="AU123">
        <v>-810.32668289955507</v>
      </c>
      <c r="AV123">
        <v>-809.69530055038672</v>
      </c>
      <c r="AW123">
        <v>-816.41874358362543</v>
      </c>
      <c r="AX123">
        <v>-822.66878128198755</v>
      </c>
      <c r="AY123">
        <v>-823.49903616089091</v>
      </c>
      <c r="AZ123">
        <v>-820.33313809385209</v>
      </c>
      <c r="BA123">
        <v>-826.81701034239506</v>
      </c>
      <c r="BB123">
        <v>-826.31553563208615</v>
      </c>
      <c r="BC123">
        <v>-815.74510169740449</v>
      </c>
      <c r="BD123">
        <v>-809.41756201161081</v>
      </c>
      <c r="BE123">
        <v>-801.07836568598157</v>
      </c>
      <c r="BF123">
        <v>-796.19997052163478</v>
      </c>
      <c r="BG123">
        <v>-799.58174965829608</v>
      </c>
      <c r="BH123">
        <v>-718.83249887921272</v>
      </c>
    </row>
    <row r="124" spans="1:79">
      <c r="A124" t="s">
        <v>84</v>
      </c>
      <c r="B124" s="5">
        <v>-32</v>
      </c>
      <c r="C124">
        <f t="shared" si="29"/>
        <v>-128</v>
      </c>
      <c r="D124">
        <f t="shared" si="30"/>
        <v>-65.958399999999997</v>
      </c>
      <c r="E124">
        <f t="shared" ref="E124:E187" si="33">AVERAGE(D105:D124)</f>
        <v>-20.653120000000001</v>
      </c>
      <c r="F124">
        <f t="shared" si="31"/>
        <v>35.040475146195682</v>
      </c>
      <c r="G124">
        <f t="shared" si="32"/>
        <v>70.080950292391364</v>
      </c>
      <c r="H124">
        <f>E124+F124</f>
        <v>14.387355146195681</v>
      </c>
      <c r="I124">
        <f>E124+G124</f>
        <v>49.427830292391363</v>
      </c>
      <c r="J124">
        <f>E124-F124</f>
        <v>-55.693595146195683</v>
      </c>
      <c r="K124">
        <f>E124-G124</f>
        <v>-90.734070292391365</v>
      </c>
    </row>
    <row r="125" spans="1:79">
      <c r="A125" t="s">
        <v>85</v>
      </c>
      <c r="B125" s="5">
        <v>0</v>
      </c>
      <c r="C125">
        <f t="shared" si="29"/>
        <v>-96</v>
      </c>
      <c r="D125">
        <f t="shared" si="30"/>
        <v>-17.468800000000002</v>
      </c>
      <c r="E125">
        <f t="shared" si="33"/>
        <v>-21.426560000000002</v>
      </c>
      <c r="F125">
        <f t="shared" si="31"/>
        <v>34.776807070538744</v>
      </c>
      <c r="G125">
        <f t="shared" si="32"/>
        <v>69.553614141077489</v>
      </c>
      <c r="H125">
        <f t="shared" ref="H125:H188" si="34">E125+F125</f>
        <v>13.350247070538742</v>
      </c>
      <c r="I125">
        <f t="shared" ref="I125:I188" si="35">E125+G125</f>
        <v>48.127054141077487</v>
      </c>
      <c r="J125">
        <f t="shared" ref="J125:J188" si="36">E125-F125</f>
        <v>-56.203367070538746</v>
      </c>
      <c r="K125">
        <f t="shared" ref="K125:K188" si="37">E125-G125</f>
        <v>-90.980174141077498</v>
      </c>
    </row>
    <row r="126" spans="1:79">
      <c r="A126" t="s">
        <v>86</v>
      </c>
      <c r="B126" s="5">
        <v>0</v>
      </c>
      <c r="C126">
        <f t="shared" si="29"/>
        <v>-64</v>
      </c>
      <c r="D126">
        <f t="shared" si="30"/>
        <v>31.020800000000008</v>
      </c>
      <c r="E126">
        <f t="shared" si="33"/>
        <v>-19.675519999999999</v>
      </c>
      <c r="F126">
        <f t="shared" si="31"/>
        <v>36.537520474677443</v>
      </c>
      <c r="G126">
        <f t="shared" si="32"/>
        <v>73.075040949354886</v>
      </c>
      <c r="H126">
        <f t="shared" si="34"/>
        <v>16.862000474677444</v>
      </c>
      <c r="I126">
        <f t="shared" si="35"/>
        <v>53.399520949354887</v>
      </c>
      <c r="J126">
        <f t="shared" si="36"/>
        <v>-56.213040474677442</v>
      </c>
      <c r="K126">
        <f t="shared" si="37"/>
        <v>-92.750560949354877</v>
      </c>
    </row>
    <row r="127" spans="1:79">
      <c r="A127" t="s">
        <v>87</v>
      </c>
      <c r="B127" s="5">
        <v>0</v>
      </c>
      <c r="C127">
        <f t="shared" si="29"/>
        <v>-32</v>
      </c>
      <c r="D127">
        <f t="shared" si="30"/>
        <v>79.510400000000004</v>
      </c>
      <c r="E127">
        <f t="shared" si="33"/>
        <v>-15.4</v>
      </c>
      <c r="F127">
        <f t="shared" si="31"/>
        <v>42.704642358191606</v>
      </c>
      <c r="G127">
        <f t="shared" si="32"/>
        <v>85.409284716383212</v>
      </c>
      <c r="H127">
        <f t="shared" si="34"/>
        <v>27.304642358191607</v>
      </c>
      <c r="I127">
        <f t="shared" si="35"/>
        <v>70.009284716383206</v>
      </c>
      <c r="J127">
        <f t="shared" si="36"/>
        <v>-58.104642358191605</v>
      </c>
      <c r="K127">
        <f t="shared" si="37"/>
        <v>-100.80928471638322</v>
      </c>
    </row>
    <row r="128" spans="1:79">
      <c r="A128" t="s">
        <v>88</v>
      </c>
      <c r="B128" s="5">
        <v>0</v>
      </c>
      <c r="C128">
        <f t="shared" si="29"/>
        <v>0</v>
      </c>
      <c r="D128">
        <f t="shared" si="30"/>
        <v>128</v>
      </c>
      <c r="E128">
        <f t="shared" si="33"/>
        <v>-8.6</v>
      </c>
      <c r="F128">
        <f t="shared" si="31"/>
        <v>53.426803395358739</v>
      </c>
      <c r="G128">
        <f t="shared" si="32"/>
        <v>106.85360679071748</v>
      </c>
      <c r="H128">
        <f t="shared" si="34"/>
        <v>44.826803395358738</v>
      </c>
      <c r="I128">
        <f t="shared" si="35"/>
        <v>98.253606790717484</v>
      </c>
      <c r="J128">
        <f t="shared" si="36"/>
        <v>-62.026803395358741</v>
      </c>
      <c r="K128">
        <f t="shared" si="37"/>
        <v>-115.45360679071747</v>
      </c>
    </row>
    <row r="129" spans="1:11">
      <c r="A129" t="s">
        <v>89</v>
      </c>
      <c r="B129" s="5">
        <v>-18.600000000000001</v>
      </c>
      <c r="C129">
        <f t="shared" si="29"/>
        <v>-18.600000000000001</v>
      </c>
      <c r="D129">
        <f t="shared" si="30"/>
        <v>77.400000000000006</v>
      </c>
      <c r="E129">
        <f t="shared" si="33"/>
        <v>-4.7426249999999994</v>
      </c>
      <c r="F129">
        <f t="shared" si="31"/>
        <v>56.779392808259274</v>
      </c>
      <c r="G129">
        <f t="shared" si="32"/>
        <v>113.55878561651855</v>
      </c>
      <c r="H129">
        <f t="shared" si="34"/>
        <v>52.036767808259278</v>
      </c>
      <c r="I129">
        <f t="shared" si="35"/>
        <v>108.81616061651854</v>
      </c>
      <c r="J129">
        <f t="shared" si="36"/>
        <v>-61.522017808259271</v>
      </c>
      <c r="K129">
        <f t="shared" si="37"/>
        <v>-118.30141061651855</v>
      </c>
    </row>
    <row r="130" spans="1:11">
      <c r="A130" t="s">
        <v>90</v>
      </c>
      <c r="B130" s="5">
        <v>-18.600000000000001</v>
      </c>
      <c r="C130">
        <f t="shared" si="29"/>
        <v>-37.200000000000003</v>
      </c>
      <c r="D130">
        <f t="shared" si="30"/>
        <v>26.799999999999997</v>
      </c>
      <c r="E130">
        <f t="shared" si="33"/>
        <v>-3.8278749999999997</v>
      </c>
      <c r="F130">
        <f t="shared" si="31"/>
        <v>57.150213785259993</v>
      </c>
      <c r="G130">
        <f t="shared" si="32"/>
        <v>114.30042757051999</v>
      </c>
      <c r="H130">
        <f t="shared" si="34"/>
        <v>53.322338785259994</v>
      </c>
      <c r="I130">
        <f t="shared" si="35"/>
        <v>110.47255257051998</v>
      </c>
      <c r="J130">
        <f t="shared" si="36"/>
        <v>-60.978088785259992</v>
      </c>
      <c r="K130">
        <f t="shared" si="37"/>
        <v>-118.12830257051999</v>
      </c>
    </row>
    <row r="131" spans="1:11">
      <c r="A131" t="s">
        <v>91</v>
      </c>
      <c r="B131" s="5">
        <v>-18.600000000000001</v>
      </c>
      <c r="C131">
        <f t="shared" si="29"/>
        <v>-55.800000000000004</v>
      </c>
      <c r="D131">
        <f t="shared" si="30"/>
        <v>-23.800000000000004</v>
      </c>
      <c r="E131">
        <f t="shared" si="33"/>
        <v>-5.8557499999999987</v>
      </c>
      <c r="F131">
        <f t="shared" si="31"/>
        <v>57.100868438012945</v>
      </c>
      <c r="G131">
        <f t="shared" si="32"/>
        <v>114.20173687602589</v>
      </c>
      <c r="H131">
        <f t="shared" si="34"/>
        <v>51.245118438012945</v>
      </c>
      <c r="I131">
        <f t="shared" si="35"/>
        <v>108.34598687602589</v>
      </c>
      <c r="J131">
        <f t="shared" si="36"/>
        <v>-62.956618438012946</v>
      </c>
      <c r="K131">
        <f t="shared" si="37"/>
        <v>-120.05748687602589</v>
      </c>
    </row>
    <row r="132" spans="1:11">
      <c r="A132" t="s">
        <v>92</v>
      </c>
      <c r="B132" s="5">
        <v>-18.600000000000001</v>
      </c>
      <c r="C132">
        <f t="shared" si="29"/>
        <v>-74.400000000000006</v>
      </c>
      <c r="D132">
        <f t="shared" si="30"/>
        <v>-74.400000000000006</v>
      </c>
      <c r="E132">
        <f t="shared" si="33"/>
        <v>-10.826249999999998</v>
      </c>
      <c r="F132">
        <f t="shared" si="31"/>
        <v>58.580208904737027</v>
      </c>
      <c r="G132">
        <f t="shared" si="32"/>
        <v>117.16041780947405</v>
      </c>
      <c r="H132">
        <f t="shared" si="34"/>
        <v>47.753958904737033</v>
      </c>
      <c r="I132">
        <f t="shared" si="35"/>
        <v>106.33416780947405</v>
      </c>
      <c r="J132">
        <f t="shared" si="36"/>
        <v>-69.406458904737022</v>
      </c>
      <c r="K132">
        <f t="shared" si="37"/>
        <v>-127.98666780947406</v>
      </c>
    </row>
    <row r="133" spans="1:11">
      <c r="A133" t="s">
        <v>93</v>
      </c>
      <c r="B133" s="5">
        <v>0</v>
      </c>
      <c r="C133">
        <f t="shared" si="29"/>
        <v>-55.800000000000004</v>
      </c>
      <c r="D133">
        <f t="shared" si="30"/>
        <v>-37.200000000000003</v>
      </c>
      <c r="E133">
        <f t="shared" si="33"/>
        <v>-12.348999999999998</v>
      </c>
      <c r="F133">
        <f t="shared" si="31"/>
        <v>58.863678090000107</v>
      </c>
      <c r="G133">
        <f t="shared" si="32"/>
        <v>117.72735618000021</v>
      </c>
      <c r="H133">
        <f t="shared" si="34"/>
        <v>46.51467809000011</v>
      </c>
      <c r="I133">
        <f t="shared" si="35"/>
        <v>105.37835618000021</v>
      </c>
      <c r="J133">
        <f t="shared" si="36"/>
        <v>-71.212678090000111</v>
      </c>
      <c r="K133">
        <f t="shared" si="37"/>
        <v>-130.0763561800002</v>
      </c>
    </row>
    <row r="134" spans="1:11">
      <c r="A134" t="s">
        <v>94</v>
      </c>
      <c r="B134" s="5">
        <v>0</v>
      </c>
      <c r="C134">
        <f t="shared" si="29"/>
        <v>-37.200000000000003</v>
      </c>
      <c r="D134">
        <f t="shared" si="30"/>
        <v>0</v>
      </c>
      <c r="E134">
        <f t="shared" si="33"/>
        <v>-10.423999999999998</v>
      </c>
      <c r="F134">
        <f t="shared" si="31"/>
        <v>58.592360678352136</v>
      </c>
      <c r="G134">
        <f t="shared" si="32"/>
        <v>117.18472135670427</v>
      </c>
      <c r="H134">
        <f t="shared" si="34"/>
        <v>48.168360678352137</v>
      </c>
      <c r="I134">
        <f t="shared" si="35"/>
        <v>106.76072135670428</v>
      </c>
      <c r="J134">
        <f t="shared" si="36"/>
        <v>-69.016360678352129</v>
      </c>
      <c r="K134">
        <f t="shared" si="37"/>
        <v>-127.60872135670427</v>
      </c>
    </row>
    <row r="135" spans="1:11">
      <c r="A135" t="s">
        <v>95</v>
      </c>
      <c r="B135" s="5">
        <v>0</v>
      </c>
      <c r="C135">
        <f t="shared" si="29"/>
        <v>-18.600000000000001</v>
      </c>
      <c r="D135">
        <f t="shared" si="30"/>
        <v>37.200000000000003</v>
      </c>
      <c r="E135">
        <f t="shared" si="33"/>
        <v>-5.0512499999999978</v>
      </c>
      <c r="F135">
        <f t="shared" si="31"/>
        <v>57.737699911860929</v>
      </c>
      <c r="G135">
        <f t="shared" si="32"/>
        <v>115.47539982372186</v>
      </c>
      <c r="H135">
        <f t="shared" si="34"/>
        <v>52.686449911860933</v>
      </c>
      <c r="I135">
        <f t="shared" si="35"/>
        <v>110.42414982372186</v>
      </c>
      <c r="J135">
        <f t="shared" si="36"/>
        <v>-62.788949911860925</v>
      </c>
      <c r="K135">
        <f t="shared" si="37"/>
        <v>-120.52664982372185</v>
      </c>
    </row>
    <row r="136" spans="1:11">
      <c r="A136" t="s">
        <v>96</v>
      </c>
      <c r="B136" s="5">
        <v>0</v>
      </c>
      <c r="C136">
        <f t="shared" si="29"/>
        <v>0</v>
      </c>
      <c r="D136">
        <f t="shared" si="30"/>
        <v>74.400000000000006</v>
      </c>
      <c r="E136">
        <f t="shared" si="33"/>
        <v>3.7692500000000009</v>
      </c>
      <c r="F136">
        <f t="shared" si="31"/>
        <v>55.580513127652559</v>
      </c>
      <c r="G136">
        <f t="shared" si="32"/>
        <v>111.16102625530512</v>
      </c>
      <c r="H136">
        <f t="shared" si="34"/>
        <v>59.349763127652558</v>
      </c>
      <c r="I136">
        <f t="shared" si="35"/>
        <v>114.93027625530512</v>
      </c>
      <c r="J136">
        <f t="shared" si="36"/>
        <v>-51.811263127652559</v>
      </c>
      <c r="K136">
        <f t="shared" si="37"/>
        <v>-107.39177625530512</v>
      </c>
    </row>
    <row r="137" spans="1:11">
      <c r="A137" t="s">
        <v>97</v>
      </c>
      <c r="B137" s="5">
        <v>0</v>
      </c>
      <c r="C137">
        <f t="shared" si="29"/>
        <v>0</v>
      </c>
      <c r="D137">
        <f t="shared" si="30"/>
        <v>55.800000000000004</v>
      </c>
      <c r="E137">
        <f t="shared" si="33"/>
        <v>10.097645</v>
      </c>
      <c r="F137">
        <f t="shared" si="31"/>
        <v>53.824821069959278</v>
      </c>
      <c r="G137">
        <f t="shared" si="32"/>
        <v>107.64964213991856</v>
      </c>
      <c r="H137">
        <f t="shared" si="34"/>
        <v>63.922466069959277</v>
      </c>
      <c r="I137">
        <f t="shared" si="35"/>
        <v>117.74728713991855</v>
      </c>
      <c r="J137">
        <f t="shared" si="36"/>
        <v>-43.727176069959278</v>
      </c>
      <c r="K137">
        <f t="shared" si="37"/>
        <v>-97.551997139918555</v>
      </c>
    </row>
    <row r="138" spans="1:11">
      <c r="A138" t="s">
        <v>98</v>
      </c>
      <c r="B138" s="5">
        <v>-91</v>
      </c>
      <c r="C138">
        <f t="shared" si="29"/>
        <v>-91</v>
      </c>
      <c r="D138">
        <f t="shared" si="30"/>
        <v>-53.8</v>
      </c>
      <c r="E138">
        <f t="shared" si="33"/>
        <v>9.3839349999999992</v>
      </c>
      <c r="F138">
        <f t="shared" si="31"/>
        <v>54.606415183491663</v>
      </c>
      <c r="G138">
        <f t="shared" si="32"/>
        <v>109.21283036698333</v>
      </c>
      <c r="H138">
        <f t="shared" si="34"/>
        <v>63.990350183491664</v>
      </c>
      <c r="I138">
        <f t="shared" si="35"/>
        <v>118.59676536698332</v>
      </c>
      <c r="J138">
        <f t="shared" si="36"/>
        <v>-45.222480183491662</v>
      </c>
      <c r="K138">
        <f t="shared" si="37"/>
        <v>-99.828895366983332</v>
      </c>
    </row>
    <row r="139" spans="1:11">
      <c r="A139" t="s">
        <v>99</v>
      </c>
      <c r="B139" s="5">
        <v>31</v>
      </c>
      <c r="C139">
        <f t="shared" si="29"/>
        <v>-60</v>
      </c>
      <c r="D139">
        <f t="shared" si="30"/>
        <v>-41.4</v>
      </c>
      <c r="E139">
        <f t="shared" si="33"/>
        <v>7.7281199999999997</v>
      </c>
      <c r="F139">
        <f t="shared" si="31"/>
        <v>55.662223448768479</v>
      </c>
      <c r="G139">
        <f t="shared" si="32"/>
        <v>111.32444689753696</v>
      </c>
      <c r="H139">
        <f t="shared" si="34"/>
        <v>63.390343448768476</v>
      </c>
      <c r="I139">
        <f t="shared" si="35"/>
        <v>119.05256689753696</v>
      </c>
      <c r="J139">
        <f t="shared" si="36"/>
        <v>-47.934103448768482</v>
      </c>
      <c r="K139">
        <f t="shared" si="37"/>
        <v>-103.59632689753695</v>
      </c>
    </row>
    <row r="140" spans="1:11">
      <c r="A140" t="s">
        <v>100</v>
      </c>
      <c r="B140" s="5">
        <v>0</v>
      </c>
      <c r="C140">
        <f t="shared" si="29"/>
        <v>-60</v>
      </c>
      <c r="D140">
        <f t="shared" si="30"/>
        <v>-60</v>
      </c>
      <c r="E140">
        <f t="shared" si="33"/>
        <v>3.5802000000000005</v>
      </c>
      <c r="F140">
        <f t="shared" si="31"/>
        <v>57.527298448686167</v>
      </c>
      <c r="G140">
        <f t="shared" si="32"/>
        <v>115.05459689737233</v>
      </c>
      <c r="H140">
        <f t="shared" si="34"/>
        <v>61.107498448686165</v>
      </c>
      <c r="I140">
        <f t="shared" si="35"/>
        <v>118.63479689737234</v>
      </c>
      <c r="J140">
        <f t="shared" si="36"/>
        <v>-53.94709844868617</v>
      </c>
      <c r="K140">
        <f t="shared" si="37"/>
        <v>-111.47439689737233</v>
      </c>
    </row>
    <row r="141" spans="1:11">
      <c r="A141" t="s">
        <v>101</v>
      </c>
      <c r="B141" s="5">
        <v>0</v>
      </c>
      <c r="C141">
        <f t="shared" si="29"/>
        <v>-60</v>
      </c>
      <c r="D141">
        <f t="shared" si="30"/>
        <v>-60</v>
      </c>
      <c r="E141">
        <f t="shared" si="33"/>
        <v>0.54374000000000111</v>
      </c>
      <c r="F141">
        <f t="shared" si="31"/>
        <v>59.262273040979274</v>
      </c>
      <c r="G141">
        <f t="shared" si="32"/>
        <v>118.52454608195855</v>
      </c>
      <c r="H141">
        <f t="shared" si="34"/>
        <v>59.806013040979273</v>
      </c>
      <c r="I141">
        <f t="shared" si="35"/>
        <v>119.06828608195855</v>
      </c>
      <c r="J141">
        <f t="shared" si="36"/>
        <v>-58.718533040979274</v>
      </c>
      <c r="K141">
        <f t="shared" si="37"/>
        <v>-117.98080608195855</v>
      </c>
    </row>
    <row r="142" spans="1:11">
      <c r="A142" t="s">
        <v>102</v>
      </c>
      <c r="B142" s="5">
        <v>0</v>
      </c>
      <c r="C142">
        <f t="shared" si="29"/>
        <v>31</v>
      </c>
      <c r="D142">
        <f t="shared" si="30"/>
        <v>122</v>
      </c>
      <c r="E142">
        <f t="shared" si="33"/>
        <v>7.7187400000000013</v>
      </c>
      <c r="F142">
        <f t="shared" si="31"/>
        <v>64.87413207357281</v>
      </c>
      <c r="G142">
        <f t="shared" si="32"/>
        <v>129.74826414714562</v>
      </c>
      <c r="H142">
        <f t="shared" si="34"/>
        <v>72.592872073572806</v>
      </c>
      <c r="I142">
        <f t="shared" si="35"/>
        <v>137.46700414714562</v>
      </c>
      <c r="J142">
        <f t="shared" si="36"/>
        <v>-57.155392073572806</v>
      </c>
      <c r="K142">
        <f t="shared" si="37"/>
        <v>-122.02952414714562</v>
      </c>
    </row>
    <row r="143" spans="1:11">
      <c r="A143" t="s">
        <v>103</v>
      </c>
      <c r="B143" s="5">
        <v>0</v>
      </c>
      <c r="C143">
        <f t="shared" si="29"/>
        <v>0</v>
      </c>
      <c r="D143">
        <f t="shared" si="30"/>
        <v>60</v>
      </c>
      <c r="E143">
        <f t="shared" si="33"/>
        <v>12.905200000000002</v>
      </c>
      <c r="F143">
        <f t="shared" si="31"/>
        <v>64.690705223515607</v>
      </c>
      <c r="G143">
        <f t="shared" si="32"/>
        <v>129.38141044703121</v>
      </c>
      <c r="H143">
        <f t="shared" si="34"/>
        <v>77.595905223515615</v>
      </c>
      <c r="I143">
        <f t="shared" si="35"/>
        <v>142.28661044703122</v>
      </c>
      <c r="J143">
        <f t="shared" si="36"/>
        <v>-51.785505223515607</v>
      </c>
      <c r="K143">
        <f t="shared" si="37"/>
        <v>-116.47621044703121</v>
      </c>
    </row>
    <row r="144" spans="1:11">
      <c r="A144" t="s">
        <v>104</v>
      </c>
      <c r="B144" s="5">
        <v>0</v>
      </c>
      <c r="C144">
        <f t="shared" si="29"/>
        <v>0</v>
      </c>
      <c r="D144">
        <f t="shared" si="30"/>
        <v>60</v>
      </c>
      <c r="E144">
        <f t="shared" si="33"/>
        <v>19.203120000000002</v>
      </c>
      <c r="F144">
        <f t="shared" si="31"/>
        <v>62.709873460644978</v>
      </c>
      <c r="G144">
        <f t="shared" si="32"/>
        <v>125.41974692128996</v>
      </c>
      <c r="H144">
        <f t="shared" si="34"/>
        <v>81.912993460644984</v>
      </c>
      <c r="I144">
        <f t="shared" si="35"/>
        <v>144.62286692128995</v>
      </c>
      <c r="J144">
        <f t="shared" si="36"/>
        <v>-43.506753460644973</v>
      </c>
      <c r="K144">
        <f t="shared" si="37"/>
        <v>-106.21662692128996</v>
      </c>
    </row>
    <row r="145" spans="1:11">
      <c r="A145" t="s">
        <v>105</v>
      </c>
      <c r="B145" s="5">
        <v>0</v>
      </c>
      <c r="C145">
        <f t="shared" si="29"/>
        <v>0</v>
      </c>
      <c r="D145">
        <f t="shared" si="30"/>
        <v>60</v>
      </c>
      <c r="E145">
        <f t="shared" si="33"/>
        <v>23.076560000000001</v>
      </c>
      <c r="F145">
        <f t="shared" si="31"/>
        <v>62.718049660922127</v>
      </c>
      <c r="G145">
        <f t="shared" si="32"/>
        <v>125.43609932184425</v>
      </c>
      <c r="H145">
        <f t="shared" si="34"/>
        <v>85.794609660922134</v>
      </c>
      <c r="I145">
        <f t="shared" si="35"/>
        <v>148.51265932184424</v>
      </c>
      <c r="J145">
        <f t="shared" si="36"/>
        <v>-39.641489660922126</v>
      </c>
      <c r="K145">
        <f t="shared" si="37"/>
        <v>-102.35953932184425</v>
      </c>
    </row>
    <row r="146" spans="1:11">
      <c r="A146" t="s">
        <v>106</v>
      </c>
      <c r="B146" s="5">
        <v>0</v>
      </c>
      <c r="C146">
        <f t="shared" si="29"/>
        <v>0</v>
      </c>
      <c r="D146">
        <f t="shared" si="30"/>
        <v>-31</v>
      </c>
      <c r="E146">
        <f t="shared" si="33"/>
        <v>19.975519999999999</v>
      </c>
      <c r="F146">
        <f t="shared" si="31"/>
        <v>63.828040250740152</v>
      </c>
      <c r="G146">
        <f t="shared" si="32"/>
        <v>127.6560805014803</v>
      </c>
      <c r="H146">
        <f t="shared" si="34"/>
        <v>83.803560250740148</v>
      </c>
      <c r="I146">
        <f t="shared" si="35"/>
        <v>147.63160050148031</v>
      </c>
      <c r="J146">
        <f t="shared" si="36"/>
        <v>-43.852520250740156</v>
      </c>
      <c r="K146">
        <f t="shared" si="37"/>
        <v>-107.6805605014803</v>
      </c>
    </row>
    <row r="147" spans="1:11">
      <c r="A147" t="s">
        <v>107</v>
      </c>
      <c r="B147" s="5">
        <v>0</v>
      </c>
      <c r="C147">
        <f t="shared" si="29"/>
        <v>0</v>
      </c>
      <c r="D147">
        <f t="shared" si="30"/>
        <v>0</v>
      </c>
      <c r="E147">
        <f t="shared" si="33"/>
        <v>16</v>
      </c>
      <c r="F147">
        <f t="shared" si="31"/>
        <v>62.384579741100161</v>
      </c>
      <c r="G147">
        <f t="shared" si="32"/>
        <v>124.76915948220032</v>
      </c>
      <c r="H147">
        <f t="shared" si="34"/>
        <v>78.384579741100168</v>
      </c>
      <c r="I147">
        <f t="shared" si="35"/>
        <v>140.76915948220034</v>
      </c>
      <c r="J147">
        <f t="shared" si="36"/>
        <v>-46.384579741100161</v>
      </c>
      <c r="K147">
        <f t="shared" si="37"/>
        <v>-108.76915948220032</v>
      </c>
    </row>
    <row r="148" spans="1:11">
      <c r="A148" t="s">
        <v>108</v>
      </c>
      <c r="B148" s="5">
        <v>0</v>
      </c>
      <c r="C148">
        <f t="shared" si="29"/>
        <v>0</v>
      </c>
      <c r="D148">
        <f t="shared" si="30"/>
        <v>0</v>
      </c>
      <c r="E148">
        <f t="shared" si="33"/>
        <v>9.6000000000000014</v>
      </c>
      <c r="F148">
        <f t="shared" si="31"/>
        <v>56.586068584897617</v>
      </c>
      <c r="G148">
        <f t="shared" si="32"/>
        <v>113.17213716979523</v>
      </c>
      <c r="H148">
        <f t="shared" si="34"/>
        <v>66.186068584897612</v>
      </c>
      <c r="I148">
        <f t="shared" si="35"/>
        <v>122.77213716979523</v>
      </c>
      <c r="J148">
        <f t="shared" si="36"/>
        <v>-46.986068584897616</v>
      </c>
      <c r="K148">
        <f t="shared" si="37"/>
        <v>-103.57213716979524</v>
      </c>
    </row>
    <row r="149" spans="1:11">
      <c r="A149" t="s">
        <v>109</v>
      </c>
      <c r="B149" s="5">
        <v>0</v>
      </c>
      <c r="C149">
        <f t="shared" si="29"/>
        <v>0</v>
      </c>
      <c r="D149">
        <f t="shared" si="30"/>
        <v>0</v>
      </c>
      <c r="E149">
        <f t="shared" si="33"/>
        <v>5.7300000000000013</v>
      </c>
      <c r="F149">
        <f t="shared" si="31"/>
        <v>54.305888989568786</v>
      </c>
      <c r="G149">
        <f t="shared" si="32"/>
        <v>108.61177797913757</v>
      </c>
      <c r="H149">
        <f t="shared" si="34"/>
        <v>60.035888989568789</v>
      </c>
      <c r="I149">
        <f t="shared" si="35"/>
        <v>114.34177797913758</v>
      </c>
      <c r="J149">
        <f t="shared" si="36"/>
        <v>-48.575888989568782</v>
      </c>
      <c r="K149">
        <f t="shared" si="37"/>
        <v>-102.88177797913757</v>
      </c>
    </row>
    <row r="150" spans="1:11">
      <c r="A150" t="s">
        <v>110</v>
      </c>
      <c r="B150" s="5">
        <v>0</v>
      </c>
      <c r="C150">
        <f t="shared" si="29"/>
        <v>0</v>
      </c>
      <c r="D150">
        <f t="shared" si="30"/>
        <v>0</v>
      </c>
      <c r="E150">
        <f t="shared" si="33"/>
        <v>4.3899999999999988</v>
      </c>
      <c r="F150">
        <f t="shared" si="31"/>
        <v>54.088834337596886</v>
      </c>
      <c r="G150">
        <f t="shared" si="32"/>
        <v>108.17766867519377</v>
      </c>
      <c r="H150">
        <f t="shared" si="34"/>
        <v>58.478834337596886</v>
      </c>
      <c r="I150">
        <f t="shared" si="35"/>
        <v>112.56766867519377</v>
      </c>
      <c r="J150">
        <f t="shared" si="36"/>
        <v>-49.698834337596885</v>
      </c>
      <c r="K150">
        <f t="shared" si="37"/>
        <v>-103.78766867519377</v>
      </c>
    </row>
    <row r="151" spans="1:11">
      <c r="A151" t="s">
        <v>111</v>
      </c>
      <c r="B151" s="5">
        <v>0</v>
      </c>
      <c r="C151">
        <f t="shared" si="29"/>
        <v>0</v>
      </c>
      <c r="D151">
        <f t="shared" si="30"/>
        <v>0</v>
      </c>
      <c r="E151">
        <f t="shared" si="33"/>
        <v>5.580000000000001</v>
      </c>
      <c r="F151">
        <f t="shared" si="31"/>
        <v>53.696374473319402</v>
      </c>
      <c r="G151">
        <f t="shared" si="32"/>
        <v>107.3927489466388</v>
      </c>
      <c r="H151">
        <f t="shared" si="34"/>
        <v>59.2763744733194</v>
      </c>
      <c r="I151">
        <f t="shared" si="35"/>
        <v>112.9727489466388</v>
      </c>
      <c r="J151">
        <f t="shared" si="36"/>
        <v>-48.116374473319404</v>
      </c>
      <c r="K151">
        <f t="shared" si="37"/>
        <v>-101.81274894663881</v>
      </c>
    </row>
    <row r="152" spans="1:11">
      <c r="A152" t="s">
        <v>112</v>
      </c>
      <c r="B152" s="5">
        <v>0</v>
      </c>
      <c r="C152">
        <f t="shared" si="29"/>
        <v>0</v>
      </c>
      <c r="D152">
        <f t="shared" si="30"/>
        <v>0</v>
      </c>
      <c r="E152">
        <f t="shared" si="33"/>
        <v>9.3000000000000007</v>
      </c>
      <c r="F152">
        <f t="shared" si="31"/>
        <v>50.33586144458463</v>
      </c>
      <c r="G152">
        <f t="shared" si="32"/>
        <v>100.67172288916926</v>
      </c>
      <c r="H152">
        <f t="shared" si="34"/>
        <v>59.635861444584634</v>
      </c>
      <c r="I152">
        <f t="shared" si="35"/>
        <v>109.97172288916926</v>
      </c>
      <c r="J152">
        <f t="shared" si="36"/>
        <v>-41.035861444584626</v>
      </c>
      <c r="K152">
        <f t="shared" si="37"/>
        <v>-91.371722889169263</v>
      </c>
    </row>
    <row r="153" spans="1:11">
      <c r="A153" t="s">
        <v>113</v>
      </c>
      <c r="B153" s="5">
        <v>-5.5286929999999996</v>
      </c>
      <c r="C153">
        <f t="shared" si="29"/>
        <v>-5.5286929999999996</v>
      </c>
      <c r="D153">
        <f t="shared" si="30"/>
        <v>-5.5286929999999996</v>
      </c>
      <c r="E153">
        <f t="shared" si="33"/>
        <v>10.883565350000001</v>
      </c>
      <c r="F153">
        <f t="shared" si="31"/>
        <v>49.283159583292822</v>
      </c>
      <c r="G153">
        <f t="shared" si="32"/>
        <v>98.566319166585643</v>
      </c>
      <c r="H153">
        <f t="shared" si="34"/>
        <v>60.166724933292826</v>
      </c>
      <c r="I153">
        <f t="shared" si="35"/>
        <v>109.44988451658564</v>
      </c>
      <c r="J153">
        <f t="shared" si="36"/>
        <v>-38.399594233292817</v>
      </c>
      <c r="K153">
        <f t="shared" si="37"/>
        <v>-87.682753816585645</v>
      </c>
    </row>
    <row r="154" spans="1:11">
      <c r="A154" t="s">
        <v>114</v>
      </c>
      <c r="B154" s="5">
        <v>-58.842092999999998</v>
      </c>
      <c r="C154">
        <f t="shared" si="29"/>
        <v>-64.370785999999995</v>
      </c>
      <c r="D154">
        <f t="shared" si="30"/>
        <v>-64.370785999999995</v>
      </c>
      <c r="E154">
        <f t="shared" si="33"/>
        <v>7.6650260499999998</v>
      </c>
      <c r="F154">
        <f t="shared" si="31"/>
        <v>52.055310689993092</v>
      </c>
      <c r="G154">
        <f t="shared" si="32"/>
        <v>104.11062137998618</v>
      </c>
      <c r="H154">
        <f t="shared" si="34"/>
        <v>59.720336739993094</v>
      </c>
      <c r="I154">
        <f t="shared" si="35"/>
        <v>111.77564742998618</v>
      </c>
      <c r="J154">
        <f t="shared" si="36"/>
        <v>-44.390284639993091</v>
      </c>
      <c r="K154">
        <f t="shared" si="37"/>
        <v>-96.44559532998619</v>
      </c>
    </row>
    <row r="155" spans="1:11">
      <c r="A155" t="s">
        <v>115</v>
      </c>
      <c r="B155" s="5">
        <v>-40.586092999999998</v>
      </c>
      <c r="C155">
        <f t="shared" si="29"/>
        <v>-104.95687899999999</v>
      </c>
      <c r="D155">
        <f t="shared" si="30"/>
        <v>-104.95687899999999</v>
      </c>
      <c r="E155">
        <f t="shared" si="33"/>
        <v>0.55718210000000212</v>
      </c>
      <c r="F155">
        <f t="shared" si="31"/>
        <v>57.255798119682751</v>
      </c>
      <c r="G155">
        <f t="shared" si="32"/>
        <v>114.5115962393655</v>
      </c>
      <c r="H155">
        <f t="shared" si="34"/>
        <v>57.812980219682757</v>
      </c>
      <c r="I155">
        <f t="shared" si="35"/>
        <v>115.06877833936551</v>
      </c>
      <c r="J155">
        <f t="shared" si="36"/>
        <v>-56.698616019682746</v>
      </c>
      <c r="K155">
        <f t="shared" si="37"/>
        <v>-113.9544141393655</v>
      </c>
    </row>
    <row r="156" spans="1:11">
      <c r="A156" t="s">
        <v>116</v>
      </c>
      <c r="B156" s="5">
        <v>39.379907000000003</v>
      </c>
      <c r="C156">
        <f t="shared" si="29"/>
        <v>-65.576971999999984</v>
      </c>
      <c r="D156">
        <f t="shared" si="30"/>
        <v>-65.576971999999984</v>
      </c>
      <c r="E156">
        <f t="shared" si="33"/>
        <v>-6.4416664999999966</v>
      </c>
      <c r="F156">
        <f t="shared" si="31"/>
        <v>56.301626085104289</v>
      </c>
      <c r="G156">
        <f t="shared" si="32"/>
        <v>112.60325217020858</v>
      </c>
      <c r="H156">
        <f t="shared" si="34"/>
        <v>49.859959585104292</v>
      </c>
      <c r="I156">
        <f t="shared" si="35"/>
        <v>106.16158567020858</v>
      </c>
      <c r="J156">
        <f t="shared" si="36"/>
        <v>-62.743292585104285</v>
      </c>
      <c r="K156">
        <f t="shared" si="37"/>
        <v>-119.04491867020857</v>
      </c>
    </row>
    <row r="157" spans="1:11">
      <c r="A157" t="s">
        <v>117</v>
      </c>
      <c r="B157" s="5">
        <v>-7.1615741666666697</v>
      </c>
      <c r="C157">
        <f t="shared" si="29"/>
        <v>-67.209853166666662</v>
      </c>
      <c r="D157">
        <f t="shared" si="30"/>
        <v>-61.681160166666665</v>
      </c>
      <c r="E157">
        <f t="shared" si="33"/>
        <v>-12.31572450833333</v>
      </c>
      <c r="F157">
        <f t="shared" si="31"/>
        <v>55.59007595968064</v>
      </c>
      <c r="G157">
        <f t="shared" si="32"/>
        <v>111.18015191936128</v>
      </c>
      <c r="H157">
        <f t="shared" si="34"/>
        <v>43.274351451347307</v>
      </c>
      <c r="I157">
        <f t="shared" si="35"/>
        <v>98.864427411027947</v>
      </c>
      <c r="J157">
        <f t="shared" si="36"/>
        <v>-67.905800468013965</v>
      </c>
      <c r="K157">
        <f t="shared" si="37"/>
        <v>-123.49587642769461</v>
      </c>
    </row>
    <row r="158" spans="1:11">
      <c r="A158" t="s">
        <v>163</v>
      </c>
      <c r="B158" s="5">
        <v>-91.262907499999997</v>
      </c>
      <c r="C158">
        <f t="shared" si="29"/>
        <v>-99.630667666666668</v>
      </c>
      <c r="D158">
        <f t="shared" si="30"/>
        <v>-35.259881666666672</v>
      </c>
      <c r="E158">
        <f t="shared" si="33"/>
        <v>-11.388718591666667</v>
      </c>
      <c r="F158">
        <f t="shared" si="31"/>
        <v>55.013480067738278</v>
      </c>
      <c r="G158">
        <f t="shared" si="32"/>
        <v>110.02696013547656</v>
      </c>
      <c r="H158">
        <f t="shared" si="34"/>
        <v>43.624761476071612</v>
      </c>
      <c r="I158">
        <f t="shared" si="35"/>
        <v>98.638241543809897</v>
      </c>
      <c r="J158">
        <f t="shared" si="36"/>
        <v>-66.402198659404945</v>
      </c>
      <c r="K158">
        <f t="shared" si="37"/>
        <v>-121.41567872714322</v>
      </c>
    </row>
    <row r="159" spans="1:11">
      <c r="A159" t="s">
        <v>119</v>
      </c>
      <c r="B159" s="5">
        <v>-35.724574166666699</v>
      </c>
      <c r="C159">
        <f t="shared" si="29"/>
        <v>-94.769148833333361</v>
      </c>
      <c r="D159">
        <f t="shared" si="30"/>
        <v>10.187730166666626</v>
      </c>
      <c r="E159">
        <f t="shared" si="33"/>
        <v>-8.8093320833333344</v>
      </c>
      <c r="F159">
        <f t="shared" si="31"/>
        <v>54.741006580830806</v>
      </c>
      <c r="G159">
        <f t="shared" si="32"/>
        <v>109.48201316166161</v>
      </c>
      <c r="H159">
        <f t="shared" si="34"/>
        <v>45.931674497497468</v>
      </c>
      <c r="I159">
        <f t="shared" si="35"/>
        <v>100.67268107832828</v>
      </c>
      <c r="J159">
        <f t="shared" si="36"/>
        <v>-63.550338664164144</v>
      </c>
      <c r="K159">
        <f t="shared" si="37"/>
        <v>-118.29134524499494</v>
      </c>
    </row>
    <row r="160" spans="1:11">
      <c r="A160" t="s">
        <v>120</v>
      </c>
      <c r="B160" s="5">
        <v>-601.65057416666696</v>
      </c>
      <c r="C160">
        <f t="shared" si="29"/>
        <v>-735.79963000000032</v>
      </c>
      <c r="D160">
        <f t="shared" si="30"/>
        <v>-670.22265800000037</v>
      </c>
      <c r="E160">
        <f t="shared" si="33"/>
        <v>-39.320464983333352</v>
      </c>
      <c r="F160">
        <f t="shared" si="31"/>
        <v>157.80792736236972</v>
      </c>
      <c r="G160">
        <f t="shared" si="32"/>
        <v>315.61585472473945</v>
      </c>
      <c r="H160">
        <f t="shared" si="34"/>
        <v>118.48746237903637</v>
      </c>
      <c r="I160">
        <f t="shared" si="35"/>
        <v>276.2953897414061</v>
      </c>
      <c r="J160">
        <f t="shared" si="36"/>
        <v>-197.12839234570308</v>
      </c>
      <c r="K160">
        <f t="shared" si="37"/>
        <v>-354.9363197080728</v>
      </c>
    </row>
    <row r="161" spans="1:11">
      <c r="A161" t="s">
        <v>121</v>
      </c>
      <c r="B161" s="5">
        <v>-8.9860833333333296</v>
      </c>
      <c r="C161">
        <f t="shared" si="29"/>
        <v>-737.62413916666696</v>
      </c>
      <c r="D161">
        <f t="shared" si="30"/>
        <v>-670.41428600000029</v>
      </c>
      <c r="E161">
        <f t="shared" si="33"/>
        <v>-69.841179283333375</v>
      </c>
      <c r="F161">
        <f t="shared" si="31"/>
        <v>211.80738327161393</v>
      </c>
      <c r="G161">
        <f t="shared" si="32"/>
        <v>423.61476654322786</v>
      </c>
      <c r="H161">
        <f t="shared" si="34"/>
        <v>141.96620398828054</v>
      </c>
      <c r="I161">
        <f t="shared" si="35"/>
        <v>353.7735872598945</v>
      </c>
      <c r="J161">
        <f t="shared" si="36"/>
        <v>-281.64856255494732</v>
      </c>
      <c r="K161">
        <f t="shared" si="37"/>
        <v>-493.45594582656122</v>
      </c>
    </row>
    <row r="162" spans="1:11">
      <c r="A162" t="s">
        <v>122</v>
      </c>
      <c r="B162" s="5">
        <v>-4.1150833333333301</v>
      </c>
      <c r="C162">
        <f t="shared" si="29"/>
        <v>-650.47631500000034</v>
      </c>
      <c r="D162">
        <f t="shared" si="30"/>
        <v>-550.84564733333366</v>
      </c>
      <c r="E162">
        <f t="shared" si="33"/>
        <v>-103.48346165000005</v>
      </c>
      <c r="F162">
        <f t="shared" si="31"/>
        <v>232.18767154332085</v>
      </c>
      <c r="G162">
        <f t="shared" si="32"/>
        <v>464.37534308664169</v>
      </c>
      <c r="H162">
        <f t="shared" si="34"/>
        <v>128.70420989332081</v>
      </c>
      <c r="I162">
        <f t="shared" si="35"/>
        <v>360.89188143664165</v>
      </c>
      <c r="J162">
        <f t="shared" si="36"/>
        <v>-335.67113319332088</v>
      </c>
      <c r="K162">
        <f t="shared" si="37"/>
        <v>-567.85880473664179</v>
      </c>
    </row>
    <row r="163" spans="1:11">
      <c r="A163" t="s">
        <v>123</v>
      </c>
      <c r="B163" s="5">
        <v>-362.43275</v>
      </c>
      <c r="C163">
        <f t="shared" si="29"/>
        <v>-977.18449083333371</v>
      </c>
      <c r="D163">
        <f t="shared" si="30"/>
        <v>-882.41534200000035</v>
      </c>
      <c r="E163">
        <f t="shared" si="33"/>
        <v>-150.60422875000006</v>
      </c>
      <c r="F163">
        <f t="shared" si="31"/>
        <v>286.53206669706577</v>
      </c>
      <c r="G163">
        <f t="shared" si="32"/>
        <v>573.06413339413155</v>
      </c>
      <c r="H163">
        <f t="shared" si="34"/>
        <v>135.92783794706571</v>
      </c>
      <c r="I163">
        <f t="shared" si="35"/>
        <v>422.45990464413148</v>
      </c>
      <c r="J163">
        <f t="shared" si="36"/>
        <v>-437.13629544706583</v>
      </c>
      <c r="K163">
        <f t="shared" si="37"/>
        <v>-723.66836214413161</v>
      </c>
    </row>
    <row r="164" spans="1:11">
      <c r="A164" t="s">
        <v>124</v>
      </c>
      <c r="B164" s="5">
        <v>-35.179083333333303</v>
      </c>
      <c r="C164">
        <f t="shared" si="29"/>
        <v>-410.71299999999997</v>
      </c>
      <c r="D164">
        <f t="shared" si="30"/>
        <v>325.08663000000035</v>
      </c>
      <c r="E164">
        <f t="shared" si="33"/>
        <v>-137.34989725000005</v>
      </c>
      <c r="F164">
        <f t="shared" si="31"/>
        <v>302.4745300742245</v>
      </c>
      <c r="G164">
        <f t="shared" si="32"/>
        <v>604.94906014844901</v>
      </c>
      <c r="H164">
        <f t="shared" si="34"/>
        <v>165.12463282422445</v>
      </c>
      <c r="I164">
        <f t="shared" si="35"/>
        <v>467.59916289844898</v>
      </c>
      <c r="J164">
        <f t="shared" si="36"/>
        <v>-439.82442732422453</v>
      </c>
      <c r="K164">
        <f t="shared" si="37"/>
        <v>-742.29895739844903</v>
      </c>
    </row>
    <row r="165" spans="1:11">
      <c r="A165" t="s">
        <v>125</v>
      </c>
      <c r="B165" s="5">
        <v>-98.233827500000004</v>
      </c>
      <c r="C165">
        <f t="shared" ref="C165:C180" si="38">SUM(B162,B163,B164,B165)</f>
        <v>-499.96074416666664</v>
      </c>
      <c r="D165">
        <f t="shared" si="30"/>
        <v>237.66339500000032</v>
      </c>
      <c r="E165">
        <f t="shared" si="33"/>
        <v>-128.46672750000002</v>
      </c>
      <c r="F165">
        <f t="shared" si="31"/>
        <v>311.06233584556549</v>
      </c>
      <c r="G165">
        <f t="shared" si="32"/>
        <v>622.12467169113097</v>
      </c>
      <c r="H165">
        <f t="shared" si="34"/>
        <v>182.59560834556547</v>
      </c>
      <c r="I165">
        <f t="shared" si="35"/>
        <v>493.65794419113092</v>
      </c>
      <c r="J165">
        <f t="shared" si="36"/>
        <v>-439.52906334556553</v>
      </c>
      <c r="K165">
        <f t="shared" si="37"/>
        <v>-750.59139919113102</v>
      </c>
    </row>
    <row r="166" spans="1:11">
      <c r="A166" t="s">
        <v>126</v>
      </c>
      <c r="B166" s="5">
        <v>-34.456827500000003</v>
      </c>
      <c r="C166">
        <f t="shared" si="38"/>
        <v>-530.30248833333337</v>
      </c>
      <c r="D166">
        <f t="shared" si="30"/>
        <v>120.17382666666697</v>
      </c>
      <c r="E166">
        <f t="shared" si="33"/>
        <v>-120.90803616666668</v>
      </c>
      <c r="F166">
        <f t="shared" si="31"/>
        <v>315.36240178776313</v>
      </c>
      <c r="G166">
        <f t="shared" si="32"/>
        <v>630.72480357552627</v>
      </c>
      <c r="H166">
        <f t="shared" si="34"/>
        <v>194.45436562109646</v>
      </c>
      <c r="I166">
        <f t="shared" si="35"/>
        <v>509.81676740885962</v>
      </c>
      <c r="J166">
        <f t="shared" si="36"/>
        <v>-436.27043795442978</v>
      </c>
      <c r="K166">
        <f t="shared" si="37"/>
        <v>-751.63283974219291</v>
      </c>
    </row>
    <row r="167" spans="1:11">
      <c r="A167" t="s">
        <v>127</v>
      </c>
      <c r="B167" s="5">
        <v>-40.4428275</v>
      </c>
      <c r="C167">
        <f t="shared" si="38"/>
        <v>-208.31256583333331</v>
      </c>
      <c r="D167">
        <f t="shared" si="30"/>
        <v>768.87192500000037</v>
      </c>
      <c r="E167">
        <f t="shared" si="33"/>
        <v>-82.464439916666649</v>
      </c>
      <c r="F167">
        <f t="shared" si="31"/>
        <v>372.55496726177336</v>
      </c>
      <c r="G167">
        <f t="shared" si="32"/>
        <v>745.10993452354671</v>
      </c>
      <c r="H167">
        <f t="shared" si="34"/>
        <v>290.09052734510669</v>
      </c>
      <c r="I167">
        <f t="shared" si="35"/>
        <v>662.64549460688011</v>
      </c>
      <c r="J167">
        <f t="shared" si="36"/>
        <v>-455.01940717844002</v>
      </c>
      <c r="K167">
        <f t="shared" si="37"/>
        <v>-827.57437444021332</v>
      </c>
    </row>
    <row r="168" spans="1:11">
      <c r="A168" t="s">
        <v>128</v>
      </c>
      <c r="B168" s="5">
        <v>-92.751827500000005</v>
      </c>
      <c r="C168">
        <f t="shared" si="38"/>
        <v>-265.88531</v>
      </c>
      <c r="D168">
        <f t="shared" si="30"/>
        <v>144.82768999999996</v>
      </c>
      <c r="E168">
        <f t="shared" si="33"/>
        <v>-75.223055416666654</v>
      </c>
      <c r="F168">
        <f t="shared" si="31"/>
        <v>375.63696391166854</v>
      </c>
      <c r="G168">
        <f t="shared" si="32"/>
        <v>751.27392782333709</v>
      </c>
      <c r="H168">
        <f t="shared" si="34"/>
        <v>300.41390849500192</v>
      </c>
      <c r="I168">
        <f t="shared" si="35"/>
        <v>676.05087240667046</v>
      </c>
      <c r="J168">
        <f t="shared" si="36"/>
        <v>-450.86001932833517</v>
      </c>
      <c r="K168">
        <f t="shared" si="37"/>
        <v>-826.49698324000371</v>
      </c>
    </row>
    <row r="169" spans="1:11">
      <c r="A169" t="s">
        <v>129</v>
      </c>
      <c r="B169" s="5">
        <v>52.070326909999999</v>
      </c>
      <c r="C169">
        <f t="shared" si="38"/>
        <v>-115.58115558999998</v>
      </c>
      <c r="D169">
        <f t="shared" ref="D169:D180" si="39">C169-C165</f>
        <v>384.37958857666666</v>
      </c>
      <c r="E169">
        <f t="shared" si="33"/>
        <v>-56.004075987833311</v>
      </c>
      <c r="F169">
        <f t="shared" si="31"/>
        <v>389.2738275418443</v>
      </c>
      <c r="G169">
        <f t="shared" si="32"/>
        <v>778.5476550836886</v>
      </c>
      <c r="H169">
        <f t="shared" si="34"/>
        <v>333.26975155401101</v>
      </c>
      <c r="I169">
        <f t="shared" si="35"/>
        <v>722.54357909585531</v>
      </c>
      <c r="J169">
        <f t="shared" si="36"/>
        <v>-445.27790352967759</v>
      </c>
      <c r="K169">
        <f t="shared" si="37"/>
        <v>-834.55173107152189</v>
      </c>
    </row>
    <row r="170" spans="1:11">
      <c r="A170" t="s">
        <v>130</v>
      </c>
      <c r="B170" s="5">
        <v>-20.983750000000001</v>
      </c>
      <c r="C170">
        <f t="shared" si="38"/>
        <v>-102.10807809000001</v>
      </c>
      <c r="D170">
        <f t="shared" si="39"/>
        <v>428.19441024333338</v>
      </c>
      <c r="E170">
        <f t="shared" si="33"/>
        <v>-34.594355475666646</v>
      </c>
      <c r="F170">
        <f t="shared" si="31"/>
        <v>404.01226780915255</v>
      </c>
      <c r="G170">
        <f t="shared" si="32"/>
        <v>808.02453561830509</v>
      </c>
      <c r="H170">
        <f t="shared" si="34"/>
        <v>369.4179123334859</v>
      </c>
      <c r="I170">
        <f t="shared" si="35"/>
        <v>773.43018014263839</v>
      </c>
      <c r="J170">
        <f t="shared" si="36"/>
        <v>-438.60662328481919</v>
      </c>
      <c r="K170">
        <f t="shared" si="37"/>
        <v>-842.6188910939718</v>
      </c>
    </row>
    <row r="171" spans="1:11">
      <c r="A171" t="s">
        <v>131</v>
      </c>
      <c r="B171" s="5">
        <v>-162.34875</v>
      </c>
      <c r="C171">
        <f t="shared" si="38"/>
        <v>-224.01400058999999</v>
      </c>
      <c r="D171">
        <f t="shared" si="39"/>
        <v>-15.701434756666686</v>
      </c>
      <c r="E171">
        <f t="shared" si="33"/>
        <v>-35.37942721349998</v>
      </c>
      <c r="F171">
        <f t="shared" si="31"/>
        <v>403.95675801250133</v>
      </c>
      <c r="G171">
        <f t="shared" si="32"/>
        <v>807.91351602500265</v>
      </c>
      <c r="H171">
        <f t="shared" si="34"/>
        <v>368.57733079900134</v>
      </c>
      <c r="I171">
        <f t="shared" si="35"/>
        <v>772.53408881150267</v>
      </c>
      <c r="J171">
        <f t="shared" si="36"/>
        <v>-439.33618522600131</v>
      </c>
      <c r="K171">
        <f t="shared" si="37"/>
        <v>-843.29294323850263</v>
      </c>
    </row>
    <row r="172" spans="1:11">
      <c r="A172" t="s">
        <v>132</v>
      </c>
      <c r="B172" s="5">
        <v>-15.93975</v>
      </c>
      <c r="C172">
        <f t="shared" si="38"/>
        <v>-147.20192309000001</v>
      </c>
      <c r="D172">
        <f t="shared" si="39"/>
        <v>118.68338691</v>
      </c>
      <c r="E172">
        <f t="shared" si="33"/>
        <v>-29.445257867999981</v>
      </c>
      <c r="F172">
        <f t="shared" si="31"/>
        <v>405.37309287051363</v>
      </c>
      <c r="G172">
        <f t="shared" si="32"/>
        <v>810.74618574102726</v>
      </c>
      <c r="H172">
        <f t="shared" si="34"/>
        <v>375.92783500251363</v>
      </c>
      <c r="I172">
        <f t="shared" si="35"/>
        <v>781.30092787302726</v>
      </c>
      <c r="J172">
        <f t="shared" si="36"/>
        <v>-434.81835073851363</v>
      </c>
      <c r="K172">
        <f t="shared" si="37"/>
        <v>-840.19144360902726</v>
      </c>
    </row>
    <row r="173" spans="1:11">
      <c r="A173" t="s">
        <v>133</v>
      </c>
      <c r="B173" s="5">
        <v>-34.669249999999998</v>
      </c>
      <c r="C173">
        <f t="shared" si="38"/>
        <v>-233.94149999999999</v>
      </c>
      <c r="D173">
        <f t="shared" si="39"/>
        <v>-118.36034441000001</v>
      </c>
      <c r="E173">
        <f t="shared" si="33"/>
        <v>-35.086840438499976</v>
      </c>
      <c r="F173">
        <f t="shared" si="31"/>
        <v>405.80763432848892</v>
      </c>
      <c r="G173">
        <f t="shared" si="32"/>
        <v>811.61526865697783</v>
      </c>
      <c r="H173">
        <f t="shared" si="34"/>
        <v>370.72079388998895</v>
      </c>
      <c r="I173">
        <f t="shared" si="35"/>
        <v>776.52842821847787</v>
      </c>
      <c r="J173">
        <f t="shared" si="36"/>
        <v>-440.89447476698888</v>
      </c>
      <c r="K173">
        <f t="shared" si="37"/>
        <v>-846.70210909547779</v>
      </c>
    </row>
    <row r="174" spans="1:11">
      <c r="A174" t="s">
        <v>134</v>
      </c>
      <c r="B174" s="5">
        <v>45.676749999999998</v>
      </c>
      <c r="C174">
        <f t="shared" si="38"/>
        <v>-167.28100000000001</v>
      </c>
      <c r="D174">
        <f t="shared" si="39"/>
        <v>-65.172921909999999</v>
      </c>
      <c r="E174">
        <f t="shared" si="33"/>
        <v>-35.126947233999978</v>
      </c>
      <c r="F174">
        <f t="shared" si="31"/>
        <v>405.81072047303081</v>
      </c>
      <c r="G174">
        <f t="shared" si="32"/>
        <v>811.62144094606163</v>
      </c>
      <c r="H174">
        <f t="shared" si="34"/>
        <v>370.68377323903081</v>
      </c>
      <c r="I174">
        <f t="shared" si="35"/>
        <v>776.49449371206163</v>
      </c>
      <c r="J174">
        <f t="shared" si="36"/>
        <v>-440.93766770703081</v>
      </c>
      <c r="K174">
        <f t="shared" si="37"/>
        <v>-846.74838818006162</v>
      </c>
    </row>
    <row r="175" spans="1:11">
      <c r="A175" t="s">
        <v>135</v>
      </c>
      <c r="B175" s="5">
        <v>-26.337250000000001</v>
      </c>
      <c r="C175">
        <f t="shared" si="38"/>
        <v>-31.269499999999997</v>
      </c>
      <c r="D175">
        <f t="shared" si="39"/>
        <v>192.74450059</v>
      </c>
      <c r="E175">
        <f t="shared" si="33"/>
        <v>-20.241878254499984</v>
      </c>
      <c r="F175">
        <f t="shared" si="31"/>
        <v>408.56503366618966</v>
      </c>
      <c r="G175">
        <f t="shared" si="32"/>
        <v>817.13006733237933</v>
      </c>
      <c r="H175">
        <f t="shared" si="34"/>
        <v>388.3231554116897</v>
      </c>
      <c r="I175">
        <f t="shared" si="35"/>
        <v>796.88818907787936</v>
      </c>
      <c r="J175">
        <f t="shared" si="36"/>
        <v>-428.80691192068963</v>
      </c>
      <c r="K175">
        <f t="shared" si="37"/>
        <v>-837.37194558687929</v>
      </c>
    </row>
    <row r="176" spans="1:11">
      <c r="A176" t="s">
        <v>136</v>
      </c>
      <c r="B176" s="5">
        <v>-62.381250000000001</v>
      </c>
      <c r="C176">
        <f t="shared" si="38"/>
        <v>-77.710999999999999</v>
      </c>
      <c r="D176">
        <f t="shared" si="39"/>
        <v>69.49092309000001</v>
      </c>
      <c r="E176">
        <f t="shared" si="33"/>
        <v>-13.488483499999983</v>
      </c>
      <c r="F176">
        <f t="shared" si="31"/>
        <v>408.89239905257631</v>
      </c>
      <c r="G176">
        <f t="shared" si="32"/>
        <v>817.78479810515262</v>
      </c>
      <c r="H176">
        <f t="shared" si="34"/>
        <v>395.40391555257634</v>
      </c>
      <c r="I176">
        <f t="shared" si="35"/>
        <v>804.29631460515259</v>
      </c>
      <c r="J176">
        <f t="shared" si="36"/>
        <v>-422.38088255257628</v>
      </c>
      <c r="K176">
        <f t="shared" si="37"/>
        <v>-831.27328160515265</v>
      </c>
    </row>
    <row r="177" spans="1:11">
      <c r="A177" t="s">
        <v>137</v>
      </c>
      <c r="B177" s="5">
        <v>2.9729999999999999</v>
      </c>
      <c r="C177">
        <f t="shared" si="38"/>
        <v>-40.068750000000009</v>
      </c>
      <c r="D177">
        <f t="shared" si="39"/>
        <v>193.87275</v>
      </c>
      <c r="E177">
        <f t="shared" si="33"/>
        <v>-0.71078799166664342</v>
      </c>
      <c r="F177">
        <f t="shared" si="31"/>
        <v>411.29306001290007</v>
      </c>
      <c r="G177">
        <f t="shared" si="32"/>
        <v>822.58612002580014</v>
      </c>
      <c r="H177">
        <f t="shared" si="34"/>
        <v>410.58227202123345</v>
      </c>
      <c r="I177">
        <f t="shared" si="35"/>
        <v>821.87533203413352</v>
      </c>
      <c r="J177">
        <f t="shared" si="36"/>
        <v>-412.00384800456669</v>
      </c>
      <c r="K177">
        <f t="shared" si="37"/>
        <v>-823.29690801746676</v>
      </c>
    </row>
    <row r="178" spans="1:11">
      <c r="A178" t="s">
        <v>138</v>
      </c>
      <c r="B178" s="5">
        <v>-9.2189999999999994</v>
      </c>
      <c r="C178">
        <f t="shared" si="38"/>
        <v>-94.964500000000001</v>
      </c>
      <c r="D178">
        <f t="shared" si="39"/>
        <v>72.316500000000005</v>
      </c>
      <c r="E178">
        <f t="shared" si="33"/>
        <v>4.6680310916666965</v>
      </c>
      <c r="F178">
        <f t="shared" si="31"/>
        <v>411.52082214402265</v>
      </c>
      <c r="G178">
        <f t="shared" si="32"/>
        <v>823.04164428804529</v>
      </c>
      <c r="H178">
        <f t="shared" si="34"/>
        <v>416.18885323568935</v>
      </c>
      <c r="I178">
        <f t="shared" si="35"/>
        <v>827.70967537971194</v>
      </c>
      <c r="J178">
        <f t="shared" si="36"/>
        <v>-406.85279105235594</v>
      </c>
      <c r="K178">
        <f t="shared" si="37"/>
        <v>-818.37361319637864</v>
      </c>
    </row>
    <row r="179" spans="1:11">
      <c r="A179" t="s">
        <v>139</v>
      </c>
      <c r="B179" s="5">
        <v>-13.993</v>
      </c>
      <c r="C179">
        <f t="shared" si="38"/>
        <v>-82.620249999999999</v>
      </c>
      <c r="D179">
        <f t="shared" si="39"/>
        <v>-51.350750000000005</v>
      </c>
      <c r="E179">
        <f t="shared" si="33"/>
        <v>1.5911070833333547</v>
      </c>
      <c r="F179">
        <f t="shared" si="31"/>
        <v>411.70739747862388</v>
      </c>
      <c r="G179">
        <f t="shared" si="32"/>
        <v>823.41479495724775</v>
      </c>
      <c r="H179">
        <f t="shared" si="34"/>
        <v>413.2985045619572</v>
      </c>
      <c r="I179">
        <f t="shared" si="35"/>
        <v>825.00590204058108</v>
      </c>
      <c r="J179">
        <f t="shared" si="36"/>
        <v>-410.11629039529055</v>
      </c>
      <c r="K179">
        <f t="shared" si="37"/>
        <v>-821.82368787391442</v>
      </c>
    </row>
    <row r="180" spans="1:11">
      <c r="A180" t="s">
        <v>140</v>
      </c>
      <c r="B180" s="5">
        <v>-116.89</v>
      </c>
      <c r="C180">
        <f t="shared" si="38"/>
        <v>-137.12899999999999</v>
      </c>
      <c r="D180">
        <f t="shared" si="39"/>
        <v>-59.417999999999992</v>
      </c>
      <c r="E180">
        <f t="shared" si="33"/>
        <v>32.131339983333334</v>
      </c>
      <c r="F180">
        <f t="shared" si="31"/>
        <v>380.73964728737269</v>
      </c>
      <c r="G180">
        <f t="shared" si="32"/>
        <v>761.47929457474538</v>
      </c>
      <c r="H180">
        <f t="shared" si="34"/>
        <v>412.870987270706</v>
      </c>
      <c r="I180">
        <f t="shared" si="35"/>
        <v>793.61063455807869</v>
      </c>
      <c r="J180">
        <f t="shared" si="36"/>
        <v>-348.60830730403939</v>
      </c>
      <c r="K180">
        <f t="shared" si="37"/>
        <v>-729.34795459141208</v>
      </c>
    </row>
    <row r="181" spans="1:11">
      <c r="A181" t="s">
        <v>141</v>
      </c>
      <c r="B181" s="5">
        <v>-80.462000000000003</v>
      </c>
      <c r="E181">
        <f t="shared" si="33"/>
        <v>69.107425561403545</v>
      </c>
      <c r="F181">
        <f t="shared" si="31"/>
        <v>352.35266089660905</v>
      </c>
      <c r="G181">
        <f t="shared" si="32"/>
        <v>704.7053217932181</v>
      </c>
      <c r="H181">
        <f t="shared" si="34"/>
        <v>421.4600864580126</v>
      </c>
      <c r="I181">
        <f t="shared" si="35"/>
        <v>773.81274735462171</v>
      </c>
      <c r="J181">
        <f t="shared" si="36"/>
        <v>-283.24523533520551</v>
      </c>
      <c r="K181">
        <f t="shared" si="37"/>
        <v>-635.5978962318145</v>
      </c>
    </row>
    <row r="182" spans="1:11">
      <c r="A182" t="s">
        <v>142</v>
      </c>
      <c r="B182" s="5">
        <v>-18.594000000000001</v>
      </c>
      <c r="E182">
        <f t="shared" si="33"/>
        <v>103.54926294444449</v>
      </c>
      <c r="F182">
        <f t="shared" si="31"/>
        <v>328.01085186703892</v>
      </c>
      <c r="G182">
        <f t="shared" si="32"/>
        <v>656.02170373407785</v>
      </c>
      <c r="H182">
        <f t="shared" si="34"/>
        <v>431.5601148114834</v>
      </c>
      <c r="I182">
        <f t="shared" si="35"/>
        <v>759.57096667852238</v>
      </c>
      <c r="J182">
        <f t="shared" si="36"/>
        <v>-224.46158892259444</v>
      </c>
      <c r="K182">
        <f t="shared" si="37"/>
        <v>-552.47244078963331</v>
      </c>
    </row>
    <row r="183" spans="1:11">
      <c r="A183" t="s">
        <v>143</v>
      </c>
      <c r="B183" s="5">
        <v>-24.094999999999999</v>
      </c>
      <c r="E183">
        <f t="shared" si="33"/>
        <v>161.54718088235302</v>
      </c>
      <c r="F183">
        <f t="shared" si="31"/>
        <v>223.57030851231733</v>
      </c>
      <c r="G183">
        <f t="shared" si="32"/>
        <v>447.14061702463465</v>
      </c>
      <c r="H183">
        <f t="shared" si="34"/>
        <v>385.11748939467032</v>
      </c>
      <c r="I183">
        <f t="shared" si="35"/>
        <v>608.68779790698773</v>
      </c>
      <c r="J183">
        <f t="shared" si="36"/>
        <v>-62.023127629964307</v>
      </c>
      <c r="K183">
        <f t="shared" si="37"/>
        <v>-285.59343614228163</v>
      </c>
    </row>
    <row r="184" spans="1:11">
      <c r="A184" t="s">
        <v>144</v>
      </c>
      <c r="B184" s="5">
        <v>27.199000000000002</v>
      </c>
      <c r="E184">
        <f t="shared" si="33"/>
        <v>151.32596531250005</v>
      </c>
      <c r="F184">
        <f t="shared" si="31"/>
        <v>226.76304845827858</v>
      </c>
      <c r="G184">
        <f t="shared" si="32"/>
        <v>453.52609691655715</v>
      </c>
      <c r="H184">
        <f t="shared" si="34"/>
        <v>378.08901377077859</v>
      </c>
      <c r="I184">
        <f t="shared" si="35"/>
        <v>604.8520622290572</v>
      </c>
      <c r="J184">
        <f t="shared" si="36"/>
        <v>-75.43708314577853</v>
      </c>
      <c r="K184">
        <f t="shared" si="37"/>
        <v>-302.20013160405711</v>
      </c>
    </row>
    <row r="185" spans="1:11">
      <c r="A185" t="s">
        <v>145</v>
      </c>
      <c r="B185" s="5">
        <v>-575.89599999999996</v>
      </c>
      <c r="E185">
        <f t="shared" si="33"/>
        <v>145.57013666666668</v>
      </c>
      <c r="F185">
        <f>STDEV(D166,D167,D168,D169,D170,D171,D172,D173,D174,D175,D176,D177,D178,D179,D180,D181,D182,D183,D184,D185)</f>
        <v>233.5091168265059</v>
      </c>
      <c r="G185">
        <f t="shared" si="32"/>
        <v>467.01823365301181</v>
      </c>
      <c r="H185">
        <f t="shared" si="34"/>
        <v>379.07925349317259</v>
      </c>
      <c r="I185">
        <f t="shared" si="35"/>
        <v>612.58837031967846</v>
      </c>
      <c r="J185">
        <f t="shared" si="36"/>
        <v>-87.938980159839218</v>
      </c>
      <c r="K185">
        <f t="shared" si="37"/>
        <v>-321.44809698634515</v>
      </c>
    </row>
    <row r="186" spans="1:11">
      <c r="A186" t="s">
        <v>146</v>
      </c>
      <c r="B186" s="5">
        <v>-44.018999999999998</v>
      </c>
      <c r="E186">
        <f t="shared" si="33"/>
        <v>147.3841588095238</v>
      </c>
      <c r="F186">
        <f t="shared" ref="F186:F188" si="40">STDEV(D167,D168,D169,D170,D171,D172,D173,D174,D175,D176,D177,D178,D179,D180,D181,D182,D183,D184,D185,D186)</f>
        <v>242.21415586927077</v>
      </c>
      <c r="G186">
        <f t="shared" si="32"/>
        <v>484.42831173854154</v>
      </c>
      <c r="H186">
        <f t="shared" si="34"/>
        <v>389.59831467879457</v>
      </c>
      <c r="I186">
        <f t="shared" si="35"/>
        <v>631.81247054806533</v>
      </c>
      <c r="J186">
        <f t="shared" si="36"/>
        <v>-94.829997059746972</v>
      </c>
      <c r="K186">
        <f t="shared" si="37"/>
        <v>-337.04415292901774</v>
      </c>
    </row>
    <row r="187" spans="1:11">
      <c r="A187" t="s">
        <v>273</v>
      </c>
      <c r="B187">
        <v>-779.0783100000001</v>
      </c>
      <c r="E187">
        <f t="shared" si="33"/>
        <v>99.577407564102558</v>
      </c>
      <c r="F187">
        <f t="shared" si="40"/>
        <v>169.98081028463545</v>
      </c>
      <c r="G187">
        <f t="shared" ref="G187:G188" si="41">F187*2</f>
        <v>339.96162056927091</v>
      </c>
      <c r="H187">
        <f t="shared" si="34"/>
        <v>269.55821784873802</v>
      </c>
      <c r="I187">
        <f t="shared" si="35"/>
        <v>439.53902813337345</v>
      </c>
      <c r="J187">
        <f t="shared" si="36"/>
        <v>-70.403402720532895</v>
      </c>
      <c r="K187">
        <f t="shared" si="37"/>
        <v>-240.38421300516836</v>
      </c>
    </row>
    <row r="188" spans="1:11">
      <c r="A188" t="s">
        <v>274</v>
      </c>
      <c r="B188">
        <v>1272.24323</v>
      </c>
      <c r="E188">
        <f t="shared" ref="E188" si="42">AVERAGE(D169:D188)</f>
        <v>95.806550694444454</v>
      </c>
      <c r="F188">
        <f t="shared" si="40"/>
        <v>176.97033392411717</v>
      </c>
      <c r="G188">
        <f t="shared" si="41"/>
        <v>353.94066784823434</v>
      </c>
      <c r="H188">
        <f t="shared" si="34"/>
        <v>272.77688461856161</v>
      </c>
      <c r="I188">
        <f t="shared" si="35"/>
        <v>449.74721854267881</v>
      </c>
      <c r="J188">
        <f t="shared" si="36"/>
        <v>-81.163783229672717</v>
      </c>
      <c r="K188">
        <f t="shared" si="37"/>
        <v>-258.13411715378987</v>
      </c>
    </row>
    <row r="195" spans="1:79" ht="45">
      <c r="A195" s="1" t="s">
        <v>0</v>
      </c>
      <c r="B195" s="3" t="s">
        <v>157</v>
      </c>
      <c r="C195" s="2" t="s">
        <v>148</v>
      </c>
      <c r="D195" s="2" t="s">
        <v>149</v>
      </c>
      <c r="E195" s="2" t="s">
        <v>150</v>
      </c>
      <c r="F195" s="2" t="s">
        <v>166</v>
      </c>
      <c r="G195" s="2" t="s">
        <v>167</v>
      </c>
      <c r="H195" s="2" t="s">
        <v>151</v>
      </c>
      <c r="I195" s="2" t="s">
        <v>152</v>
      </c>
      <c r="J195" s="2" t="s">
        <v>153</v>
      </c>
      <c r="K195" s="2" t="s">
        <v>154</v>
      </c>
      <c r="N195" s="19" t="s">
        <v>83</v>
      </c>
      <c r="O195" s="19" t="s">
        <v>84</v>
      </c>
      <c r="P195" s="19" t="s">
        <v>85</v>
      </c>
      <c r="Q195" s="19" t="s">
        <v>86</v>
      </c>
      <c r="R195" s="19" t="s">
        <v>87</v>
      </c>
      <c r="S195" s="19" t="s">
        <v>88</v>
      </c>
      <c r="T195" s="10" t="s">
        <v>89</v>
      </c>
      <c r="U195" s="10" t="s">
        <v>90</v>
      </c>
      <c r="V195" s="19" t="s">
        <v>91</v>
      </c>
      <c r="W195" s="19" t="s">
        <v>92</v>
      </c>
      <c r="X195" s="9" t="s">
        <v>93</v>
      </c>
      <c r="Y195" s="9" t="s">
        <v>94</v>
      </c>
      <c r="Z195" s="9" t="s">
        <v>95</v>
      </c>
      <c r="AA195" s="9" t="s">
        <v>96</v>
      </c>
      <c r="AB195" s="9" t="s">
        <v>97</v>
      </c>
      <c r="AC195" s="10" t="s">
        <v>98</v>
      </c>
      <c r="AD195" s="10" t="s">
        <v>99</v>
      </c>
      <c r="AE195" s="10" t="s">
        <v>100</v>
      </c>
      <c r="AF195" s="10" t="s">
        <v>101</v>
      </c>
      <c r="AG195" s="9" t="s">
        <v>102</v>
      </c>
      <c r="AH195" s="9" t="s">
        <v>103</v>
      </c>
      <c r="AI195" s="9" t="s">
        <v>104</v>
      </c>
      <c r="AJ195" s="9" t="s">
        <v>105</v>
      </c>
      <c r="AK195" s="19" t="s">
        <v>106</v>
      </c>
      <c r="AL195" s="19" t="s">
        <v>107</v>
      </c>
      <c r="AM195" s="10" t="s">
        <v>108</v>
      </c>
      <c r="AN195" s="10" t="s">
        <v>109</v>
      </c>
      <c r="AO195" s="10" t="s">
        <v>110</v>
      </c>
      <c r="AP195" s="10" t="s">
        <v>111</v>
      </c>
      <c r="AQ195" s="9" t="s">
        <v>112</v>
      </c>
      <c r="AR195" s="9" t="s">
        <v>113</v>
      </c>
      <c r="AS195" s="9" t="s">
        <v>114</v>
      </c>
      <c r="AT195" s="9" t="s">
        <v>115</v>
      </c>
      <c r="AU195" s="8" t="s">
        <v>116</v>
      </c>
      <c r="AV195" s="8" t="s">
        <v>117</v>
      </c>
      <c r="AW195" s="8" t="s">
        <v>163</v>
      </c>
      <c r="AX195" s="8" t="s">
        <v>119</v>
      </c>
      <c r="AY195" s="9" t="s">
        <v>120</v>
      </c>
      <c r="AZ195" s="9" t="s">
        <v>121</v>
      </c>
      <c r="BA195" s="10" t="s">
        <v>122</v>
      </c>
      <c r="BB195" s="10" t="s">
        <v>123</v>
      </c>
      <c r="BC195" s="10" t="s">
        <v>124</v>
      </c>
      <c r="BD195" s="19" t="s">
        <v>125</v>
      </c>
      <c r="BE195" s="9" t="s">
        <v>126</v>
      </c>
      <c r="BF195" s="9" t="s">
        <v>127</v>
      </c>
      <c r="BG195" s="9" t="s">
        <v>128</v>
      </c>
      <c r="BH195" s="19" t="s">
        <v>129</v>
      </c>
      <c r="BI195" s="19" t="s">
        <v>130</v>
      </c>
      <c r="BJ195" s="19" t="s">
        <v>131</v>
      </c>
      <c r="BK195" s="19" t="s">
        <v>132</v>
      </c>
      <c r="BL195" s="19" t="s">
        <v>133</v>
      </c>
      <c r="BM195" s="19" t="s">
        <v>134</v>
      </c>
      <c r="BN195" s="19" t="s">
        <v>135</v>
      </c>
      <c r="BO195" s="19" t="s">
        <v>136</v>
      </c>
      <c r="BP195" s="19" t="s">
        <v>137</v>
      </c>
      <c r="BQ195" s="19" t="s">
        <v>138</v>
      </c>
      <c r="BR195" s="19" t="s">
        <v>139</v>
      </c>
      <c r="BS195" s="19" t="s">
        <v>140</v>
      </c>
      <c r="BT195" s="19" t="s">
        <v>141</v>
      </c>
      <c r="BU195" s="19" t="s">
        <v>142</v>
      </c>
      <c r="BV195" s="10" t="s">
        <v>143</v>
      </c>
      <c r="BW195" s="10" t="s">
        <v>144</v>
      </c>
      <c r="BX195" s="10" t="s">
        <v>145</v>
      </c>
      <c r="BY195" s="19" t="s">
        <v>146</v>
      </c>
      <c r="BZ195" s="10" t="s">
        <v>273</v>
      </c>
      <c r="CA195" s="10" t="s">
        <v>274</v>
      </c>
    </row>
    <row r="196" spans="1:79">
      <c r="A196" t="s">
        <v>57</v>
      </c>
      <c r="B196" s="5">
        <v>-41.085700000000003</v>
      </c>
      <c r="N196">
        <v>-154.24649999999997</v>
      </c>
      <c r="O196">
        <v>1.8650000000000091</v>
      </c>
      <c r="P196">
        <v>156.13299999999998</v>
      </c>
      <c r="Q196">
        <v>-127.08500000000004</v>
      </c>
      <c r="R196">
        <v>-739.60699999999997</v>
      </c>
      <c r="S196">
        <v>-970.84799999999984</v>
      </c>
      <c r="T196">
        <v>-957.44499999999994</v>
      </c>
      <c r="U196">
        <v>-736.62699999999995</v>
      </c>
      <c r="V196">
        <v>274.91380000000004</v>
      </c>
      <c r="W196">
        <v>862.08629999999994</v>
      </c>
      <c r="X196">
        <v>898.43990000000008</v>
      </c>
      <c r="Y196">
        <v>1263.0793999999999</v>
      </c>
      <c r="Z196">
        <v>108.21280000000002</v>
      </c>
      <c r="AA196">
        <v>-392.20120000000003</v>
      </c>
      <c r="AB196">
        <v>-1040.1433999999999</v>
      </c>
      <c r="AC196">
        <v>-1856.3073999999999</v>
      </c>
      <c r="AD196">
        <v>-916.01260000000025</v>
      </c>
      <c r="AE196">
        <v>-1174.9201000000003</v>
      </c>
      <c r="AF196">
        <v>257.72249999999985</v>
      </c>
      <c r="AG196">
        <v>105.93200000000002</v>
      </c>
      <c r="AH196">
        <v>503.70500000000038</v>
      </c>
      <c r="AI196">
        <v>1601.5900000000001</v>
      </c>
      <c r="AJ196">
        <v>705.05200000000013</v>
      </c>
      <c r="AK196">
        <v>2234.9789999999998</v>
      </c>
      <c r="AL196">
        <v>1496.8139999999999</v>
      </c>
      <c r="AM196">
        <v>851.88499999999988</v>
      </c>
      <c r="AN196">
        <v>425.88499999999988</v>
      </c>
      <c r="AO196">
        <v>-1562.3710000000001</v>
      </c>
      <c r="AP196">
        <v>-3138.5930000000003</v>
      </c>
      <c r="AQ196">
        <v>-4051.9269999999997</v>
      </c>
      <c r="AR196">
        <v>-2505.3359999999998</v>
      </c>
      <c r="AS196">
        <v>-267.13599999999997</v>
      </c>
      <c r="AT196">
        <v>2199.5467645042063</v>
      </c>
      <c r="AU196">
        <v>2922.9025292317847</v>
      </c>
      <c r="AV196">
        <v>1087.9043291664843</v>
      </c>
      <c r="AW196">
        <v>-512.92023415963354</v>
      </c>
      <c r="AX196">
        <v>-1459.0792324533377</v>
      </c>
      <c r="AY196">
        <v>-1069.0992138642653</v>
      </c>
      <c r="AZ196">
        <v>-623.96357809731421</v>
      </c>
      <c r="BA196">
        <v>191.11757338131974</v>
      </c>
      <c r="BB196">
        <v>60.85868686186177</v>
      </c>
      <c r="BC196">
        <v>-1031.8343215534996</v>
      </c>
      <c r="BD196">
        <v>-975.85888797904158</v>
      </c>
      <c r="BE196">
        <v>-1132.4018061979004</v>
      </c>
      <c r="BF196">
        <v>439.53404072335275</v>
      </c>
      <c r="BG196">
        <v>1608.4868141916829</v>
      </c>
    </row>
    <row r="197" spans="1:79">
      <c r="A197" t="s">
        <v>58</v>
      </c>
      <c r="B197" s="5">
        <v>29.3752</v>
      </c>
      <c r="N197">
        <v>196.73446069333428</v>
      </c>
      <c r="O197">
        <v>202.52780900042163</v>
      </c>
      <c r="P197">
        <v>207.29196283127118</v>
      </c>
      <c r="Q197">
        <v>194.23906158141173</v>
      </c>
      <c r="R197">
        <v>200.97166806340513</v>
      </c>
      <c r="S197">
        <v>217.41477238594354</v>
      </c>
      <c r="T197">
        <v>219.55299150957251</v>
      </c>
      <c r="U197">
        <v>179.19679182706579</v>
      </c>
      <c r="V197">
        <v>191.64535136616195</v>
      </c>
      <c r="W197">
        <v>297.59678963797182</v>
      </c>
      <c r="X197">
        <v>394.45920225983969</v>
      </c>
      <c r="Y197">
        <v>548.57772750086008</v>
      </c>
      <c r="Z197">
        <v>570.64340908861766</v>
      </c>
      <c r="AA197">
        <v>568.77480344439732</v>
      </c>
      <c r="AB197">
        <v>572.16063570333574</v>
      </c>
      <c r="AC197">
        <v>568.58821941191104</v>
      </c>
      <c r="AD197">
        <v>516.98557260068469</v>
      </c>
      <c r="AE197">
        <v>475.23399148445924</v>
      </c>
      <c r="AF197">
        <v>493.96675234590492</v>
      </c>
      <c r="AG197">
        <v>513.82004411325329</v>
      </c>
      <c r="AH197">
        <v>563.19661454772495</v>
      </c>
      <c r="AI197">
        <v>734.62750682117689</v>
      </c>
      <c r="AJ197">
        <v>780.20708431354558</v>
      </c>
      <c r="AK197">
        <v>1027.7587161703768</v>
      </c>
      <c r="AL197">
        <v>1174.4875009881068</v>
      </c>
      <c r="AM197">
        <v>1258.2382840871633</v>
      </c>
      <c r="AN197">
        <v>1312.7742040359647</v>
      </c>
      <c r="AO197">
        <v>1339.9396263890071</v>
      </c>
      <c r="AP197">
        <v>1376.0009590651703</v>
      </c>
      <c r="AQ197">
        <v>1372.7203502696927</v>
      </c>
      <c r="AR197">
        <v>1259.3267431785262</v>
      </c>
      <c r="AS197">
        <v>1157.0367128280595</v>
      </c>
      <c r="AT197">
        <v>1358.8662910500966</v>
      </c>
      <c r="AU197">
        <v>1658.2204543386247</v>
      </c>
      <c r="AV197">
        <v>1768.9790787272648</v>
      </c>
      <c r="AW197">
        <v>1799.827236326141</v>
      </c>
      <c r="AX197">
        <v>1794.9147627864779</v>
      </c>
      <c r="AY197">
        <v>1804.7610222522517</v>
      </c>
      <c r="AZ197">
        <v>1761.2811737890061</v>
      </c>
      <c r="BA197">
        <v>1764.5172928427216</v>
      </c>
      <c r="BB197">
        <v>1735.2980337595682</v>
      </c>
      <c r="BC197">
        <v>1570.6720206035839</v>
      </c>
      <c r="BD197">
        <v>1483.8109746061996</v>
      </c>
      <c r="BE197">
        <v>1250.2814309718628</v>
      </c>
      <c r="BF197">
        <v>1182.4411495779148</v>
      </c>
      <c r="BG197">
        <v>1277.0095447800752</v>
      </c>
    </row>
    <row r="198" spans="1:79">
      <c r="A198" t="s">
        <v>59</v>
      </c>
      <c r="B198" s="5">
        <v>-15.029500000000001</v>
      </c>
      <c r="N198">
        <v>420.98032138666861</v>
      </c>
      <c r="O198">
        <v>425.57201800084329</v>
      </c>
      <c r="P198">
        <v>434.86922066254232</v>
      </c>
      <c r="Q198">
        <v>416.97288816282344</v>
      </c>
      <c r="R198">
        <v>465.83046612681022</v>
      </c>
      <c r="S198">
        <v>550.42953477188712</v>
      </c>
      <c r="T198">
        <v>599.35094301914501</v>
      </c>
      <c r="U198">
        <v>563.54491365413151</v>
      </c>
      <c r="V198">
        <v>586.62362273232384</v>
      </c>
      <c r="W198">
        <v>753.75172427594362</v>
      </c>
      <c r="X198">
        <v>903.70171451967929</v>
      </c>
      <c r="Y198">
        <v>1129.1495550017203</v>
      </c>
      <c r="Z198">
        <v>1145.7526581772352</v>
      </c>
      <c r="AA198">
        <v>1148.9059318887946</v>
      </c>
      <c r="AB198">
        <v>1191.2209414066715</v>
      </c>
      <c r="AC198">
        <v>1290.8767538238221</v>
      </c>
      <c r="AD198">
        <v>1250.5671652013693</v>
      </c>
      <c r="AE198">
        <v>1233.9841329689184</v>
      </c>
      <c r="AF198">
        <v>1261.6968046918098</v>
      </c>
      <c r="AG198">
        <v>1284.4930132265067</v>
      </c>
      <c r="AH198">
        <v>1350.3485790954501</v>
      </c>
      <c r="AI198">
        <v>1613.2241136423536</v>
      </c>
      <c r="AJ198">
        <v>1676.9373186270911</v>
      </c>
      <c r="AK198">
        <v>2053.9373823407536</v>
      </c>
      <c r="AL198">
        <v>2235.5739019762136</v>
      </c>
      <c r="AM198">
        <v>2311.9388181743266</v>
      </c>
      <c r="AN198">
        <v>2351.8441580719291</v>
      </c>
      <c r="AO198">
        <v>2447.4622027780142</v>
      </c>
      <c r="AP198">
        <v>2690.2602081303407</v>
      </c>
      <c r="AQ198">
        <v>2929.3996555393855</v>
      </c>
      <c r="AR198">
        <v>2872.8012363570519</v>
      </c>
      <c r="AS198">
        <v>2744.7319456561195</v>
      </c>
      <c r="AT198">
        <v>3043.8244038749831</v>
      </c>
      <c r="AU198">
        <v>3476.7775439904499</v>
      </c>
      <c r="AV198">
        <v>3591.8924063094055</v>
      </c>
      <c r="AW198">
        <v>3586.4193632151396</v>
      </c>
      <c r="AX198">
        <v>3603.7477477584803</v>
      </c>
      <c r="AY198">
        <v>3618.1492223832411</v>
      </c>
      <c r="AZ198">
        <v>3575.2738293616158</v>
      </c>
      <c r="BA198">
        <v>3577.4867887999812</v>
      </c>
      <c r="BB198">
        <v>3541.190586290581</v>
      </c>
      <c r="BC198">
        <v>3343.6097760562875</v>
      </c>
      <c r="BD198">
        <v>3253.9332284604711</v>
      </c>
      <c r="BE198">
        <v>2955.2431815016926</v>
      </c>
      <c r="BF198">
        <v>2872.4266166776288</v>
      </c>
      <c r="BG198">
        <v>3023.7333163723652</v>
      </c>
    </row>
    <row r="199" spans="1:79">
      <c r="A199" t="s">
        <v>60</v>
      </c>
      <c r="B199" s="5">
        <v>-40.676600000000001</v>
      </c>
      <c r="C199" s="4">
        <f>SUM(B196,B197,B198,B199)</f>
        <v>-67.416600000000003</v>
      </c>
      <c r="N199">
        <v>-251.7572606933343</v>
      </c>
      <c r="O199">
        <v>-243.56060900042164</v>
      </c>
      <c r="P199">
        <v>-247.86255283127116</v>
      </c>
      <c r="Q199">
        <v>-251.22859158141168</v>
      </c>
      <c r="R199">
        <v>-328.74592806340513</v>
      </c>
      <c r="S199">
        <v>-448.61475238594352</v>
      </c>
      <c r="T199">
        <v>-540.04291150957249</v>
      </c>
      <c r="U199">
        <v>-589.49945182706574</v>
      </c>
      <c r="V199">
        <v>-598.31119136616189</v>
      </c>
      <c r="W199">
        <v>-614.71307963797187</v>
      </c>
      <c r="X199">
        <v>-624.02582225983963</v>
      </c>
      <c r="Y199">
        <v>-612.56592750086008</v>
      </c>
      <c r="Z199">
        <v>-579.57508908861757</v>
      </c>
      <c r="AA199">
        <v>-591.48745344439726</v>
      </c>
      <c r="AB199">
        <v>-665.95997570333577</v>
      </c>
      <c r="AC199">
        <v>-875.98884941191113</v>
      </c>
      <c r="AD199">
        <v>-950.1776126006846</v>
      </c>
      <c r="AE199">
        <v>-1042.2662914844593</v>
      </c>
      <c r="AF199">
        <v>-1041.4933523459049</v>
      </c>
      <c r="AG199">
        <v>-1027.5258941132533</v>
      </c>
      <c r="AH199">
        <v>-1011.1073145477251</v>
      </c>
      <c r="AI199">
        <v>-1022.5657068211767</v>
      </c>
      <c r="AJ199">
        <v>-1013.2533843135456</v>
      </c>
      <c r="AK199">
        <v>-1024.5986161703768</v>
      </c>
      <c r="AL199">
        <v>-947.68530098810675</v>
      </c>
      <c r="AM199">
        <v>-849.16278408716335</v>
      </c>
      <c r="AN199">
        <v>-765.36570403596465</v>
      </c>
      <c r="AO199">
        <v>-875.10552638900708</v>
      </c>
      <c r="AP199">
        <v>-1252.5175390651702</v>
      </c>
      <c r="AQ199">
        <v>-1740.6382602696929</v>
      </c>
      <c r="AR199">
        <v>-1967.6222431785259</v>
      </c>
      <c r="AS199">
        <v>-2018.3537528280599</v>
      </c>
      <c r="AT199">
        <v>-2011.0499345996764</v>
      </c>
      <c r="AU199">
        <v>-1978.8937249650257</v>
      </c>
      <c r="AV199">
        <v>-1876.8475764370171</v>
      </c>
      <c r="AW199">
        <v>-1773.3570174518566</v>
      </c>
      <c r="AX199">
        <v>-1822.7512071575272</v>
      </c>
      <c r="AY199">
        <v>-1822.0153780097276</v>
      </c>
      <c r="AZ199">
        <v>-1866.7041373562133</v>
      </c>
      <c r="BA199">
        <v>-1861.4216990717971</v>
      </c>
      <c r="BB199">
        <v>-1876.4870713024575</v>
      </c>
      <c r="BC199">
        <v>-1975.2034903018234</v>
      </c>
      <c r="BD199">
        <v>-2056.4335331023431</v>
      </c>
      <c r="BE199">
        <v>-2159.6420700877966</v>
      </c>
      <c r="BF199">
        <v>-2197.5297846215135</v>
      </c>
      <c r="BG199">
        <v>-2216.4379984045054</v>
      </c>
    </row>
    <row r="200" spans="1:79">
      <c r="A200" t="s">
        <v>61</v>
      </c>
      <c r="B200" s="5">
        <v>-39.1389</v>
      </c>
      <c r="C200" s="4">
        <f t="shared" ref="C200:C263" si="43">SUM(B197,B198,B199,B200)</f>
        <v>-65.469799999999992</v>
      </c>
      <c r="N200">
        <v>-476.00312138666857</v>
      </c>
      <c r="O200">
        <v>-466.60481800084324</v>
      </c>
      <c r="P200">
        <v>-475.43981066254236</v>
      </c>
      <c r="Q200">
        <v>-473.96241816282338</v>
      </c>
      <c r="R200">
        <v>-593.60472612681019</v>
      </c>
      <c r="S200">
        <v>-781.62951477188699</v>
      </c>
      <c r="T200">
        <v>-919.84086301914499</v>
      </c>
      <c r="U200">
        <v>-973.84757365413157</v>
      </c>
      <c r="V200">
        <v>-993.28946273232395</v>
      </c>
      <c r="W200">
        <v>-1070.8680142759438</v>
      </c>
      <c r="X200">
        <v>-1133.2683345196792</v>
      </c>
      <c r="Y200">
        <v>-1193.1377550017201</v>
      </c>
      <c r="Z200">
        <v>-1154.6843381772353</v>
      </c>
      <c r="AA200">
        <v>-1171.6185818887946</v>
      </c>
      <c r="AB200">
        <v>-1285.0202814066715</v>
      </c>
      <c r="AC200">
        <v>-1598.2773838238222</v>
      </c>
      <c r="AD200">
        <v>-1683.7592052013692</v>
      </c>
      <c r="AE200">
        <v>-1801.0164329689187</v>
      </c>
      <c r="AF200">
        <v>-1809.2234046918099</v>
      </c>
      <c r="AG200">
        <v>-1798.1988632265065</v>
      </c>
      <c r="AH200">
        <v>-1798.25927909545</v>
      </c>
      <c r="AI200">
        <v>-1901.1623136423536</v>
      </c>
      <c r="AJ200">
        <v>-1909.9836186270911</v>
      </c>
      <c r="AK200">
        <v>-2050.7772823407536</v>
      </c>
      <c r="AL200">
        <v>-2008.7717019762135</v>
      </c>
      <c r="AM200">
        <v>-1902.8633181743267</v>
      </c>
      <c r="AN200">
        <v>-1804.4356580719293</v>
      </c>
      <c r="AO200">
        <v>-1982.6281027780142</v>
      </c>
      <c r="AP200">
        <v>-2566.7767881303403</v>
      </c>
      <c r="AQ200">
        <v>-3297.3175655393857</v>
      </c>
      <c r="AR200">
        <v>-3581.0967363570521</v>
      </c>
      <c r="AS200">
        <v>-3606.0489856561194</v>
      </c>
      <c r="AT200">
        <v>-3696.0080474245628</v>
      </c>
      <c r="AU200">
        <v>-3797.4508146168509</v>
      </c>
      <c r="AV200">
        <v>-3699.7609040191583</v>
      </c>
      <c r="AW200">
        <v>-3559.9491443408556</v>
      </c>
      <c r="AX200">
        <v>-3631.58419212953</v>
      </c>
      <c r="AY200">
        <v>-3635.4035781407174</v>
      </c>
      <c r="AZ200">
        <v>-3680.696792928823</v>
      </c>
      <c r="BA200">
        <v>-3674.3911950290562</v>
      </c>
      <c r="BB200">
        <v>-3682.3796238334703</v>
      </c>
      <c r="BC200">
        <v>-3748.1412457545271</v>
      </c>
      <c r="BD200">
        <v>-3826.5557869566142</v>
      </c>
      <c r="BE200">
        <v>-3864.6038206176263</v>
      </c>
      <c r="BF200">
        <v>-3887.5152517212273</v>
      </c>
      <c r="BG200">
        <v>-3963.1617699967956</v>
      </c>
    </row>
    <row r="201" spans="1:79">
      <c r="A201" t="s">
        <v>62</v>
      </c>
      <c r="B201" s="5">
        <v>2.4750000000000001</v>
      </c>
      <c r="C201" s="4">
        <f t="shared" si="43"/>
        <v>-92.37</v>
      </c>
    </row>
    <row r="202" spans="1:79">
      <c r="A202" t="s">
        <v>63</v>
      </c>
      <c r="B202" s="5">
        <v>-6.5250000000000004</v>
      </c>
      <c r="C202" s="4">
        <f t="shared" si="43"/>
        <v>-83.865500000000011</v>
      </c>
    </row>
    <row r="203" spans="1:79">
      <c r="A203" t="s">
        <v>64</v>
      </c>
      <c r="B203" s="5">
        <v>-0.52500000000000002</v>
      </c>
      <c r="C203" s="4">
        <f t="shared" si="43"/>
        <v>-43.713899999999995</v>
      </c>
      <c r="D203" s="4">
        <f>C203-C199</f>
        <v>23.702700000000007</v>
      </c>
      <c r="E203" t="e">
        <v>#N/A</v>
      </c>
    </row>
    <row r="204" spans="1:79">
      <c r="A204" t="s">
        <v>65</v>
      </c>
      <c r="B204" s="5">
        <v>-2.0267499999999998</v>
      </c>
      <c r="C204" s="4">
        <f t="shared" si="43"/>
        <v>-6.6017500000000009</v>
      </c>
      <c r="D204" s="4">
        <f t="shared" ref="D204:D267" si="44">C204-C200</f>
        <v>58.86804999999999</v>
      </c>
      <c r="E204" t="e">
        <v>#N/A</v>
      </c>
    </row>
    <row r="205" spans="1:79">
      <c r="A205" t="s">
        <v>66</v>
      </c>
      <c r="B205" s="5">
        <v>34.673200000000001</v>
      </c>
      <c r="C205" s="4">
        <f t="shared" si="43"/>
        <v>25.596450000000001</v>
      </c>
      <c r="D205" s="4">
        <f t="shared" si="44"/>
        <v>117.96645000000001</v>
      </c>
      <c r="E205" t="e">
        <v>#N/A</v>
      </c>
    </row>
    <row r="206" spans="1:79">
      <c r="A206" t="s">
        <v>67</v>
      </c>
      <c r="B206" s="5">
        <v>-20.726700000000001</v>
      </c>
      <c r="C206" s="4">
        <f t="shared" si="43"/>
        <v>11.394750000000002</v>
      </c>
      <c r="D206" s="4">
        <f t="shared" si="44"/>
        <v>95.260250000000013</v>
      </c>
      <c r="E206" t="e">
        <v>#N/A</v>
      </c>
      <c r="M206" s="2" t="s">
        <v>149</v>
      </c>
    </row>
    <row r="207" spans="1:79" ht="45">
      <c r="A207" t="s">
        <v>68</v>
      </c>
      <c r="B207" s="5">
        <v>-20.526700000000002</v>
      </c>
      <c r="C207" s="4">
        <f t="shared" si="43"/>
        <v>-8.6069500000000012</v>
      </c>
      <c r="D207" s="4">
        <f t="shared" si="44"/>
        <v>35.106949999999998</v>
      </c>
      <c r="E207" t="e">
        <v>#N/A</v>
      </c>
      <c r="M207" s="2" t="s">
        <v>151</v>
      </c>
    </row>
    <row r="208" spans="1:79" ht="45">
      <c r="A208" t="s">
        <v>69</v>
      </c>
      <c r="B208" s="5">
        <v>-23.3065</v>
      </c>
      <c r="C208" s="4">
        <f t="shared" si="43"/>
        <v>-29.886700000000001</v>
      </c>
      <c r="D208" s="4">
        <f t="shared" si="44"/>
        <v>-23.284950000000002</v>
      </c>
      <c r="E208" t="e">
        <v>#N/A</v>
      </c>
      <c r="M208" s="2" t="s">
        <v>152</v>
      </c>
    </row>
    <row r="209" spans="1:13" ht="45">
      <c r="A209" t="s">
        <v>70</v>
      </c>
      <c r="B209" s="5">
        <v>-12.2585</v>
      </c>
      <c r="C209" s="4">
        <f t="shared" si="43"/>
        <v>-76.818399999999997</v>
      </c>
      <c r="D209" s="4">
        <f t="shared" si="44"/>
        <v>-102.41485</v>
      </c>
      <c r="E209" t="e">
        <v>#N/A</v>
      </c>
      <c r="M209" s="2" t="s">
        <v>153</v>
      </c>
    </row>
    <row r="210" spans="1:13" ht="45">
      <c r="A210" t="s">
        <v>71</v>
      </c>
      <c r="B210" s="5">
        <v>-24.7165</v>
      </c>
      <c r="C210" s="4">
        <f t="shared" si="43"/>
        <v>-80.808199999999999</v>
      </c>
      <c r="D210" s="4">
        <f t="shared" si="44"/>
        <v>-92.202950000000001</v>
      </c>
      <c r="E210" t="e">
        <v>#N/A</v>
      </c>
      <c r="M210" s="2" t="s">
        <v>154</v>
      </c>
    </row>
    <row r="211" spans="1:13">
      <c r="A211" t="s">
        <v>72</v>
      </c>
      <c r="B211" s="5">
        <v>-58.683500000000002</v>
      </c>
      <c r="C211" s="4">
        <f t="shared" si="43"/>
        <v>-118.965</v>
      </c>
      <c r="D211" s="4">
        <f t="shared" si="44"/>
        <v>-110.35805000000001</v>
      </c>
      <c r="E211" t="e">
        <v>#N/A</v>
      </c>
    </row>
    <row r="212" spans="1:13">
      <c r="A212" t="s">
        <v>73</v>
      </c>
      <c r="B212" s="5">
        <v>-197.25</v>
      </c>
      <c r="C212" s="4">
        <f t="shared" si="43"/>
        <v>-292.9085</v>
      </c>
      <c r="D212" s="4">
        <f t="shared" si="44"/>
        <v>-263.02179999999998</v>
      </c>
      <c r="E212" t="e">
        <v>#N/A</v>
      </c>
    </row>
    <row r="213" spans="1:13">
      <c r="A213" t="s">
        <v>74</v>
      </c>
      <c r="B213" s="5">
        <v>-7.25</v>
      </c>
      <c r="C213" s="4">
        <f t="shared" si="43"/>
        <v>-287.89999999999998</v>
      </c>
      <c r="D213" s="4">
        <f t="shared" si="44"/>
        <v>-211.08159999999998</v>
      </c>
      <c r="E213" t="e">
        <v>#N/A</v>
      </c>
    </row>
    <row r="214" spans="1:13">
      <c r="A214" t="s">
        <v>75</v>
      </c>
      <c r="B214" s="5">
        <v>-14.25</v>
      </c>
      <c r="C214" s="4">
        <f t="shared" si="43"/>
        <v>-277.43349999999998</v>
      </c>
      <c r="D214" s="4">
        <f t="shared" si="44"/>
        <v>-196.62529999999998</v>
      </c>
      <c r="E214" t="e">
        <v>#N/A</v>
      </c>
    </row>
    <row r="215" spans="1:13">
      <c r="A215" t="s">
        <v>76</v>
      </c>
      <c r="B215" s="5">
        <v>-38.25</v>
      </c>
      <c r="C215" s="4">
        <f t="shared" si="43"/>
        <v>-257</v>
      </c>
      <c r="D215" s="4">
        <f t="shared" si="44"/>
        <v>-138.035</v>
      </c>
      <c r="E215" t="e">
        <v>#N/A</v>
      </c>
    </row>
    <row r="216" spans="1:13">
      <c r="A216" t="s">
        <v>77</v>
      </c>
      <c r="B216" s="5">
        <v>-81.647599999999997</v>
      </c>
      <c r="C216" s="4">
        <f t="shared" si="43"/>
        <v>-141.39760000000001</v>
      </c>
      <c r="D216" s="4">
        <f t="shared" si="44"/>
        <v>151.51089999999999</v>
      </c>
      <c r="E216" t="e">
        <v>#N/A</v>
      </c>
    </row>
    <row r="217" spans="1:13">
      <c r="A217" t="s">
        <v>78</v>
      </c>
      <c r="B217" s="5">
        <v>-116.648</v>
      </c>
      <c r="C217" s="4">
        <f t="shared" si="43"/>
        <v>-250.79560000000001</v>
      </c>
      <c r="D217" s="4">
        <f t="shared" si="44"/>
        <v>37.10439999999997</v>
      </c>
      <c r="E217" t="e">
        <v>#N/A</v>
      </c>
    </row>
    <row r="218" spans="1:13">
      <c r="A218" t="s">
        <v>79</v>
      </c>
      <c r="B218" s="5">
        <v>-72.647599999999997</v>
      </c>
      <c r="C218" s="4">
        <f t="shared" si="43"/>
        <v>-309.19319999999999</v>
      </c>
      <c r="D218" s="4">
        <f t="shared" si="44"/>
        <v>-31.759700000000009</v>
      </c>
      <c r="E218">
        <v>-40.57903125</v>
      </c>
    </row>
    <row r="219" spans="1:13">
      <c r="A219" t="s">
        <v>80</v>
      </c>
      <c r="B219" s="5">
        <v>77.352400000000003</v>
      </c>
      <c r="C219" s="4">
        <f t="shared" si="43"/>
        <v>-193.5908</v>
      </c>
      <c r="D219" s="4">
        <f t="shared" si="44"/>
        <v>63.409199999999998</v>
      </c>
      <c r="E219">
        <v>-38.097375</v>
      </c>
    </row>
    <row r="220" spans="1:13">
      <c r="A220" t="s">
        <v>81</v>
      </c>
      <c r="B220" s="5">
        <v>-94</v>
      </c>
      <c r="C220" s="4">
        <f t="shared" si="43"/>
        <v>-205.94319999999999</v>
      </c>
      <c r="D220" s="4">
        <f t="shared" si="44"/>
        <v>-64.545599999999979</v>
      </c>
      <c r="E220">
        <v>-45.810728124999983</v>
      </c>
    </row>
    <row r="221" spans="1:13">
      <c r="A221" t="s">
        <v>82</v>
      </c>
      <c r="B221" s="5">
        <v>0</v>
      </c>
      <c r="C221" s="4">
        <f t="shared" si="43"/>
        <v>-89.295199999999994</v>
      </c>
      <c r="D221" s="4">
        <f t="shared" si="44"/>
        <v>161.50040000000001</v>
      </c>
      <c r="E221">
        <v>-43.08985624999999</v>
      </c>
    </row>
    <row r="222" spans="1:13">
      <c r="A222" t="s">
        <v>83</v>
      </c>
      <c r="B222" s="5">
        <v>-54</v>
      </c>
      <c r="C222" s="4">
        <f t="shared" si="43"/>
        <v>-70.647599999999997</v>
      </c>
      <c r="D222" s="4">
        <f t="shared" si="44"/>
        <v>238.54559999999998</v>
      </c>
      <c r="E222" s="4">
        <f t="shared" ref="E222:E253" si="45">AVERAGE(D203:D222)</f>
        <v>-12.517744999999994</v>
      </c>
    </row>
    <row r="223" spans="1:13">
      <c r="A223" t="s">
        <v>84</v>
      </c>
      <c r="B223" s="5">
        <v>-79</v>
      </c>
      <c r="C223" s="4">
        <f t="shared" si="43"/>
        <v>-227</v>
      </c>
      <c r="D223" s="4">
        <f t="shared" si="44"/>
        <v>-33.409199999999998</v>
      </c>
      <c r="E223" s="4">
        <f t="shared" si="45"/>
        <v>-15.373339999999995</v>
      </c>
    </row>
    <row r="224" spans="1:13">
      <c r="A224" t="s">
        <v>85</v>
      </c>
      <c r="B224" s="5">
        <v>-50</v>
      </c>
      <c r="C224" s="4">
        <f t="shared" si="43"/>
        <v>-183</v>
      </c>
      <c r="D224" s="4">
        <f t="shared" si="44"/>
        <v>22.94319999999999</v>
      </c>
      <c r="E224" s="4">
        <f t="shared" si="45"/>
        <v>-17.169582499999986</v>
      </c>
    </row>
    <row r="225" spans="1:11">
      <c r="A225" t="s">
        <v>86</v>
      </c>
      <c r="B225" s="5">
        <v>-299</v>
      </c>
      <c r="C225" s="4">
        <f t="shared" si="43"/>
        <v>-482</v>
      </c>
      <c r="D225" s="4">
        <f t="shared" si="44"/>
        <v>-392.70479999999998</v>
      </c>
      <c r="E225" s="4">
        <f t="shared" si="45"/>
        <v>-42.703144999999992</v>
      </c>
    </row>
    <row r="226" spans="1:11">
      <c r="A226" t="s">
        <v>87</v>
      </c>
      <c r="B226" s="5">
        <v>-85</v>
      </c>
      <c r="C226" s="4">
        <f t="shared" si="43"/>
        <v>-513</v>
      </c>
      <c r="D226" s="4">
        <f t="shared" si="44"/>
        <v>-442.35239999999999</v>
      </c>
      <c r="E226" s="4">
        <f t="shared" si="45"/>
        <v>-69.583777499999997</v>
      </c>
    </row>
    <row r="227" spans="1:11">
      <c r="A227" t="s">
        <v>88</v>
      </c>
      <c r="B227" s="5">
        <v>-47.391500000000001</v>
      </c>
      <c r="C227" s="4">
        <f t="shared" si="43"/>
        <v>-481.39150000000001</v>
      </c>
      <c r="D227" s="4">
        <f t="shared" si="44"/>
        <v>-254.39150000000001</v>
      </c>
      <c r="E227" s="4">
        <f t="shared" si="45"/>
        <v>-84.058700000000002</v>
      </c>
    </row>
    <row r="228" spans="1:11">
      <c r="A228" t="s">
        <v>89</v>
      </c>
      <c r="B228" s="5">
        <v>-80.885000000000005</v>
      </c>
      <c r="C228" s="4">
        <f t="shared" si="43"/>
        <v>-512.27650000000006</v>
      </c>
      <c r="D228" s="4">
        <f t="shared" si="44"/>
        <v>-329.27650000000006</v>
      </c>
      <c r="E228" s="4">
        <f t="shared" si="45"/>
        <v>-99.358277500000014</v>
      </c>
    </row>
    <row r="229" spans="1:11">
      <c r="A229" t="s">
        <v>90</v>
      </c>
      <c r="B229" s="5">
        <v>10.981999999999999</v>
      </c>
      <c r="C229" s="4">
        <f t="shared" si="43"/>
        <v>-202.2945</v>
      </c>
      <c r="D229" s="4">
        <f t="shared" si="44"/>
        <v>279.70550000000003</v>
      </c>
      <c r="E229" s="4">
        <f t="shared" si="45"/>
        <v>-80.252260000000007</v>
      </c>
    </row>
    <row r="230" spans="1:11">
      <c r="A230" t="s">
        <v>91</v>
      </c>
      <c r="B230" s="5">
        <v>-53.804000000000002</v>
      </c>
      <c r="C230" s="4">
        <f t="shared" si="43"/>
        <v>-171.0985</v>
      </c>
      <c r="D230" s="4">
        <f t="shared" si="44"/>
        <v>341.9015</v>
      </c>
      <c r="E230" s="4">
        <f t="shared" si="45"/>
        <v>-58.547037499999988</v>
      </c>
    </row>
    <row r="231" spans="1:11">
      <c r="A231" t="s">
        <v>92</v>
      </c>
      <c r="B231" s="5">
        <v>-194.202</v>
      </c>
      <c r="C231" s="4">
        <f t="shared" si="43"/>
        <v>-317.90899999999999</v>
      </c>
      <c r="D231" s="4">
        <f t="shared" si="44"/>
        <v>163.48250000000002</v>
      </c>
      <c r="E231" s="4">
        <f t="shared" si="45"/>
        <v>-44.855009999999993</v>
      </c>
    </row>
    <row r="232" spans="1:11">
      <c r="A232" t="s">
        <v>93</v>
      </c>
      <c r="B232" s="5">
        <v>-212.58699999999999</v>
      </c>
      <c r="C232" s="4">
        <f t="shared" si="43"/>
        <v>-449.61099999999999</v>
      </c>
      <c r="D232" s="4">
        <f t="shared" si="44"/>
        <v>62.665500000000065</v>
      </c>
      <c r="E232" s="4">
        <f t="shared" si="45"/>
        <v>-28.570644999999992</v>
      </c>
    </row>
    <row r="233" spans="1:11">
      <c r="A233" t="s">
        <v>94</v>
      </c>
      <c r="B233" s="5">
        <v>26.023</v>
      </c>
      <c r="C233" s="4">
        <f t="shared" si="43"/>
        <v>-434.56999999999994</v>
      </c>
      <c r="D233" s="4">
        <f t="shared" si="44"/>
        <v>-232.27549999999994</v>
      </c>
      <c r="E233" s="4">
        <f t="shared" si="45"/>
        <v>-29.63033999999999</v>
      </c>
      <c r="F233" s="4"/>
      <c r="G233" s="4"/>
      <c r="H233" s="4"/>
      <c r="I233" s="4"/>
      <c r="J233" s="4"/>
      <c r="K233" s="4"/>
    </row>
    <row r="234" spans="1:11">
      <c r="A234" t="s">
        <v>95</v>
      </c>
      <c r="B234" s="5">
        <v>55.420999999999999</v>
      </c>
      <c r="C234" s="4">
        <f t="shared" si="43"/>
        <v>-325.34499999999997</v>
      </c>
      <c r="D234" s="4">
        <f t="shared" si="44"/>
        <v>-154.24649999999997</v>
      </c>
      <c r="E234" s="4">
        <f t="shared" si="45"/>
        <v>-27.511399999999998</v>
      </c>
      <c r="F234" s="4"/>
      <c r="G234" s="4"/>
      <c r="H234" s="4"/>
      <c r="I234" s="4"/>
      <c r="J234" s="4"/>
      <c r="K234" s="4"/>
    </row>
    <row r="235" spans="1:11">
      <c r="A235" t="s">
        <v>96</v>
      </c>
      <c r="B235" s="5">
        <v>-184.90100000000001</v>
      </c>
      <c r="C235" s="4">
        <f t="shared" si="43"/>
        <v>-316.04399999999998</v>
      </c>
      <c r="D235" s="4">
        <f t="shared" si="44"/>
        <v>1.8650000000000091</v>
      </c>
      <c r="E235" s="4">
        <f t="shared" si="45"/>
        <v>-20.516399999999994</v>
      </c>
      <c r="F235" s="4"/>
      <c r="G235" s="4"/>
      <c r="H235" s="4"/>
      <c r="I235" s="4"/>
      <c r="J235" s="4"/>
      <c r="K235" s="4"/>
    </row>
    <row r="236" spans="1:11">
      <c r="A236" t="s">
        <v>97</v>
      </c>
      <c r="B236" s="5">
        <v>-190.02099999999999</v>
      </c>
      <c r="C236" s="4">
        <f t="shared" si="43"/>
        <v>-293.47800000000001</v>
      </c>
      <c r="D236" s="4">
        <f t="shared" si="44"/>
        <v>156.13299999999998</v>
      </c>
      <c r="E236" s="4">
        <f t="shared" si="45"/>
        <v>-20.285294999999998</v>
      </c>
      <c r="F236" s="4"/>
      <c r="G236" s="4"/>
      <c r="H236" s="4"/>
      <c r="I236" s="4"/>
      <c r="J236" s="4"/>
      <c r="K236" s="4"/>
    </row>
    <row r="237" spans="1:11">
      <c r="A237" t="s">
        <v>98</v>
      </c>
      <c r="B237" s="5">
        <v>-242.154</v>
      </c>
      <c r="C237" s="4">
        <f t="shared" si="43"/>
        <v>-561.65499999999997</v>
      </c>
      <c r="D237" s="4">
        <f t="shared" si="44"/>
        <v>-127.08500000000004</v>
      </c>
      <c r="E237" s="4">
        <f t="shared" si="45"/>
        <v>-28.494764999999983</v>
      </c>
      <c r="F237" s="4"/>
      <c r="G237" s="4"/>
      <c r="H237" s="4"/>
      <c r="I237" s="4"/>
      <c r="J237" s="4"/>
      <c r="K237" s="4"/>
    </row>
    <row r="238" spans="1:11">
      <c r="A238" t="s">
        <v>99</v>
      </c>
      <c r="B238" s="5">
        <v>-447.87599999999998</v>
      </c>
      <c r="C238" s="4">
        <f t="shared" si="43"/>
        <v>-1064.952</v>
      </c>
      <c r="D238" s="4">
        <f t="shared" si="44"/>
        <v>-739.60699999999997</v>
      </c>
      <c r="E238" s="4">
        <f t="shared" si="45"/>
        <v>-63.887129999999992</v>
      </c>
      <c r="F238" s="4"/>
      <c r="G238" s="4"/>
      <c r="H238" s="4"/>
      <c r="I238" s="4"/>
      <c r="J238" s="4"/>
      <c r="K238" s="4"/>
    </row>
    <row r="239" spans="1:11">
      <c r="A239" t="s">
        <v>100</v>
      </c>
      <c r="B239" s="5">
        <v>-406.84100000000001</v>
      </c>
      <c r="C239" s="4">
        <f t="shared" si="43"/>
        <v>-1286.8919999999998</v>
      </c>
      <c r="D239" s="4">
        <f t="shared" si="44"/>
        <v>-970.84799999999984</v>
      </c>
      <c r="E239" s="4">
        <f t="shared" si="45"/>
        <v>-115.59998999999998</v>
      </c>
      <c r="F239" s="4"/>
      <c r="G239" s="4"/>
      <c r="H239" s="4"/>
      <c r="I239" s="4"/>
      <c r="J239" s="4"/>
      <c r="K239" s="4"/>
    </row>
    <row r="240" spans="1:11">
      <c r="A240" t="s">
        <v>101</v>
      </c>
      <c r="B240" s="5">
        <v>-154.05199999999999</v>
      </c>
      <c r="C240" s="4">
        <f t="shared" si="43"/>
        <v>-1250.923</v>
      </c>
      <c r="D240" s="4">
        <f t="shared" si="44"/>
        <v>-957.44499999999994</v>
      </c>
      <c r="E240" s="4">
        <f t="shared" si="45"/>
        <v>-160.24495999999999</v>
      </c>
      <c r="F240" s="4"/>
      <c r="G240" s="4"/>
      <c r="H240" s="4"/>
      <c r="I240" s="4"/>
      <c r="J240" s="4"/>
      <c r="K240" s="4"/>
    </row>
    <row r="241" spans="1:11">
      <c r="A241" t="s">
        <v>102</v>
      </c>
      <c r="B241" s="5">
        <v>-289.51299999999998</v>
      </c>
      <c r="C241" s="4">
        <f t="shared" si="43"/>
        <v>-1298.2819999999999</v>
      </c>
      <c r="D241" s="4">
        <f t="shared" si="44"/>
        <v>-736.62699999999995</v>
      </c>
      <c r="E241" s="4">
        <f t="shared" si="45"/>
        <v>-205.15132999999997</v>
      </c>
      <c r="F241" s="4"/>
      <c r="G241" s="4"/>
      <c r="H241" s="4"/>
      <c r="I241" s="4"/>
      <c r="J241" s="4"/>
      <c r="K241" s="4"/>
    </row>
    <row r="242" spans="1:11">
      <c r="A242" t="s">
        <v>103</v>
      </c>
      <c r="B242" s="5">
        <v>60.367800000000003</v>
      </c>
      <c r="C242" s="4">
        <f t="shared" si="43"/>
        <v>-790.03819999999996</v>
      </c>
      <c r="D242" s="4">
        <f t="shared" si="44"/>
        <v>274.91380000000004</v>
      </c>
      <c r="E242" s="4">
        <f t="shared" si="45"/>
        <v>-203.33292</v>
      </c>
      <c r="F242" s="4"/>
      <c r="G242" s="4"/>
      <c r="H242" s="4"/>
      <c r="I242" s="4"/>
      <c r="J242" s="4"/>
      <c r="K242" s="4"/>
    </row>
    <row r="243" spans="1:11">
      <c r="A243" t="s">
        <v>104</v>
      </c>
      <c r="B243" s="5">
        <v>-41.608499999999999</v>
      </c>
      <c r="C243" s="4">
        <f t="shared" si="43"/>
        <v>-424.80569999999994</v>
      </c>
      <c r="D243" s="4">
        <f t="shared" si="44"/>
        <v>862.08629999999994</v>
      </c>
      <c r="E243" s="4">
        <f t="shared" si="45"/>
        <v>-158.55814500000002</v>
      </c>
      <c r="F243" s="4"/>
      <c r="G243" s="4"/>
      <c r="H243" s="4"/>
      <c r="I243" s="4"/>
      <c r="J243" s="4"/>
      <c r="K243" s="4"/>
    </row>
    <row r="244" spans="1:11">
      <c r="A244" t="s">
        <v>105</v>
      </c>
      <c r="B244" s="5">
        <v>-81.729399999999998</v>
      </c>
      <c r="C244" s="4">
        <f t="shared" si="43"/>
        <v>-352.48309999999998</v>
      </c>
      <c r="D244" s="4">
        <f t="shared" si="44"/>
        <v>898.43990000000008</v>
      </c>
      <c r="E244" s="4">
        <f t="shared" si="45"/>
        <v>-114.78330999999999</v>
      </c>
      <c r="F244" s="4"/>
      <c r="G244" s="4"/>
      <c r="H244" s="4"/>
      <c r="I244" s="4"/>
      <c r="J244" s="4"/>
      <c r="K244" s="4"/>
    </row>
    <row r="245" spans="1:11">
      <c r="A245" t="s">
        <v>106</v>
      </c>
      <c r="B245" s="5">
        <v>27.767499999999998</v>
      </c>
      <c r="C245" s="4">
        <f t="shared" si="43"/>
        <v>-35.202599999999997</v>
      </c>
      <c r="D245" s="4">
        <f t="shared" si="44"/>
        <v>1263.0793999999999</v>
      </c>
      <c r="E245" s="4">
        <f t="shared" si="45"/>
        <v>-31.994099999999982</v>
      </c>
      <c r="F245" s="4"/>
      <c r="G245" s="4"/>
      <c r="H245" s="4"/>
      <c r="I245" s="4"/>
      <c r="J245" s="4"/>
      <c r="K245" s="4"/>
    </row>
    <row r="246" spans="1:11">
      <c r="A246" t="s">
        <v>107</v>
      </c>
      <c r="B246" s="5">
        <v>-586.255</v>
      </c>
      <c r="C246" s="4">
        <f t="shared" si="43"/>
        <v>-681.82539999999995</v>
      </c>
      <c r="D246" s="4">
        <f t="shared" si="44"/>
        <v>108.21280000000002</v>
      </c>
      <c r="E246" s="4">
        <f t="shared" si="45"/>
        <v>-4.4658399999999912</v>
      </c>
      <c r="F246" s="4"/>
      <c r="G246" s="4"/>
      <c r="H246" s="4"/>
      <c r="I246" s="4"/>
      <c r="J246" s="4"/>
      <c r="K246" s="4"/>
    </row>
    <row r="247" spans="1:11">
      <c r="A247" t="s">
        <v>108</v>
      </c>
      <c r="B247" s="5">
        <v>-176.79</v>
      </c>
      <c r="C247" s="4">
        <f t="shared" si="43"/>
        <v>-817.00689999999997</v>
      </c>
      <c r="D247" s="4">
        <f t="shared" si="44"/>
        <v>-392.20120000000003</v>
      </c>
      <c r="E247" s="4">
        <f t="shared" si="45"/>
        <v>-11.356325000000007</v>
      </c>
      <c r="F247" s="4"/>
      <c r="G247" s="4"/>
      <c r="H247" s="4"/>
      <c r="I247" s="4"/>
      <c r="J247" s="4"/>
      <c r="K247" s="4"/>
    </row>
    <row r="248" spans="1:11">
      <c r="A248" t="s">
        <v>109</v>
      </c>
      <c r="B248" s="5">
        <v>-657.34900000000005</v>
      </c>
      <c r="C248" s="4">
        <f t="shared" si="43"/>
        <v>-1392.6264999999999</v>
      </c>
      <c r="D248" s="4">
        <f t="shared" si="44"/>
        <v>-1040.1433999999999</v>
      </c>
      <c r="E248" s="4">
        <f t="shared" si="45"/>
        <v>-46.89967</v>
      </c>
      <c r="F248" s="4"/>
      <c r="G248" s="4"/>
      <c r="H248" s="4"/>
      <c r="I248" s="4"/>
      <c r="J248" s="4"/>
      <c r="K248" s="4"/>
    </row>
    <row r="249" spans="1:11">
      <c r="A249" t="s">
        <v>110</v>
      </c>
      <c r="B249" s="5">
        <v>-471.11599999999999</v>
      </c>
      <c r="C249" s="4">
        <f t="shared" si="43"/>
        <v>-1891.51</v>
      </c>
      <c r="D249" s="4">
        <f t="shared" si="44"/>
        <v>-1856.3073999999999</v>
      </c>
      <c r="E249" s="4">
        <f t="shared" si="45"/>
        <v>-153.70031499999999</v>
      </c>
      <c r="F249" s="4"/>
      <c r="G249" s="4"/>
      <c r="H249" s="4"/>
      <c r="I249" s="4"/>
      <c r="J249" s="4"/>
      <c r="K249" s="4"/>
    </row>
    <row r="250" spans="1:11">
      <c r="A250" t="s">
        <v>111</v>
      </c>
      <c r="B250" s="5">
        <v>-292.58300000000003</v>
      </c>
      <c r="C250" s="4">
        <f t="shared" si="43"/>
        <v>-1597.8380000000002</v>
      </c>
      <c r="D250" s="4">
        <f t="shared" si="44"/>
        <v>-916.01260000000025</v>
      </c>
      <c r="E250" s="4">
        <f t="shared" si="45"/>
        <v>-216.59602000000001</v>
      </c>
      <c r="F250" s="4"/>
      <c r="G250" s="4"/>
      <c r="H250" s="4"/>
      <c r="I250" s="4"/>
      <c r="J250" s="4"/>
      <c r="K250" s="4"/>
    </row>
    <row r="251" spans="1:11">
      <c r="A251" t="s">
        <v>112</v>
      </c>
      <c r="B251" s="5">
        <v>-570.87900000000002</v>
      </c>
      <c r="C251" s="4">
        <f t="shared" si="43"/>
        <v>-1991.9270000000001</v>
      </c>
      <c r="D251" s="4">
        <f t="shared" si="44"/>
        <v>-1174.9201000000003</v>
      </c>
      <c r="E251" s="4">
        <f t="shared" si="45"/>
        <v>-283.51615000000004</v>
      </c>
      <c r="F251" s="4"/>
      <c r="G251" s="4"/>
      <c r="H251" s="4"/>
      <c r="I251" s="4"/>
      <c r="J251" s="4"/>
      <c r="K251" s="4"/>
    </row>
    <row r="252" spans="1:11">
      <c r="A252" t="s">
        <v>113</v>
      </c>
      <c r="B252" s="5">
        <v>199.67400000000001</v>
      </c>
      <c r="C252" s="4">
        <f t="shared" si="43"/>
        <v>-1134.904</v>
      </c>
      <c r="D252" s="4">
        <f t="shared" si="44"/>
        <v>257.72249999999985</v>
      </c>
      <c r="E252" s="4">
        <f t="shared" si="45"/>
        <v>-273.76330000000002</v>
      </c>
      <c r="F252" s="4"/>
      <c r="G252" s="4"/>
      <c r="H252" s="4"/>
      <c r="I252" s="4"/>
      <c r="J252" s="4"/>
      <c r="K252" s="4"/>
    </row>
    <row r="253" spans="1:11">
      <c r="A253" t="s">
        <v>114</v>
      </c>
      <c r="B253" s="5">
        <v>-1121.79</v>
      </c>
      <c r="C253" s="4">
        <f t="shared" si="43"/>
        <v>-1785.578</v>
      </c>
      <c r="D253" s="4">
        <f t="shared" si="44"/>
        <v>105.93200000000002</v>
      </c>
      <c r="E253" s="4">
        <f t="shared" si="45"/>
        <v>-256.85292500000003</v>
      </c>
      <c r="F253" s="4"/>
      <c r="G253" s="4"/>
      <c r="H253" s="4"/>
      <c r="I253" s="4"/>
      <c r="J253" s="4"/>
      <c r="K253" s="4"/>
    </row>
    <row r="254" spans="1:11">
      <c r="A254" t="s">
        <v>115</v>
      </c>
      <c r="B254" s="5">
        <v>398.86200000000002</v>
      </c>
      <c r="C254" s="4">
        <f t="shared" si="43"/>
        <v>-1094.1329999999998</v>
      </c>
      <c r="D254" s="4">
        <f t="shared" si="44"/>
        <v>503.70500000000038</v>
      </c>
      <c r="E254" s="4">
        <f t="shared" ref="E254:E279" si="46">AVERAGE(D235:D254)</f>
        <v>-223.95535000000001</v>
      </c>
      <c r="F254" s="4"/>
      <c r="G254" s="4"/>
      <c r="H254" s="4"/>
      <c r="I254" s="4"/>
      <c r="J254" s="4"/>
      <c r="K254" s="4"/>
    </row>
    <row r="255" spans="1:11">
      <c r="A255" t="s">
        <v>116</v>
      </c>
      <c r="B255" s="5">
        <v>132.917</v>
      </c>
      <c r="C255" s="4">
        <f t="shared" si="43"/>
        <v>-390.33699999999988</v>
      </c>
      <c r="D255" s="4">
        <f t="shared" si="44"/>
        <v>1601.5900000000001</v>
      </c>
      <c r="E255" s="4">
        <f t="shared" si="46"/>
        <v>-143.96909999999997</v>
      </c>
      <c r="F255" s="4"/>
      <c r="G255" s="4"/>
      <c r="H255" s="4"/>
      <c r="I255" s="4"/>
      <c r="J255" s="4"/>
      <c r="K255" s="4"/>
    </row>
    <row r="256" spans="1:11">
      <c r="A256" t="s">
        <v>117</v>
      </c>
      <c r="B256" s="5">
        <v>160.15899999999999</v>
      </c>
      <c r="C256" s="4">
        <f t="shared" si="43"/>
        <v>-429.85199999999986</v>
      </c>
      <c r="D256" s="4">
        <f t="shared" si="44"/>
        <v>705.05200000000013</v>
      </c>
      <c r="E256" s="4">
        <f t="shared" si="46"/>
        <v>-116.52314999999996</v>
      </c>
      <c r="F256" s="4"/>
      <c r="G256" s="4"/>
      <c r="H256" s="4"/>
      <c r="I256" s="4"/>
      <c r="J256" s="4"/>
      <c r="K256" s="4"/>
    </row>
    <row r="257" spans="1:11">
      <c r="A257" t="s">
        <v>163</v>
      </c>
      <c r="B257" s="5">
        <v>-242.53700000000001</v>
      </c>
      <c r="C257" s="4">
        <f t="shared" si="43"/>
        <v>449.40099999999995</v>
      </c>
      <c r="D257" s="4">
        <f t="shared" si="44"/>
        <v>2234.9789999999998</v>
      </c>
      <c r="E257" s="4">
        <f t="shared" si="46"/>
        <v>1.5800499999999829</v>
      </c>
      <c r="F257" s="4"/>
      <c r="G257" s="4"/>
      <c r="H257" s="4"/>
      <c r="I257" s="4"/>
      <c r="J257" s="4"/>
      <c r="K257" s="4"/>
    </row>
    <row r="258" spans="1:11">
      <c r="A258" t="s">
        <v>119</v>
      </c>
      <c r="B258" s="5">
        <v>352.142</v>
      </c>
      <c r="C258" s="4">
        <f t="shared" si="43"/>
        <v>402.68100000000004</v>
      </c>
      <c r="D258" s="4">
        <f t="shared" si="44"/>
        <v>1496.8139999999999</v>
      </c>
      <c r="E258" s="4">
        <f t="shared" si="46"/>
        <v>113.4011</v>
      </c>
      <c r="F258" s="4"/>
      <c r="G258" s="4"/>
      <c r="H258" s="4"/>
      <c r="I258" s="4"/>
      <c r="J258" s="4"/>
      <c r="K258" s="4"/>
    </row>
    <row r="259" spans="1:11">
      <c r="A259" t="s">
        <v>120</v>
      </c>
      <c r="B259" s="5">
        <v>191.78399999999999</v>
      </c>
      <c r="C259" s="4">
        <f t="shared" si="43"/>
        <v>461.548</v>
      </c>
      <c r="D259" s="4">
        <f t="shared" si="44"/>
        <v>851.88499999999988</v>
      </c>
      <c r="E259" s="4">
        <f t="shared" si="46"/>
        <v>204.53774999999999</v>
      </c>
      <c r="F259" s="4"/>
      <c r="G259" s="4"/>
      <c r="H259" s="4"/>
      <c r="I259" s="4"/>
      <c r="J259" s="4"/>
      <c r="K259" s="4"/>
    </row>
    <row r="260" spans="1:11">
      <c r="A260" t="s">
        <v>121</v>
      </c>
      <c r="B260" s="5">
        <v>-305.35599999999999</v>
      </c>
      <c r="C260" s="4">
        <f t="shared" si="43"/>
        <v>-3.9669999999999845</v>
      </c>
      <c r="D260" s="4">
        <f t="shared" si="44"/>
        <v>425.88499999999988</v>
      </c>
      <c r="E260" s="4">
        <f t="shared" si="46"/>
        <v>273.70425</v>
      </c>
      <c r="F260" s="4"/>
      <c r="G260" s="4"/>
      <c r="H260" s="4"/>
      <c r="I260" s="4"/>
      <c r="J260" s="4"/>
      <c r="K260" s="4"/>
    </row>
    <row r="261" spans="1:11">
      <c r="A261" t="s">
        <v>122</v>
      </c>
      <c r="B261" s="5">
        <v>-1351.54</v>
      </c>
      <c r="C261" s="4">
        <f t="shared" si="43"/>
        <v>-1112.97</v>
      </c>
      <c r="D261" s="4">
        <f t="shared" si="44"/>
        <v>-1562.3710000000001</v>
      </c>
      <c r="E261" s="4">
        <f t="shared" si="46"/>
        <v>232.41705000000007</v>
      </c>
      <c r="F261" s="4"/>
      <c r="G261" s="4"/>
      <c r="H261" s="4"/>
      <c r="I261" s="4"/>
      <c r="J261" s="4"/>
      <c r="K261" s="4"/>
    </row>
    <row r="262" spans="1:11">
      <c r="A262" t="s">
        <v>123</v>
      </c>
      <c r="B262" s="5">
        <v>-1270.8</v>
      </c>
      <c r="C262" s="4">
        <f t="shared" si="43"/>
        <v>-2735.9120000000003</v>
      </c>
      <c r="D262" s="4">
        <f t="shared" si="44"/>
        <v>-3138.5930000000003</v>
      </c>
      <c r="E262" s="4">
        <f t="shared" si="46"/>
        <v>61.741710000000033</v>
      </c>
      <c r="F262" s="4"/>
      <c r="G262" s="4"/>
      <c r="H262" s="4"/>
      <c r="I262" s="4"/>
      <c r="J262" s="4"/>
      <c r="K262" s="4"/>
    </row>
    <row r="263" spans="1:11">
      <c r="A263" t="s">
        <v>124</v>
      </c>
      <c r="B263" s="5">
        <v>-662.68299999999999</v>
      </c>
      <c r="C263" s="4">
        <f t="shared" si="43"/>
        <v>-3590.3789999999999</v>
      </c>
      <c r="D263" s="4">
        <f t="shared" si="44"/>
        <v>-4051.9269999999997</v>
      </c>
      <c r="E263" s="4">
        <f t="shared" si="46"/>
        <v>-183.958955</v>
      </c>
      <c r="F263" s="4"/>
      <c r="G263" s="4"/>
      <c r="H263" s="4"/>
      <c r="I263" s="4"/>
      <c r="J263" s="4"/>
      <c r="K263" s="4"/>
    </row>
    <row r="264" spans="1:11">
      <c r="A264" t="s">
        <v>125</v>
      </c>
      <c r="B264" s="5">
        <v>775.72</v>
      </c>
      <c r="C264" s="4">
        <f t="shared" ref="C264:C279" si="47">SUM(B261,B262,B263,B264)</f>
        <v>-2509.3029999999999</v>
      </c>
      <c r="D264" s="4">
        <f t="shared" si="44"/>
        <v>-2505.3359999999998</v>
      </c>
      <c r="E264" s="4">
        <f t="shared" si="46"/>
        <v>-354.14774999999997</v>
      </c>
      <c r="F264" s="4"/>
      <c r="G264" s="4"/>
      <c r="H264" s="4"/>
      <c r="I264" s="4"/>
      <c r="J264" s="4"/>
      <c r="K264" s="4"/>
    </row>
    <row r="265" spans="1:11">
      <c r="A265" t="s">
        <v>126</v>
      </c>
      <c r="B265" s="5">
        <v>-222.34299999999999</v>
      </c>
      <c r="C265" s="4">
        <f t="shared" si="47"/>
        <v>-1380.106</v>
      </c>
      <c r="D265" s="4">
        <f t="shared" si="44"/>
        <v>-267.13599999999997</v>
      </c>
      <c r="E265" s="4">
        <f t="shared" si="46"/>
        <v>-430.65852000000007</v>
      </c>
      <c r="F265" s="4"/>
      <c r="G265" s="4"/>
      <c r="H265" s="4"/>
      <c r="I265" s="4"/>
      <c r="J265" s="4"/>
      <c r="K265" s="4"/>
    </row>
    <row r="266" spans="1:11">
      <c r="A266" t="s">
        <v>127</v>
      </c>
      <c r="B266" s="5">
        <v>-427.05923549579398</v>
      </c>
      <c r="C266" s="4">
        <f t="shared" si="47"/>
        <v>-536.36523549579397</v>
      </c>
      <c r="D266" s="4">
        <f t="shared" si="44"/>
        <v>2199.5467645042063</v>
      </c>
      <c r="E266" s="4">
        <f t="shared" si="46"/>
        <v>-326.09182177478976</v>
      </c>
      <c r="F266" s="4"/>
      <c r="G266" s="4"/>
      <c r="H266" s="4"/>
      <c r="I266" s="4"/>
      <c r="J266" s="4"/>
      <c r="K266" s="4"/>
    </row>
    <row r="267" spans="1:11">
      <c r="A267" t="s">
        <v>128</v>
      </c>
      <c r="B267" s="5">
        <v>-793.79423527242102</v>
      </c>
      <c r="C267" s="4">
        <f t="shared" si="47"/>
        <v>-667.47647076821499</v>
      </c>
      <c r="D267" s="4">
        <f t="shared" si="44"/>
        <v>2922.9025292317847</v>
      </c>
      <c r="E267" s="4">
        <f t="shared" si="46"/>
        <v>-160.33663531320047</v>
      </c>
      <c r="F267" s="4"/>
      <c r="G267" s="4"/>
      <c r="H267" s="4"/>
      <c r="I267" s="4"/>
      <c r="J267" s="4"/>
      <c r="K267" s="4"/>
    </row>
    <row r="268" spans="1:11">
      <c r="A268" t="s">
        <v>129</v>
      </c>
      <c r="B268" s="5">
        <v>21.797799934699501</v>
      </c>
      <c r="C268" s="4">
        <f t="shared" si="47"/>
        <v>-1421.3986708335156</v>
      </c>
      <c r="D268" s="4">
        <f t="shared" ref="D268:D279" si="48">C268-C264</f>
        <v>1087.9043291664843</v>
      </c>
      <c r="E268" s="4">
        <f t="shared" si="46"/>
        <v>-53.93424885487623</v>
      </c>
      <c r="F268" s="4"/>
      <c r="G268" s="4"/>
      <c r="H268" s="4"/>
      <c r="I268" s="4"/>
      <c r="J268" s="4"/>
      <c r="K268" s="4"/>
    </row>
    <row r="269" spans="1:11">
      <c r="A269" t="s">
        <v>130</v>
      </c>
      <c r="B269" s="5">
        <v>-693.97056332611794</v>
      </c>
      <c r="C269" s="4">
        <f t="shared" si="47"/>
        <v>-1893.0262341596335</v>
      </c>
      <c r="D269" s="4">
        <f t="shared" si="48"/>
        <v>-512.92023415963354</v>
      </c>
      <c r="E269" s="4">
        <f t="shared" si="46"/>
        <v>13.235109437142171</v>
      </c>
      <c r="F269" s="4"/>
      <c r="G269" s="4"/>
      <c r="H269" s="4"/>
      <c r="I269" s="4"/>
      <c r="J269" s="4"/>
      <c r="K269" s="4"/>
    </row>
    <row r="270" spans="1:11">
      <c r="A270" t="s">
        <v>131</v>
      </c>
      <c r="B270" s="5">
        <v>-529.47746928529205</v>
      </c>
      <c r="C270" s="4">
        <f t="shared" si="47"/>
        <v>-1995.4444679491316</v>
      </c>
      <c r="D270" s="4">
        <f t="shared" si="48"/>
        <v>-1459.0792324533377</v>
      </c>
      <c r="E270" s="4">
        <f t="shared" si="46"/>
        <v>-13.918222185524712</v>
      </c>
      <c r="F270" s="4"/>
      <c r="G270" s="4"/>
      <c r="H270" s="4"/>
      <c r="I270" s="4"/>
      <c r="J270" s="4"/>
      <c r="K270" s="4"/>
    </row>
    <row r="271" spans="1:11">
      <c r="A271" t="s">
        <v>132</v>
      </c>
      <c r="B271" s="5">
        <v>-534.92545195576997</v>
      </c>
      <c r="C271" s="4">
        <f t="shared" si="47"/>
        <v>-1736.5756846324803</v>
      </c>
      <c r="D271" s="4">
        <f t="shared" si="48"/>
        <v>-1069.0992138642653</v>
      </c>
      <c r="E271" s="4">
        <f t="shared" si="46"/>
        <v>-8.627177878738042</v>
      </c>
      <c r="F271" s="4"/>
      <c r="G271" s="4"/>
      <c r="H271" s="4"/>
      <c r="I271" s="4"/>
      <c r="J271" s="4"/>
      <c r="K271" s="4"/>
    </row>
    <row r="272" spans="1:11">
      <c r="A272" t="s">
        <v>133</v>
      </c>
      <c r="B272" s="5">
        <v>-286.98876436365003</v>
      </c>
      <c r="C272" s="4">
        <f t="shared" si="47"/>
        <v>-2045.3622489308298</v>
      </c>
      <c r="D272" s="4">
        <f t="shared" si="48"/>
        <v>-623.96357809731421</v>
      </c>
      <c r="E272" s="4">
        <f t="shared" si="46"/>
        <v>-52.711481783603745</v>
      </c>
      <c r="F272" s="4"/>
      <c r="G272" s="4"/>
      <c r="H272" s="4"/>
      <c r="I272" s="4"/>
      <c r="J272" s="4"/>
      <c r="K272" s="4"/>
    </row>
    <row r="273" spans="1:11">
      <c r="A273" t="s">
        <v>134</v>
      </c>
      <c r="B273" s="5">
        <v>-350.51697517360196</v>
      </c>
      <c r="C273" s="4">
        <f t="shared" si="47"/>
        <v>-1701.9086607783138</v>
      </c>
      <c r="D273" s="4">
        <f t="shared" si="48"/>
        <v>191.11757338131974</v>
      </c>
      <c r="E273" s="4">
        <f t="shared" si="46"/>
        <v>-48.452203114537689</v>
      </c>
      <c r="F273" s="4"/>
      <c r="G273" s="4"/>
      <c r="H273" s="4"/>
      <c r="I273" s="4"/>
      <c r="J273" s="4"/>
      <c r="K273" s="4"/>
    </row>
    <row r="274" spans="1:11">
      <c r="A274" t="s">
        <v>135</v>
      </c>
      <c r="B274" s="5">
        <v>-762.15458959424802</v>
      </c>
      <c r="C274" s="4">
        <f t="shared" si="47"/>
        <v>-1934.5857810872699</v>
      </c>
      <c r="D274" s="4">
        <f t="shared" si="48"/>
        <v>60.85868686186177</v>
      </c>
      <c r="E274" s="4">
        <f t="shared" si="46"/>
        <v>-70.594518771444669</v>
      </c>
      <c r="F274" s="4"/>
      <c r="G274" s="4"/>
      <c r="H274" s="4"/>
      <c r="I274" s="4"/>
      <c r="J274" s="4"/>
      <c r="K274" s="4"/>
    </row>
    <row r="275" spans="1:11">
      <c r="A275" t="s">
        <v>136</v>
      </c>
      <c r="B275" s="5">
        <v>-1368.7496770544801</v>
      </c>
      <c r="C275" s="4">
        <f t="shared" si="47"/>
        <v>-2768.4100061859799</v>
      </c>
      <c r="D275" s="4">
        <f t="shared" si="48"/>
        <v>-1031.8343215534996</v>
      </c>
      <c r="E275" s="4">
        <f t="shared" si="46"/>
        <v>-202.26573484911967</v>
      </c>
      <c r="F275" s="4"/>
      <c r="G275" s="4"/>
      <c r="H275" s="4"/>
      <c r="I275" s="4"/>
      <c r="J275" s="4"/>
      <c r="K275" s="4"/>
    </row>
    <row r="276" spans="1:11">
      <c r="A276" t="s">
        <v>137</v>
      </c>
      <c r="B276" s="5">
        <v>-539.79989508754102</v>
      </c>
      <c r="C276" s="4">
        <f t="shared" si="47"/>
        <v>-3021.2211369098713</v>
      </c>
      <c r="D276" s="4">
        <f t="shared" si="48"/>
        <v>-975.85888797904158</v>
      </c>
      <c r="E276" s="4">
        <f t="shared" si="46"/>
        <v>-286.31127924807163</v>
      </c>
      <c r="F276" s="4"/>
      <c r="G276" s="4"/>
      <c r="H276" s="4"/>
      <c r="I276" s="4"/>
      <c r="J276" s="4"/>
      <c r="K276" s="4"/>
    </row>
    <row r="277" spans="1:11">
      <c r="A277" t="s">
        <v>138</v>
      </c>
      <c r="B277" s="5">
        <v>-163.60630523994499</v>
      </c>
      <c r="C277" s="4">
        <f t="shared" si="47"/>
        <v>-2834.3104669762142</v>
      </c>
      <c r="D277" s="4">
        <f t="shared" si="48"/>
        <v>-1132.4018061979004</v>
      </c>
      <c r="E277" s="4">
        <f t="shared" si="46"/>
        <v>-454.68031955796675</v>
      </c>
      <c r="F277" s="4"/>
      <c r="G277" s="4"/>
      <c r="H277" s="4"/>
      <c r="I277" s="4"/>
      <c r="J277" s="4"/>
      <c r="K277" s="4"/>
    </row>
    <row r="278" spans="1:11">
      <c r="A278" t="s">
        <v>139</v>
      </c>
      <c r="B278" s="5">
        <v>577.10413701804896</v>
      </c>
      <c r="C278" s="4">
        <f t="shared" si="47"/>
        <v>-1495.0517403639171</v>
      </c>
      <c r="D278" s="4">
        <f t="shared" si="48"/>
        <v>439.53404072335275</v>
      </c>
      <c r="E278" s="4">
        <f t="shared" si="46"/>
        <v>-507.54431752179926</v>
      </c>
      <c r="F278" s="4"/>
      <c r="G278" s="4"/>
      <c r="H278" s="4"/>
      <c r="I278" s="4"/>
      <c r="J278" s="4"/>
      <c r="K278" s="4"/>
    </row>
    <row r="279" spans="1:11">
      <c r="A279" t="s">
        <v>140</v>
      </c>
      <c r="B279" s="5">
        <v>-1033.62112868486</v>
      </c>
      <c r="C279" s="4">
        <f t="shared" si="47"/>
        <v>-1159.923191994297</v>
      </c>
      <c r="D279" s="4">
        <f t="shared" si="48"/>
        <v>1608.4868141916829</v>
      </c>
      <c r="E279" s="4">
        <f t="shared" si="46"/>
        <v>-469.71422681221503</v>
      </c>
      <c r="F279" s="4"/>
      <c r="G279" s="4"/>
      <c r="H279" s="4"/>
      <c r="I279" s="4"/>
      <c r="J279" s="4"/>
      <c r="K279" s="4"/>
    </row>
    <row r="280" spans="1:11">
      <c r="A280" t="s">
        <v>141</v>
      </c>
      <c r="B280" s="5">
        <v>-1000.981511121</v>
      </c>
      <c r="C280" s="4"/>
      <c r="D280" s="4"/>
      <c r="E280" s="4"/>
      <c r="F280" s="4"/>
      <c r="G280" s="4"/>
      <c r="H280" s="4"/>
      <c r="I280" s="4"/>
      <c r="J280" s="4"/>
      <c r="K280" s="4"/>
    </row>
    <row r="281" spans="1:11">
      <c r="A281" t="s">
        <v>142</v>
      </c>
      <c r="B281" s="5">
        <v>-1544.7036197463801</v>
      </c>
      <c r="C281" s="4"/>
      <c r="D281" s="4"/>
      <c r="E281" s="4"/>
      <c r="F281" s="4"/>
      <c r="G281" s="4"/>
      <c r="H281" s="4"/>
      <c r="I281" s="4"/>
      <c r="J281" s="4"/>
      <c r="K281" s="4"/>
    </row>
    <row r="282" spans="1:11">
      <c r="A282" t="s">
        <v>143</v>
      </c>
      <c r="B282" s="5">
        <v>-1076.9860353767701</v>
      </c>
      <c r="C282" s="4"/>
      <c r="D282" s="4"/>
      <c r="E282" s="4"/>
      <c r="F282" s="4"/>
      <c r="G282" s="4"/>
      <c r="H282" s="4"/>
      <c r="I282" s="4"/>
      <c r="J282" s="4"/>
      <c r="K282" s="4"/>
    </row>
    <row r="283" spans="1:11">
      <c r="A283" t="s">
        <v>144</v>
      </c>
      <c r="B283" s="5">
        <v>-1041.4689290490801</v>
      </c>
      <c r="C283" s="4"/>
      <c r="D283" s="4"/>
      <c r="E283" s="4"/>
      <c r="F283" s="4"/>
      <c r="G283" s="4"/>
      <c r="H283" s="4"/>
      <c r="I283" s="4"/>
      <c r="J283" s="4"/>
      <c r="K283" s="4"/>
    </row>
    <row r="284" spans="1:11">
      <c r="A284" t="s">
        <v>145</v>
      </c>
      <c r="B284" s="5">
        <v>114.1199762677</v>
      </c>
      <c r="C284" s="4"/>
      <c r="D284" s="4"/>
      <c r="E284" s="4"/>
      <c r="F284" s="4"/>
      <c r="G284" s="4"/>
      <c r="H284" s="4"/>
      <c r="I284" s="4"/>
      <c r="J284" s="4"/>
      <c r="K284" s="4"/>
    </row>
    <row r="285" spans="1:11">
      <c r="A285" t="s">
        <v>146</v>
      </c>
      <c r="B285" s="5"/>
      <c r="C285" s="4"/>
      <c r="D285" s="4"/>
      <c r="E285" s="4"/>
      <c r="F285" s="4"/>
      <c r="G285" s="4"/>
      <c r="H285" s="4"/>
      <c r="I285" s="4"/>
      <c r="J285" s="4"/>
      <c r="K285" s="4"/>
    </row>
    <row r="286" spans="1:11">
      <c r="A286" t="s">
        <v>273</v>
      </c>
      <c r="B286" s="5"/>
      <c r="C286" s="4"/>
      <c r="D286" s="4"/>
      <c r="E286" s="4"/>
      <c r="F286" s="4"/>
      <c r="G286" s="4"/>
      <c r="H286" s="4"/>
      <c r="I286" s="4"/>
      <c r="J286" s="4"/>
      <c r="K286" s="4"/>
    </row>
    <row r="287" spans="1:11">
      <c r="A287" t="s">
        <v>274</v>
      </c>
      <c r="B287" s="5"/>
      <c r="C287" s="4"/>
      <c r="D287" s="4"/>
      <c r="E287" s="4"/>
      <c r="F287" s="4"/>
      <c r="G287" s="4"/>
      <c r="H287" s="4"/>
      <c r="I287" s="4"/>
      <c r="J287" s="4"/>
      <c r="K287" s="4"/>
    </row>
    <row r="290" spans="1:60" ht="51.75">
      <c r="A290" s="1" t="s">
        <v>0</v>
      </c>
      <c r="B290" s="3" t="s">
        <v>162</v>
      </c>
      <c r="C290" s="2" t="s">
        <v>148</v>
      </c>
      <c r="D290" s="2" t="s">
        <v>149</v>
      </c>
      <c r="E290" s="2" t="s">
        <v>150</v>
      </c>
      <c r="F290" s="2" t="s">
        <v>166</v>
      </c>
      <c r="G290" s="2" t="s">
        <v>167</v>
      </c>
      <c r="H290" s="2" t="s">
        <v>151</v>
      </c>
      <c r="I290" s="2" t="s">
        <v>152</v>
      </c>
      <c r="J290" s="2" t="s">
        <v>153</v>
      </c>
      <c r="K290" s="2" t="s">
        <v>154</v>
      </c>
      <c r="N290" t="s">
        <v>94</v>
      </c>
      <c r="O290" t="s">
        <v>95</v>
      </c>
      <c r="P290" t="s">
        <v>96</v>
      </c>
      <c r="Q290" t="s">
        <v>97</v>
      </c>
      <c r="R290" t="s">
        <v>98</v>
      </c>
      <c r="S290" t="s">
        <v>99</v>
      </c>
      <c r="T290" t="s">
        <v>100</v>
      </c>
      <c r="U290" t="s">
        <v>101</v>
      </c>
      <c r="V290" t="s">
        <v>102</v>
      </c>
      <c r="W290" t="s">
        <v>103</v>
      </c>
      <c r="X290" t="s">
        <v>104</v>
      </c>
      <c r="Y290" t="s">
        <v>105</v>
      </c>
      <c r="Z290" t="s">
        <v>106</v>
      </c>
      <c r="AA290" t="s">
        <v>107</v>
      </c>
      <c r="AB290" t="s">
        <v>108</v>
      </c>
      <c r="AC290" t="s">
        <v>109</v>
      </c>
      <c r="AD290" t="s">
        <v>110</v>
      </c>
      <c r="AE290" t="s">
        <v>111</v>
      </c>
      <c r="AF290" t="s">
        <v>112</v>
      </c>
      <c r="AG290" t="s">
        <v>113</v>
      </c>
      <c r="AH290" t="s">
        <v>114</v>
      </c>
      <c r="AI290" t="s">
        <v>115</v>
      </c>
      <c r="AJ290" t="s">
        <v>116</v>
      </c>
      <c r="AK290" t="s">
        <v>117</v>
      </c>
      <c r="AL290" t="s">
        <v>163</v>
      </c>
      <c r="AM290" t="s">
        <v>119</v>
      </c>
      <c r="AN290" t="s">
        <v>120</v>
      </c>
      <c r="AO290" t="s">
        <v>121</v>
      </c>
      <c r="AP290" t="s">
        <v>122</v>
      </c>
      <c r="AQ290" t="s">
        <v>123</v>
      </c>
      <c r="AR290" t="s">
        <v>124</v>
      </c>
      <c r="AS290" t="s">
        <v>125</v>
      </c>
      <c r="AT290" t="s">
        <v>126</v>
      </c>
      <c r="AU290" t="s">
        <v>127</v>
      </c>
      <c r="AV290" t="s">
        <v>128</v>
      </c>
      <c r="AW290" t="s">
        <v>129</v>
      </c>
      <c r="AX290" t="s">
        <v>130</v>
      </c>
      <c r="AY290" t="s">
        <v>131</v>
      </c>
      <c r="AZ290" t="s">
        <v>132</v>
      </c>
      <c r="BA290" t="s">
        <v>133</v>
      </c>
      <c r="BB290" t="s">
        <v>134</v>
      </c>
      <c r="BC290" t="s">
        <v>135</v>
      </c>
      <c r="BD290" t="s">
        <v>136</v>
      </c>
      <c r="BE290" t="s">
        <v>137</v>
      </c>
      <c r="BF290" t="s">
        <v>138</v>
      </c>
      <c r="BG290" t="s">
        <v>139</v>
      </c>
      <c r="BH290" t="s">
        <v>140</v>
      </c>
    </row>
    <row r="291" spans="1:60">
      <c r="A291" t="s">
        <v>57</v>
      </c>
      <c r="B291">
        <v>31</v>
      </c>
      <c r="N291">
        <v>951.81041145414497</v>
      </c>
      <c r="O291">
        <v>-327.54020348424024</v>
      </c>
      <c r="P291">
        <v>-664.32156606123669</v>
      </c>
      <c r="Q291">
        <v>-639.62836167998466</v>
      </c>
      <c r="R291">
        <v>-1025.3822722241757</v>
      </c>
      <c r="S291">
        <v>111.32120750660548</v>
      </c>
      <c r="T291">
        <v>127.29915889005898</v>
      </c>
      <c r="U291">
        <v>24.766160755334013</v>
      </c>
      <c r="V291">
        <v>321.89107546208015</v>
      </c>
      <c r="W291">
        <v>-315.1898744680899</v>
      </c>
      <c r="X291">
        <v>-113.76335566547958</v>
      </c>
      <c r="Y291">
        <v>-179.8882454800729</v>
      </c>
      <c r="Z291">
        <v>-435.18500979421293</v>
      </c>
      <c r="AA291">
        <v>-172.15520829096079</v>
      </c>
      <c r="AB291">
        <v>-1097.4645753565562</v>
      </c>
      <c r="AC291">
        <v>-1123.7194134880917</v>
      </c>
      <c r="AD291">
        <v>-1227.0088669178726</v>
      </c>
      <c r="AE291">
        <v>-1315.0088913090071</v>
      </c>
      <c r="AF291">
        <v>575.26845872357785</v>
      </c>
      <c r="AG291">
        <v>864.32963031817781</v>
      </c>
      <c r="AH291">
        <v>1319.4079088999329</v>
      </c>
      <c r="AI291">
        <v>-116.34980744894847</v>
      </c>
      <c r="AJ291">
        <v>65.170202570177537</v>
      </c>
      <c r="AK291">
        <v>822.94566481825404</v>
      </c>
      <c r="AL291">
        <v>1212.9081110600509</v>
      </c>
      <c r="AM291">
        <v>3862.4437539311452</v>
      </c>
      <c r="AN291">
        <v>1302.9092735487227</v>
      </c>
      <c r="AO291">
        <v>-824.48247168507203</v>
      </c>
      <c r="AP291">
        <v>-1562.6132136054287</v>
      </c>
      <c r="AQ291">
        <v>-1993.0012063980814</v>
      </c>
      <c r="AR291">
        <v>-743.5453627436259</v>
      </c>
      <c r="AS291">
        <v>-63.06289507243099</v>
      </c>
      <c r="AT291">
        <v>-340.90252713399502</v>
      </c>
      <c r="AU291">
        <v>-544.74873196814292</v>
      </c>
      <c r="AV291">
        <v>-2064.7583882420049</v>
      </c>
      <c r="AW291">
        <v>-1231.2593098914949</v>
      </c>
      <c r="AX291">
        <v>1038.4088620900202</v>
      </c>
      <c r="AY291">
        <v>-1482.7487754530707</v>
      </c>
      <c r="AZ291">
        <v>705.13188685627802</v>
      </c>
      <c r="BA291">
        <v>127.89567688240913</v>
      </c>
      <c r="BB291">
        <v>-2227.8498942820283</v>
      </c>
      <c r="BC291">
        <v>1680.7178036834187</v>
      </c>
      <c r="BD291">
        <v>1540.6278097523589</v>
      </c>
      <c r="BE291">
        <v>1323.1829709744682</v>
      </c>
      <c r="BF291">
        <v>1845.7209719143505</v>
      </c>
      <c r="BG291">
        <v>-696.47440665392196</v>
      </c>
      <c r="BH291">
        <v>-1126.548466952825</v>
      </c>
    </row>
    <row r="292" spans="1:60">
      <c r="A292" t="s">
        <v>58</v>
      </c>
      <c r="B292">
        <v>270</v>
      </c>
      <c r="N292">
        <v>693.21371710029234</v>
      </c>
      <c r="O292">
        <v>654.22713598924156</v>
      </c>
      <c r="P292">
        <v>603.56762321024405</v>
      </c>
      <c r="Q292">
        <v>590.87281335539853</v>
      </c>
      <c r="R292">
        <v>600.03403751821452</v>
      </c>
      <c r="S292">
        <v>616.11160616050699</v>
      </c>
      <c r="T292">
        <v>638.93636954244869</v>
      </c>
      <c r="U292">
        <v>639.98776239407357</v>
      </c>
      <c r="V292">
        <v>586.70505057869048</v>
      </c>
      <c r="W292">
        <v>567.64329948988461</v>
      </c>
      <c r="X292">
        <v>559.212247969891</v>
      </c>
      <c r="Y292">
        <v>515.05474043261438</v>
      </c>
      <c r="Z292">
        <v>416.91971994213498</v>
      </c>
      <c r="AA292">
        <v>381.77462523300295</v>
      </c>
      <c r="AB292">
        <v>358.59275389574896</v>
      </c>
      <c r="AC292">
        <v>340.18703710611555</v>
      </c>
      <c r="AD292">
        <v>313.65396715123342</v>
      </c>
      <c r="AE292">
        <v>299.78545010968378</v>
      </c>
      <c r="AF292">
        <v>330.59747360187168</v>
      </c>
      <c r="AG292">
        <v>378.14529821546586</v>
      </c>
      <c r="AH292">
        <v>464.95910778750817</v>
      </c>
      <c r="AI292">
        <v>469.14081808205094</v>
      </c>
      <c r="AJ292">
        <v>490.74954970444105</v>
      </c>
      <c r="AK292">
        <v>581.82930093853247</v>
      </c>
      <c r="AL292">
        <v>713.09353445535373</v>
      </c>
      <c r="AM292">
        <v>1269.6360766361165</v>
      </c>
      <c r="AN292">
        <v>1354.3759705129405</v>
      </c>
      <c r="AO292">
        <v>1333.4429908320931</v>
      </c>
      <c r="AP292">
        <v>1293.8915639868903</v>
      </c>
      <c r="AQ292">
        <v>1286.5592361434879</v>
      </c>
      <c r="AR292">
        <v>1264.422915998779</v>
      </c>
      <c r="AS292">
        <v>1269.9122061808371</v>
      </c>
      <c r="AT292">
        <v>1274.5212887648611</v>
      </c>
      <c r="AU292">
        <v>1260.639316743534</v>
      </c>
      <c r="AV292">
        <v>1269.983163037024</v>
      </c>
      <c r="AW292">
        <v>1273.4909732651938</v>
      </c>
      <c r="AX292">
        <v>1388.2128652249326</v>
      </c>
      <c r="AY292">
        <v>1401.0319924122675</v>
      </c>
      <c r="AZ292">
        <v>1402.688762880282</v>
      </c>
      <c r="BA292">
        <v>1342.4414488965729</v>
      </c>
      <c r="BB292">
        <v>1193.8601764162379</v>
      </c>
      <c r="BC292">
        <v>1339.8363649108001</v>
      </c>
      <c r="BD292">
        <v>1454.6053057415752</v>
      </c>
      <c r="BE292">
        <v>1493.8225422685639</v>
      </c>
      <c r="BF292">
        <v>1554.8775836465095</v>
      </c>
      <c r="BG292">
        <v>1088.8378644312415</v>
      </c>
      <c r="BH292">
        <v>956.64561877655524</v>
      </c>
    </row>
    <row r="293" spans="1:60">
      <c r="A293" t="s">
        <v>59</v>
      </c>
      <c r="B293">
        <v>48</v>
      </c>
      <c r="N293">
        <v>1212.8718090964178</v>
      </c>
      <c r="O293">
        <v>1184.0387070485281</v>
      </c>
      <c r="P293">
        <v>1160.4388097935951</v>
      </c>
      <c r="Q293">
        <v>1172.6962081679033</v>
      </c>
      <c r="R293">
        <v>1234.7509701047438</v>
      </c>
      <c r="S293">
        <v>1251.2545970139986</v>
      </c>
      <c r="T293">
        <v>1274.158115833379</v>
      </c>
      <c r="U293">
        <v>1269.064843498862</v>
      </c>
      <c r="V293">
        <v>1147.3757160949917</v>
      </c>
      <c r="W293">
        <v>1131.4348576407847</v>
      </c>
      <c r="X293">
        <v>1123.3623223840714</v>
      </c>
      <c r="Y293">
        <v>1071.154069583522</v>
      </c>
      <c r="Z293">
        <v>947.20202909227362</v>
      </c>
      <c r="AA293">
        <v>909.77470008855767</v>
      </c>
      <c r="AB293">
        <v>921.54458618187743</v>
      </c>
      <c r="AC293">
        <v>913.57644627610523</v>
      </c>
      <c r="AD293">
        <v>868.7796958786887</v>
      </c>
      <c r="AE293">
        <v>895.99756005422648</v>
      </c>
      <c r="AF293">
        <v>952.54556486736021</v>
      </c>
      <c r="AG293">
        <v>1039.2690834864318</v>
      </c>
      <c r="AH293">
        <v>1194.516827758227</v>
      </c>
      <c r="AI293">
        <v>1192.320728545548</v>
      </c>
      <c r="AJ293">
        <v>1199.0636033587575</v>
      </c>
      <c r="AK293">
        <v>1308.0944045020285</v>
      </c>
      <c r="AL293">
        <v>1458.7083523714596</v>
      </c>
      <c r="AM293">
        <v>2384.2373094117579</v>
      </c>
      <c r="AN293">
        <v>2494.9365914324731</v>
      </c>
      <c r="AO293">
        <v>2495.5330636927984</v>
      </c>
      <c r="AP293">
        <v>2510.6554244557688</v>
      </c>
      <c r="AQ293">
        <v>2579.8813353654632</v>
      </c>
      <c r="AR293">
        <v>2567.0977954299528</v>
      </c>
      <c r="AS293">
        <v>2572.2351082736864</v>
      </c>
      <c r="AT293">
        <v>2576.7391493087234</v>
      </c>
      <c r="AU293">
        <v>2567.6048814499286</v>
      </c>
      <c r="AV293">
        <v>2634.6572646811815</v>
      </c>
      <c r="AW293">
        <v>2647.0498799576912</v>
      </c>
      <c r="AX293">
        <v>2763.222777426774</v>
      </c>
      <c r="AY293">
        <v>2797.2480260086472</v>
      </c>
      <c r="AZ293">
        <v>2794.0683955380405</v>
      </c>
      <c r="BA293">
        <v>2710.3954652424109</v>
      </c>
      <c r="BB293">
        <v>2590.5958104408392</v>
      </c>
      <c r="BC293">
        <v>2792.694806873345</v>
      </c>
      <c r="BD293">
        <v>2948.4598081757863</v>
      </c>
      <c r="BE293">
        <v>3001.882415921953</v>
      </c>
      <c r="BF293">
        <v>3092.3518556351291</v>
      </c>
      <c r="BG293">
        <v>2388.2183252338464</v>
      </c>
      <c r="BH293">
        <v>2245.3067209495512</v>
      </c>
    </row>
    <row r="294" spans="1:60">
      <c r="A294" t="s">
        <v>60</v>
      </c>
      <c r="B294">
        <v>26</v>
      </c>
      <c r="C294">
        <f>SUM(B291,B292,B293,B294)</f>
        <v>375</v>
      </c>
      <c r="N294">
        <v>-346.10246689195833</v>
      </c>
      <c r="O294">
        <v>-405.39600612933151</v>
      </c>
      <c r="P294">
        <v>-510.17474995645773</v>
      </c>
      <c r="Q294">
        <v>-572.77397626961067</v>
      </c>
      <c r="R294">
        <v>-669.3998276548441</v>
      </c>
      <c r="S294">
        <v>-654.1743755464762</v>
      </c>
      <c r="T294">
        <v>-631.50712303941202</v>
      </c>
      <c r="U294">
        <v>-618.16639981550338</v>
      </c>
      <c r="V294">
        <v>-534.63628045391226</v>
      </c>
      <c r="W294">
        <v>-559.93981681191553</v>
      </c>
      <c r="X294">
        <v>-569.08790085846977</v>
      </c>
      <c r="Y294">
        <v>-597.14391786920055</v>
      </c>
      <c r="Z294">
        <v>-643.64489835814231</v>
      </c>
      <c r="AA294">
        <v>-674.22552447810631</v>
      </c>
      <c r="AB294">
        <v>-767.310910676508</v>
      </c>
      <c r="AC294">
        <v>-806.5917812338638</v>
      </c>
      <c r="AD294">
        <v>-796.59749030367698</v>
      </c>
      <c r="AE294">
        <v>-892.63876977940163</v>
      </c>
      <c r="AF294">
        <v>-913.29870892910537</v>
      </c>
      <c r="AG294">
        <v>-944.10227232646616</v>
      </c>
      <c r="AH294">
        <v>-994.1563321539295</v>
      </c>
      <c r="AI294">
        <v>-977.21900284494325</v>
      </c>
      <c r="AJ294">
        <v>-925.87855760419188</v>
      </c>
      <c r="AK294">
        <v>-870.70090618845961</v>
      </c>
      <c r="AL294">
        <v>-778.13610137685794</v>
      </c>
      <c r="AM294">
        <v>-959.56638891516673</v>
      </c>
      <c r="AN294">
        <v>-926.74527132612445</v>
      </c>
      <c r="AO294">
        <v>-990.73715488931748</v>
      </c>
      <c r="AP294">
        <v>-1139.6361569508661</v>
      </c>
      <c r="AQ294">
        <v>-1300.0849623004624</v>
      </c>
      <c r="AR294">
        <v>-1340.9268428635683</v>
      </c>
      <c r="AS294">
        <v>-1334.733598004862</v>
      </c>
      <c r="AT294">
        <v>-1329.9144323228641</v>
      </c>
      <c r="AU294">
        <v>-1353.2918126692553</v>
      </c>
      <c r="AV294">
        <v>-1459.3650402512903</v>
      </c>
      <c r="AW294">
        <v>-1473.6268401198006</v>
      </c>
      <c r="AX294">
        <v>-1361.8069591787498</v>
      </c>
      <c r="AY294">
        <v>-1391.4000747804914</v>
      </c>
      <c r="AZ294">
        <v>-1380.0705024352355</v>
      </c>
      <c r="BA294">
        <v>-1393.4665837951031</v>
      </c>
      <c r="BB294">
        <v>-1599.6110916329646</v>
      </c>
      <c r="BC294">
        <v>-1565.8805190142898</v>
      </c>
      <c r="BD294">
        <v>-1533.103699126847</v>
      </c>
      <c r="BE294">
        <v>-1522.2972050382143</v>
      </c>
      <c r="BF294">
        <v>-1520.0709603307298</v>
      </c>
      <c r="BG294">
        <v>-1509.9230571739686</v>
      </c>
      <c r="BH294">
        <v>-1620.6765855694371</v>
      </c>
    </row>
    <row r="295" spans="1:60">
      <c r="A295" t="s">
        <v>61</v>
      </c>
      <c r="B295">
        <v>135</v>
      </c>
      <c r="C295">
        <f t="shared" ref="C295:C358" si="49">SUM(B292,B293,B294,B295)</f>
        <v>479</v>
      </c>
      <c r="N295">
        <v>-865.76055888808366</v>
      </c>
      <c r="O295">
        <v>-935.20757718861796</v>
      </c>
      <c r="P295">
        <v>-1067.0459365398085</v>
      </c>
      <c r="Q295">
        <v>-1154.5973710821152</v>
      </c>
      <c r="R295">
        <v>-1304.1167602413734</v>
      </c>
      <c r="S295">
        <v>-1289.3173663999678</v>
      </c>
      <c r="T295">
        <v>-1266.7288693303424</v>
      </c>
      <c r="U295">
        <v>-1247.2434809202919</v>
      </c>
      <c r="V295">
        <v>-1095.3069459702137</v>
      </c>
      <c r="W295">
        <v>-1123.7313749628156</v>
      </c>
      <c r="X295">
        <v>-1133.2379752726501</v>
      </c>
      <c r="Y295">
        <v>-1153.2432470201079</v>
      </c>
      <c r="Z295">
        <v>-1173.9272075082808</v>
      </c>
      <c r="AA295">
        <v>-1202.225599333661</v>
      </c>
      <c r="AB295">
        <v>-1330.2627429626366</v>
      </c>
      <c r="AC295">
        <v>-1379.9811904038536</v>
      </c>
      <c r="AD295">
        <v>-1351.7232190311322</v>
      </c>
      <c r="AE295">
        <v>-1488.8508797239442</v>
      </c>
      <c r="AF295">
        <v>-1535.246800194594</v>
      </c>
      <c r="AG295">
        <v>-1605.2260575974321</v>
      </c>
      <c r="AH295">
        <v>-1723.7140521246483</v>
      </c>
      <c r="AI295">
        <v>-1700.3989133084403</v>
      </c>
      <c r="AJ295">
        <v>-1634.1926112585084</v>
      </c>
      <c r="AK295">
        <v>-1596.9660097519557</v>
      </c>
      <c r="AL295">
        <v>-1523.7509192929638</v>
      </c>
      <c r="AM295">
        <v>-2074.1676216908086</v>
      </c>
      <c r="AN295">
        <v>-2067.3058922456571</v>
      </c>
      <c r="AO295">
        <v>-2152.8272277500228</v>
      </c>
      <c r="AP295">
        <v>-2356.400017419744</v>
      </c>
      <c r="AQ295">
        <v>-2593.4070615224373</v>
      </c>
      <c r="AR295">
        <v>-2643.6017222947416</v>
      </c>
      <c r="AS295">
        <v>-2637.0565000977117</v>
      </c>
      <c r="AT295">
        <v>-2632.1322928667269</v>
      </c>
      <c r="AU295">
        <v>-2660.2573773756499</v>
      </c>
      <c r="AV295">
        <v>-2824.0391418954473</v>
      </c>
      <c r="AW295">
        <v>-2847.1857468122976</v>
      </c>
      <c r="AX295">
        <v>-2736.8168713805908</v>
      </c>
      <c r="AY295">
        <v>-2787.6161083768707</v>
      </c>
      <c r="AZ295">
        <v>-2771.4501350929945</v>
      </c>
      <c r="BA295">
        <v>-2761.4206001409411</v>
      </c>
      <c r="BB295">
        <v>-2996.3467256575659</v>
      </c>
      <c r="BC295">
        <v>-3018.7389609768347</v>
      </c>
      <c r="BD295">
        <v>-3026.9582015610581</v>
      </c>
      <c r="BE295">
        <v>-3030.3570786916034</v>
      </c>
      <c r="BF295">
        <v>-3057.5452323193495</v>
      </c>
      <c r="BG295">
        <v>-2809.3035179765739</v>
      </c>
      <c r="BH295">
        <v>-2909.3376877424334</v>
      </c>
    </row>
    <row r="296" spans="1:60">
      <c r="A296" t="s">
        <v>62</v>
      </c>
      <c r="B296">
        <v>-65</v>
      </c>
      <c r="C296">
        <f t="shared" si="49"/>
        <v>144</v>
      </c>
    </row>
    <row r="297" spans="1:60">
      <c r="A297" t="s">
        <v>63</v>
      </c>
      <c r="B297">
        <v>-34</v>
      </c>
      <c r="C297">
        <f t="shared" si="49"/>
        <v>62</v>
      </c>
    </row>
    <row r="298" spans="1:60">
      <c r="A298" t="s">
        <v>64</v>
      </c>
      <c r="B298">
        <v>-600</v>
      </c>
      <c r="C298">
        <f t="shared" si="49"/>
        <v>-564</v>
      </c>
      <c r="D298">
        <f>C298-C294</f>
        <v>-939</v>
      </c>
      <c r="E298" t="e">
        <v>#N/A</v>
      </c>
    </row>
    <row r="299" spans="1:60">
      <c r="A299" t="s">
        <v>65</v>
      </c>
      <c r="B299">
        <v>-173.2</v>
      </c>
      <c r="C299">
        <f t="shared" si="49"/>
        <v>-872.2</v>
      </c>
      <c r="D299">
        <f t="shared" ref="D299:D362" si="50">C299-C295</f>
        <v>-1351.2</v>
      </c>
      <c r="E299" t="e">
        <v>#N/A</v>
      </c>
    </row>
    <row r="300" spans="1:60">
      <c r="A300" t="s">
        <v>66</v>
      </c>
      <c r="B300">
        <v>-49.2</v>
      </c>
      <c r="C300">
        <f t="shared" si="49"/>
        <v>-856.40000000000009</v>
      </c>
      <c r="D300">
        <f t="shared" si="50"/>
        <v>-1000.4000000000001</v>
      </c>
      <c r="E300" t="e">
        <v>#N/A</v>
      </c>
    </row>
    <row r="301" spans="1:60">
      <c r="A301" t="s">
        <v>67</v>
      </c>
      <c r="B301">
        <v>13.6</v>
      </c>
      <c r="C301">
        <f t="shared" si="49"/>
        <v>-808.80000000000007</v>
      </c>
      <c r="D301">
        <f t="shared" si="50"/>
        <v>-870.80000000000007</v>
      </c>
      <c r="E301" t="e">
        <v>#N/A</v>
      </c>
    </row>
    <row r="302" spans="1:60">
      <c r="A302" t="s">
        <v>68</v>
      </c>
      <c r="B302">
        <v>-61.2</v>
      </c>
      <c r="C302">
        <f t="shared" si="49"/>
        <v>-270</v>
      </c>
      <c r="D302">
        <f t="shared" si="50"/>
        <v>294</v>
      </c>
      <c r="E302" t="e">
        <v>#N/A</v>
      </c>
    </row>
    <row r="303" spans="1:60">
      <c r="A303" t="s">
        <v>69</v>
      </c>
      <c r="B303">
        <v>-248.6</v>
      </c>
      <c r="C303">
        <f t="shared" si="49"/>
        <v>-345.4</v>
      </c>
      <c r="D303">
        <f t="shared" si="50"/>
        <v>526.80000000000007</v>
      </c>
      <c r="E303" t="e">
        <v>#N/A</v>
      </c>
    </row>
    <row r="304" spans="1:60">
      <c r="A304" t="s">
        <v>70</v>
      </c>
      <c r="B304">
        <v>59.573999999999998</v>
      </c>
      <c r="C304">
        <f t="shared" si="49"/>
        <v>-236.62599999999998</v>
      </c>
      <c r="D304">
        <f t="shared" si="50"/>
        <v>619.77400000000011</v>
      </c>
      <c r="E304" t="e">
        <v>#N/A</v>
      </c>
    </row>
    <row r="305" spans="1:5">
      <c r="A305" t="s">
        <v>71</v>
      </c>
      <c r="B305">
        <v>-211.5</v>
      </c>
      <c r="C305">
        <f t="shared" si="49"/>
        <v>-461.726</v>
      </c>
      <c r="D305">
        <f t="shared" si="50"/>
        <v>347.07400000000007</v>
      </c>
      <c r="E305" t="e">
        <v>#N/A</v>
      </c>
    </row>
    <row r="306" spans="1:5">
      <c r="A306" t="s">
        <v>72</v>
      </c>
      <c r="B306">
        <v>-98.4</v>
      </c>
      <c r="C306">
        <f t="shared" si="49"/>
        <v>-498.92600000000004</v>
      </c>
      <c r="D306">
        <f t="shared" si="50"/>
        <v>-228.92600000000004</v>
      </c>
      <c r="E306" t="e">
        <v>#N/A</v>
      </c>
    </row>
    <row r="307" spans="1:5">
      <c r="A307" t="s">
        <v>73</v>
      </c>
      <c r="B307">
        <v>249.47399999999999</v>
      </c>
      <c r="C307">
        <f t="shared" si="49"/>
        <v>-0.85200000000000387</v>
      </c>
      <c r="D307">
        <f t="shared" si="50"/>
        <v>344.548</v>
      </c>
      <c r="E307" t="e">
        <v>#N/A</v>
      </c>
    </row>
    <row r="308" spans="1:5">
      <c r="A308" t="s">
        <v>74</v>
      </c>
      <c r="B308">
        <v>88.561000000000007</v>
      </c>
      <c r="C308">
        <f t="shared" si="49"/>
        <v>28.135000000000019</v>
      </c>
      <c r="D308">
        <f t="shared" si="50"/>
        <v>264.76099999999997</v>
      </c>
      <c r="E308" t="e">
        <v>#N/A</v>
      </c>
    </row>
    <row r="309" spans="1:5">
      <c r="A309" t="s">
        <v>75</v>
      </c>
      <c r="B309">
        <v>-46.1</v>
      </c>
      <c r="C309">
        <f t="shared" si="49"/>
        <v>193.535</v>
      </c>
      <c r="D309">
        <f t="shared" si="50"/>
        <v>655.26099999999997</v>
      </c>
      <c r="E309" t="e">
        <v>#N/A</v>
      </c>
    </row>
    <row r="310" spans="1:5">
      <c r="A310" t="s">
        <v>76</v>
      </c>
      <c r="B310">
        <v>99.2</v>
      </c>
      <c r="C310">
        <f t="shared" si="49"/>
        <v>391.13499999999993</v>
      </c>
      <c r="D310">
        <f t="shared" si="50"/>
        <v>890.06099999999992</v>
      </c>
      <c r="E310" t="e">
        <v>#N/A</v>
      </c>
    </row>
    <row r="311" spans="1:5">
      <c r="A311" t="s">
        <v>77</v>
      </c>
      <c r="B311">
        <v>-29.201000000000001</v>
      </c>
      <c r="C311">
        <f t="shared" si="49"/>
        <v>112.46000000000001</v>
      </c>
      <c r="D311">
        <f t="shared" si="50"/>
        <v>113.31200000000001</v>
      </c>
      <c r="E311" t="e">
        <v>#N/A</v>
      </c>
    </row>
    <row r="312" spans="1:5">
      <c r="A312" t="s">
        <v>78</v>
      </c>
      <c r="B312">
        <v>-146.5</v>
      </c>
      <c r="C312">
        <f t="shared" si="49"/>
        <v>-122.601</v>
      </c>
      <c r="D312">
        <f t="shared" si="50"/>
        <v>-150.73600000000002</v>
      </c>
      <c r="E312" t="e">
        <v>#N/A</v>
      </c>
    </row>
    <row r="313" spans="1:5">
      <c r="A313" t="s">
        <v>79</v>
      </c>
      <c r="B313">
        <v>68.326999999999998</v>
      </c>
      <c r="C313">
        <f t="shared" si="49"/>
        <v>-8.1740000000000066</v>
      </c>
      <c r="D313">
        <f t="shared" si="50"/>
        <v>-201.709</v>
      </c>
      <c r="E313">
        <v>-42.948749999999961</v>
      </c>
    </row>
    <row r="314" spans="1:5">
      <c r="A314" t="s">
        <v>80</v>
      </c>
      <c r="B314">
        <v>170.88800000000001</v>
      </c>
      <c r="C314">
        <f t="shared" si="49"/>
        <v>63.51400000000001</v>
      </c>
      <c r="D314">
        <f t="shared" si="50"/>
        <v>-327.62099999999992</v>
      </c>
      <c r="E314">
        <v>-4.7375625000000241</v>
      </c>
    </row>
    <row r="315" spans="1:5">
      <c r="A315" t="s">
        <v>81</v>
      </c>
      <c r="B315">
        <v>-99.41</v>
      </c>
      <c r="C315">
        <f t="shared" si="49"/>
        <v>-6.6949999999999932</v>
      </c>
      <c r="D315">
        <f t="shared" si="50"/>
        <v>-119.155</v>
      </c>
      <c r="E315">
        <v>72.26524999999998</v>
      </c>
    </row>
    <row r="316" spans="1:5">
      <c r="A316" t="s">
        <v>82</v>
      </c>
      <c r="B316">
        <v>-242.989</v>
      </c>
      <c r="C316">
        <f t="shared" si="49"/>
        <v>-103.184</v>
      </c>
      <c r="D316">
        <f t="shared" si="50"/>
        <v>19.417000000000002</v>
      </c>
      <c r="E316">
        <v>136.00381249999998</v>
      </c>
    </row>
    <row r="317" spans="1:5">
      <c r="A317" t="s">
        <v>83</v>
      </c>
      <c r="B317">
        <v>291.8</v>
      </c>
      <c r="C317">
        <f t="shared" si="49"/>
        <v>120.28900000000002</v>
      </c>
      <c r="D317">
        <f t="shared" si="50"/>
        <v>128.46300000000002</v>
      </c>
      <c r="E317">
        <f t="shared" ref="E317:E348" si="51">AVERAGE(D298:D317)</f>
        <v>-49.303799999999967</v>
      </c>
    </row>
    <row r="318" spans="1:5">
      <c r="A318" t="s">
        <v>84</v>
      </c>
      <c r="B318">
        <v>176.14099999999999</v>
      </c>
      <c r="C318">
        <f t="shared" si="49"/>
        <v>125.542</v>
      </c>
      <c r="D318">
        <f t="shared" si="50"/>
        <v>62.027999999999992</v>
      </c>
      <c r="E318">
        <f t="shared" si="51"/>
        <v>0.74759999999998139</v>
      </c>
    </row>
    <row r="319" spans="1:5">
      <c r="A319" t="s">
        <v>85</v>
      </c>
      <c r="B319">
        <v>310.60000000000002</v>
      </c>
      <c r="C319">
        <f t="shared" si="49"/>
        <v>535.55200000000002</v>
      </c>
      <c r="D319">
        <f t="shared" si="50"/>
        <v>542.24700000000007</v>
      </c>
      <c r="E319">
        <f t="shared" si="51"/>
        <v>95.419949999999986</v>
      </c>
    </row>
    <row r="320" spans="1:5">
      <c r="A320" t="s">
        <v>86</v>
      </c>
      <c r="B320">
        <v>129.44999999999999</v>
      </c>
      <c r="C320">
        <f t="shared" si="49"/>
        <v>907.99099999999999</v>
      </c>
      <c r="D320">
        <f t="shared" si="50"/>
        <v>1011.175</v>
      </c>
      <c r="E320">
        <f t="shared" si="51"/>
        <v>195.99870000000001</v>
      </c>
    </row>
    <row r="321" spans="1:5">
      <c r="A321" t="s">
        <v>87</v>
      </c>
      <c r="B321">
        <v>-10.8</v>
      </c>
      <c r="C321">
        <f t="shared" si="49"/>
        <v>605.39100000000008</v>
      </c>
      <c r="D321">
        <f t="shared" si="50"/>
        <v>485.10200000000009</v>
      </c>
      <c r="E321">
        <f t="shared" si="51"/>
        <v>263.79380000000003</v>
      </c>
    </row>
    <row r="322" spans="1:5">
      <c r="A322" t="s">
        <v>88</v>
      </c>
      <c r="B322">
        <v>-238.5</v>
      </c>
      <c r="C322">
        <f t="shared" si="49"/>
        <v>190.75</v>
      </c>
      <c r="D322">
        <f t="shared" si="50"/>
        <v>65.207999999999998</v>
      </c>
      <c r="E322">
        <f t="shared" si="51"/>
        <v>252.35419999999999</v>
      </c>
    </row>
    <row r="323" spans="1:5">
      <c r="A323" t="s">
        <v>89</v>
      </c>
      <c r="B323">
        <v>108.548459981801</v>
      </c>
      <c r="C323">
        <f t="shared" si="49"/>
        <v>-11.301540018199006</v>
      </c>
      <c r="D323">
        <f t="shared" si="50"/>
        <v>-546.85354001819906</v>
      </c>
      <c r="E323">
        <f t="shared" si="51"/>
        <v>198.67152299909003</v>
      </c>
    </row>
    <row r="324" spans="1:5">
      <c r="A324" t="s">
        <v>90</v>
      </c>
      <c r="B324">
        <v>-12.878536652721699</v>
      </c>
      <c r="C324">
        <f t="shared" si="49"/>
        <v>-153.63007667092072</v>
      </c>
      <c r="D324">
        <f t="shared" si="50"/>
        <v>-1061.6210766709207</v>
      </c>
      <c r="E324">
        <f t="shared" si="51"/>
        <v>114.60176916554401</v>
      </c>
    </row>
    <row r="325" spans="1:5">
      <c r="A325" t="s">
        <v>91</v>
      </c>
      <c r="B325">
        <v>532.31015053465705</v>
      </c>
      <c r="C325">
        <f t="shared" si="49"/>
        <v>389.48007386373638</v>
      </c>
      <c r="D325">
        <f t="shared" si="50"/>
        <v>-215.9109261362637</v>
      </c>
      <c r="E325">
        <f t="shared" si="51"/>
        <v>86.452522858730831</v>
      </c>
    </row>
    <row r="326" spans="1:5">
      <c r="A326" t="s">
        <v>92</v>
      </c>
      <c r="B326">
        <v>36.517541435000005</v>
      </c>
      <c r="C326">
        <f t="shared" si="49"/>
        <v>664.49761529873638</v>
      </c>
      <c r="D326">
        <f t="shared" si="50"/>
        <v>473.74761529873638</v>
      </c>
      <c r="E326">
        <f t="shared" si="51"/>
        <v>121.58620362366764</v>
      </c>
    </row>
    <row r="327" spans="1:5">
      <c r="A327" t="s">
        <v>93</v>
      </c>
      <c r="B327">
        <v>129.63632282070802</v>
      </c>
      <c r="C327">
        <f t="shared" si="49"/>
        <v>685.58547813764335</v>
      </c>
      <c r="D327">
        <f t="shared" si="50"/>
        <v>696.88701815584238</v>
      </c>
      <c r="E327">
        <f t="shared" si="51"/>
        <v>139.20315453145975</v>
      </c>
    </row>
    <row r="328" spans="1:5">
      <c r="A328" t="s">
        <v>94</v>
      </c>
      <c r="B328">
        <v>99.716319992859098</v>
      </c>
      <c r="C328">
        <f t="shared" si="49"/>
        <v>798.18033478322423</v>
      </c>
      <c r="D328">
        <f t="shared" si="50"/>
        <v>951.81041145414497</v>
      </c>
      <c r="E328">
        <f t="shared" si="51"/>
        <v>173.55562510416704</v>
      </c>
    </row>
    <row r="329" spans="1:5">
      <c r="A329" t="s">
        <v>95</v>
      </c>
      <c r="B329">
        <v>-203.930313869071</v>
      </c>
      <c r="C329">
        <f t="shared" si="49"/>
        <v>61.939870379496114</v>
      </c>
      <c r="D329">
        <f t="shared" si="50"/>
        <v>-327.54020348424024</v>
      </c>
      <c r="E329">
        <f t="shared" si="51"/>
        <v>124.41556492995501</v>
      </c>
    </row>
    <row r="330" spans="1:5">
      <c r="A330" t="s">
        <v>96</v>
      </c>
      <c r="B330">
        <v>-25.2462797069964</v>
      </c>
      <c r="C330">
        <f t="shared" si="49"/>
        <v>0.17604923749971491</v>
      </c>
      <c r="D330">
        <f t="shared" si="50"/>
        <v>-664.32156606123669</v>
      </c>
      <c r="E330">
        <f t="shared" si="51"/>
        <v>46.696436626893188</v>
      </c>
    </row>
    <row r="331" spans="1:5">
      <c r="A331" t="s">
        <v>97</v>
      </c>
      <c r="B331">
        <v>175.41739004086699</v>
      </c>
      <c r="C331">
        <f t="shared" si="49"/>
        <v>45.957116457658685</v>
      </c>
      <c r="D331">
        <f t="shared" si="50"/>
        <v>-639.62836167998466</v>
      </c>
      <c r="E331">
        <f t="shared" si="51"/>
        <v>9.0494185428939495</v>
      </c>
    </row>
    <row r="332" spans="1:5">
      <c r="A332" t="s">
        <v>98</v>
      </c>
      <c r="B332">
        <v>-173.442733905751</v>
      </c>
      <c r="C332">
        <f t="shared" si="49"/>
        <v>-227.20193744095141</v>
      </c>
      <c r="D332">
        <f t="shared" si="50"/>
        <v>-1025.3822722241757</v>
      </c>
      <c r="E332">
        <f t="shared" si="51"/>
        <v>-34.682895068314835</v>
      </c>
    </row>
    <row r="333" spans="1:5">
      <c r="A333" t="s">
        <v>99</v>
      </c>
      <c r="B333">
        <v>196.532701457982</v>
      </c>
      <c r="C333">
        <f t="shared" si="49"/>
        <v>173.26107788610159</v>
      </c>
      <c r="D333">
        <f t="shared" si="50"/>
        <v>111.32120750660548</v>
      </c>
      <c r="E333">
        <f t="shared" si="51"/>
        <v>-19.031384692984574</v>
      </c>
    </row>
    <row r="334" spans="1:5">
      <c r="A334" t="s">
        <v>100</v>
      </c>
      <c r="B334">
        <v>-71.032149465539305</v>
      </c>
      <c r="C334">
        <f t="shared" si="49"/>
        <v>127.47520812755869</v>
      </c>
      <c r="D334">
        <f t="shared" si="50"/>
        <v>127.29915889005898</v>
      </c>
      <c r="E334">
        <f t="shared" si="51"/>
        <v>3.7146232515183812</v>
      </c>
    </row>
    <row r="335" spans="1:5">
      <c r="A335" t="s">
        <v>101</v>
      </c>
      <c r="B335">
        <v>118.665459126301</v>
      </c>
      <c r="C335">
        <f t="shared" si="49"/>
        <v>70.723277212992699</v>
      </c>
      <c r="D335">
        <f t="shared" si="50"/>
        <v>24.766160755334013</v>
      </c>
      <c r="E335">
        <f t="shared" si="51"/>
        <v>10.910681289285069</v>
      </c>
    </row>
    <row r="336" spans="1:5">
      <c r="A336" t="s">
        <v>102</v>
      </c>
      <c r="B336">
        <v>-149.476873097615</v>
      </c>
      <c r="C336">
        <f t="shared" si="49"/>
        <v>94.689138021128713</v>
      </c>
      <c r="D336">
        <f t="shared" si="50"/>
        <v>321.89107546208015</v>
      </c>
      <c r="E336">
        <f t="shared" si="51"/>
        <v>26.034385062389106</v>
      </c>
    </row>
    <row r="337" spans="1:5">
      <c r="A337" t="s">
        <v>103</v>
      </c>
      <c r="B337">
        <v>-40.085233145135</v>
      </c>
      <c r="C337">
        <f t="shared" si="49"/>
        <v>-141.92879658198831</v>
      </c>
      <c r="D337">
        <f t="shared" si="50"/>
        <v>-315.1898744680899</v>
      </c>
      <c r="E337">
        <f t="shared" si="51"/>
        <v>3.8517413389845756</v>
      </c>
    </row>
    <row r="338" spans="1:5">
      <c r="A338" t="s">
        <v>104</v>
      </c>
      <c r="B338">
        <v>84.608499578528111</v>
      </c>
      <c r="C338">
        <f t="shared" si="49"/>
        <v>13.711852462079108</v>
      </c>
      <c r="D338">
        <f t="shared" si="50"/>
        <v>-113.76335566547958</v>
      </c>
      <c r="E338">
        <f t="shared" si="51"/>
        <v>-4.9378264442894153</v>
      </c>
    </row>
    <row r="339" spans="1:5">
      <c r="A339" t="s">
        <v>105</v>
      </c>
      <c r="B339">
        <v>-4.2113616028583101</v>
      </c>
      <c r="C339">
        <f t="shared" si="49"/>
        <v>-109.16496826708018</v>
      </c>
      <c r="D339">
        <f t="shared" si="50"/>
        <v>-179.8882454800729</v>
      </c>
      <c r="E339">
        <f t="shared" si="51"/>
        <v>-41.044588718293042</v>
      </c>
    </row>
    <row r="340" spans="1:5">
      <c r="A340" t="s">
        <v>106</v>
      </c>
      <c r="B340">
        <v>-380.807776603619</v>
      </c>
      <c r="C340">
        <f t="shared" si="49"/>
        <v>-340.49587177308422</v>
      </c>
      <c r="D340">
        <f t="shared" si="50"/>
        <v>-435.18500979421293</v>
      </c>
      <c r="E340">
        <f t="shared" si="51"/>
        <v>-113.36258920800367</v>
      </c>
    </row>
    <row r="341" spans="1:5">
      <c r="A341" t="s">
        <v>107</v>
      </c>
      <c r="B341">
        <v>-13.673366244999901</v>
      </c>
      <c r="C341">
        <f t="shared" si="49"/>
        <v>-314.08400487294909</v>
      </c>
      <c r="D341">
        <f t="shared" si="50"/>
        <v>-172.15520829096079</v>
      </c>
      <c r="E341">
        <f t="shared" si="51"/>
        <v>-146.22544962255171</v>
      </c>
    </row>
    <row r="342" spans="1:5">
      <c r="A342" t="s">
        <v>108</v>
      </c>
      <c r="B342">
        <v>-685.06021844299994</v>
      </c>
      <c r="C342">
        <f t="shared" si="49"/>
        <v>-1083.7527228944771</v>
      </c>
      <c r="D342">
        <f t="shared" si="50"/>
        <v>-1097.4645753565562</v>
      </c>
      <c r="E342">
        <f t="shared" si="51"/>
        <v>-204.35907839037955</v>
      </c>
    </row>
    <row r="343" spans="1:5">
      <c r="A343" t="s">
        <v>109</v>
      </c>
      <c r="B343">
        <v>-153.34302046355302</v>
      </c>
      <c r="C343">
        <f t="shared" si="49"/>
        <v>-1232.8843817551719</v>
      </c>
      <c r="D343">
        <f t="shared" si="50"/>
        <v>-1123.7194134880917</v>
      </c>
      <c r="E343">
        <f t="shared" si="51"/>
        <v>-233.20237206387415</v>
      </c>
    </row>
    <row r="344" spans="1:5">
      <c r="A344" t="s">
        <v>110</v>
      </c>
      <c r="B344">
        <v>-715.42813353940403</v>
      </c>
      <c r="C344">
        <f t="shared" si="49"/>
        <v>-1567.5047386909569</v>
      </c>
      <c r="D344">
        <f t="shared" si="50"/>
        <v>-1227.0088669178726</v>
      </c>
      <c r="E344">
        <f t="shared" si="51"/>
        <v>-241.47176157622181</v>
      </c>
    </row>
    <row r="345" spans="1:5">
      <c r="A345" t="s">
        <v>111</v>
      </c>
      <c r="B345">
        <v>-75.261523735999305</v>
      </c>
      <c r="C345">
        <f t="shared" si="49"/>
        <v>-1629.0928961819563</v>
      </c>
      <c r="D345">
        <f t="shared" si="50"/>
        <v>-1315.0088913090071</v>
      </c>
      <c r="E345">
        <f t="shared" si="51"/>
        <v>-296.42665983485892</v>
      </c>
    </row>
    <row r="346" spans="1:5">
      <c r="A346" t="s">
        <v>112</v>
      </c>
      <c r="B346">
        <v>435.54841356805701</v>
      </c>
      <c r="C346">
        <f t="shared" si="49"/>
        <v>-508.48426417089928</v>
      </c>
      <c r="D346">
        <f t="shared" si="50"/>
        <v>575.26845872357785</v>
      </c>
      <c r="E346">
        <f t="shared" si="51"/>
        <v>-291.35061766361684</v>
      </c>
    </row>
    <row r="347" spans="1:5">
      <c r="A347" t="s">
        <v>113</v>
      </c>
      <c r="B347">
        <v>-13.413507729647801</v>
      </c>
      <c r="C347">
        <f t="shared" si="49"/>
        <v>-368.55475143699408</v>
      </c>
      <c r="D347">
        <f t="shared" si="50"/>
        <v>864.32963031817781</v>
      </c>
      <c r="E347">
        <f t="shared" si="51"/>
        <v>-282.97848705550012</v>
      </c>
    </row>
    <row r="348" spans="1:5">
      <c r="A348" t="s">
        <v>114</v>
      </c>
      <c r="B348">
        <v>-594.970211893434</v>
      </c>
      <c r="C348">
        <f t="shared" si="49"/>
        <v>-248.09682979102411</v>
      </c>
      <c r="D348">
        <f t="shared" si="50"/>
        <v>1319.4079088999329</v>
      </c>
      <c r="E348">
        <f t="shared" si="51"/>
        <v>-264.59861218321066</v>
      </c>
    </row>
    <row r="349" spans="1:5">
      <c r="A349" t="s">
        <v>115</v>
      </c>
      <c r="B349">
        <v>-1572.60739757588</v>
      </c>
      <c r="C349">
        <f t="shared" si="49"/>
        <v>-1745.4427036309048</v>
      </c>
      <c r="D349">
        <f t="shared" si="50"/>
        <v>-116.34980744894847</v>
      </c>
      <c r="E349">
        <f t="shared" ref="E349:E374" si="52">AVERAGE(D330:D349)</f>
        <v>-254.03909238144615</v>
      </c>
    </row>
    <row r="350" spans="1:5">
      <c r="A350" t="s">
        <v>116</v>
      </c>
      <c r="B350">
        <v>1737.6770555982398</v>
      </c>
      <c r="C350">
        <f t="shared" si="49"/>
        <v>-443.31406160072174</v>
      </c>
      <c r="D350">
        <f t="shared" si="50"/>
        <v>65.170202570177537</v>
      </c>
      <c r="E350">
        <f t="shared" si="52"/>
        <v>-217.56450394987542</v>
      </c>
    </row>
    <row r="351" spans="1:5">
      <c r="A351" t="s">
        <v>117</v>
      </c>
      <c r="B351">
        <v>884.29146725233397</v>
      </c>
      <c r="C351">
        <f t="shared" si="49"/>
        <v>454.39091338126002</v>
      </c>
      <c r="D351">
        <f t="shared" si="50"/>
        <v>822.94566481825404</v>
      </c>
      <c r="E351">
        <f t="shared" si="52"/>
        <v>-144.43580262496351</v>
      </c>
    </row>
    <row r="352" spans="1:5">
      <c r="A352" t="s">
        <v>163</v>
      </c>
      <c r="B352">
        <v>-84.549844005666998</v>
      </c>
      <c r="C352">
        <f t="shared" si="49"/>
        <v>964.81128126902672</v>
      </c>
      <c r="D352">
        <f t="shared" si="50"/>
        <v>1212.9081110600509</v>
      </c>
      <c r="E352">
        <f t="shared" si="52"/>
        <v>-32.521283460752123</v>
      </c>
    </row>
    <row r="353" spans="1:5">
      <c r="A353" t="s">
        <v>119</v>
      </c>
      <c r="B353">
        <v>-420.417628544666</v>
      </c>
      <c r="C353">
        <f t="shared" si="49"/>
        <v>2117.0010503002404</v>
      </c>
      <c r="D353">
        <f t="shared" si="50"/>
        <v>3862.4437539311452</v>
      </c>
      <c r="E353">
        <f t="shared" si="52"/>
        <v>155.03484386047484</v>
      </c>
    </row>
    <row r="354" spans="1:5">
      <c r="A354" t="s">
        <v>120</v>
      </c>
      <c r="B354">
        <v>480.27121724599999</v>
      </c>
      <c r="C354">
        <f t="shared" si="49"/>
        <v>859.59521194800095</v>
      </c>
      <c r="D354">
        <f t="shared" si="50"/>
        <v>1302.9092735487227</v>
      </c>
      <c r="E354">
        <f t="shared" si="52"/>
        <v>213.81534959340806</v>
      </c>
    </row>
    <row r="355" spans="1:5">
      <c r="A355" t="s">
        <v>121</v>
      </c>
      <c r="B355">
        <v>-331.34399999999999</v>
      </c>
      <c r="C355">
        <f t="shared" si="49"/>
        <v>-356.04025530433302</v>
      </c>
      <c r="D355">
        <f t="shared" si="50"/>
        <v>-810.43116868559309</v>
      </c>
      <c r="E355">
        <f t="shared" si="52"/>
        <v>172.05548312136168</v>
      </c>
    </row>
    <row r="356" spans="1:5">
      <c r="A356" t="s">
        <v>122</v>
      </c>
      <c r="B356">
        <v>-255.26300000000001</v>
      </c>
      <c r="C356">
        <f t="shared" si="49"/>
        <v>-526.75341129866604</v>
      </c>
      <c r="D356">
        <f t="shared" si="50"/>
        <v>-1491.5646925676929</v>
      </c>
      <c r="E356">
        <f t="shared" si="52"/>
        <v>81.382694719872987</v>
      </c>
    </row>
    <row r="357" spans="1:5">
      <c r="A357" t="s">
        <v>123</v>
      </c>
      <c r="B357">
        <v>309.93099999999998</v>
      </c>
      <c r="C357">
        <f t="shared" si="49"/>
        <v>203.59521724599998</v>
      </c>
      <c r="D357">
        <f t="shared" si="50"/>
        <v>-1913.4058330542405</v>
      </c>
      <c r="E357">
        <f t="shared" si="52"/>
        <v>1.4718967905655176</v>
      </c>
    </row>
    <row r="358" spans="1:5">
      <c r="A358" t="s">
        <v>124</v>
      </c>
      <c r="B358">
        <v>807.62</v>
      </c>
      <c r="C358">
        <f t="shared" si="49"/>
        <v>530.94399999999996</v>
      </c>
      <c r="D358">
        <f t="shared" si="50"/>
        <v>-328.65121194800099</v>
      </c>
      <c r="E358">
        <f t="shared" si="52"/>
        <v>-9.2724960235605298</v>
      </c>
    </row>
    <row r="359" spans="1:5">
      <c r="A359" t="s">
        <v>125</v>
      </c>
      <c r="B359">
        <v>-828.65099999999995</v>
      </c>
      <c r="C359">
        <f t="shared" ref="C359:C374" si="53">SUM(B356,B357,B358,B359)</f>
        <v>33.637000000000057</v>
      </c>
      <c r="D359">
        <f t="shared" si="50"/>
        <v>389.67725530433307</v>
      </c>
      <c r="E359">
        <f t="shared" si="52"/>
        <v>19.20577901565974</v>
      </c>
    </row>
    <row r="360" spans="1:5">
      <c r="A360" t="s">
        <v>126</v>
      </c>
      <c r="B360">
        <v>-642.67899999999997</v>
      </c>
      <c r="C360">
        <f t="shared" si="53"/>
        <v>-353.779</v>
      </c>
      <c r="D360">
        <f t="shared" si="50"/>
        <v>172.97441129866604</v>
      </c>
      <c r="E360">
        <f t="shared" si="52"/>
        <v>49.613750070303688</v>
      </c>
    </row>
    <row r="361" spans="1:5">
      <c r="A361" t="s">
        <v>127</v>
      </c>
      <c r="B361">
        <v>819.33971909830802</v>
      </c>
      <c r="C361">
        <f t="shared" si="53"/>
        <v>155.6297190983081</v>
      </c>
      <c r="D361">
        <f t="shared" si="50"/>
        <v>-47.965498147691875</v>
      </c>
      <c r="E361">
        <f t="shared" si="52"/>
        <v>55.823235577467202</v>
      </c>
    </row>
    <row r="362" spans="1:5">
      <c r="A362" t="s">
        <v>128</v>
      </c>
      <c r="B362">
        <v>-1055.63842842343</v>
      </c>
      <c r="C362">
        <f t="shared" si="53"/>
        <v>-1707.6287093251219</v>
      </c>
      <c r="D362">
        <f t="shared" si="50"/>
        <v>-2238.5727093251217</v>
      </c>
      <c r="E362">
        <f t="shared" si="52"/>
        <v>-1.232171120961175</v>
      </c>
    </row>
    <row r="363" spans="1:5">
      <c r="A363" t="s">
        <v>129</v>
      </c>
      <c r="B363">
        <v>-610.30482981020498</v>
      </c>
      <c r="C363">
        <f t="shared" si="53"/>
        <v>-1489.2825391353269</v>
      </c>
      <c r="D363">
        <f t="shared" ref="D363:D374" si="54">C363-C359</f>
        <v>-1522.9195391353269</v>
      </c>
      <c r="E363">
        <f t="shared" si="52"/>
        <v>-21.192177403322923</v>
      </c>
    </row>
    <row r="364" spans="1:5">
      <c r="A364" t="s">
        <v>130</v>
      </c>
      <c r="B364">
        <v>946.30794175495009</v>
      </c>
      <c r="C364">
        <f t="shared" si="53"/>
        <v>99.704402619623124</v>
      </c>
      <c r="D364">
        <f t="shared" si="54"/>
        <v>453.48340261962312</v>
      </c>
      <c r="E364">
        <f t="shared" si="52"/>
        <v>62.832436073551932</v>
      </c>
    </row>
    <row r="365" spans="1:5">
      <c r="A365" t="s">
        <v>131</v>
      </c>
      <c r="B365">
        <v>-1183.86234704037</v>
      </c>
      <c r="C365">
        <f t="shared" si="53"/>
        <v>-1903.4976635190546</v>
      </c>
      <c r="D365">
        <f t="shared" si="54"/>
        <v>-2059.1273826173629</v>
      </c>
      <c r="E365">
        <f t="shared" si="52"/>
        <v>25.626511508134172</v>
      </c>
    </row>
    <row r="366" spans="1:5">
      <c r="A366" t="s">
        <v>132</v>
      </c>
      <c r="B366">
        <v>-395.71741708572699</v>
      </c>
      <c r="C366">
        <f t="shared" si="53"/>
        <v>-1243.5766521813518</v>
      </c>
      <c r="D366">
        <f t="shared" si="54"/>
        <v>464.05205714377007</v>
      </c>
      <c r="E366">
        <f t="shared" si="52"/>
        <v>20.065691429143772</v>
      </c>
    </row>
    <row r="367" spans="1:5">
      <c r="A367" t="s">
        <v>133</v>
      </c>
      <c r="B367">
        <v>-903.24626401418197</v>
      </c>
      <c r="C367">
        <f t="shared" si="53"/>
        <v>-1536.5180863853288</v>
      </c>
      <c r="D367">
        <f t="shared" si="54"/>
        <v>-47.2355472500019</v>
      </c>
      <c r="E367">
        <f t="shared" si="52"/>
        <v>-25.512567449265212</v>
      </c>
    </row>
    <row r="368" spans="1:5">
      <c r="A368" t="s">
        <v>134</v>
      </c>
      <c r="B368">
        <v>354.680536477874</v>
      </c>
      <c r="C368">
        <f t="shared" si="53"/>
        <v>-2128.1454916624052</v>
      </c>
      <c r="D368">
        <f t="shared" si="54"/>
        <v>-2227.8498942820283</v>
      </c>
      <c r="E368">
        <f t="shared" si="52"/>
        <v>-202.87545760836332</v>
      </c>
    </row>
    <row r="369" spans="1:5">
      <c r="A369" t="s">
        <v>135</v>
      </c>
      <c r="B369">
        <v>721.50328478639904</v>
      </c>
      <c r="C369">
        <f t="shared" si="53"/>
        <v>-222.77985983563599</v>
      </c>
      <c r="D369">
        <f t="shared" si="54"/>
        <v>1680.7178036834187</v>
      </c>
      <c r="E369">
        <f t="shared" si="52"/>
        <v>-113.02207705174496</v>
      </c>
    </row>
    <row r="370" spans="1:5">
      <c r="A370" t="s">
        <v>136</v>
      </c>
      <c r="B370">
        <v>124.11360032091599</v>
      </c>
      <c r="C370">
        <f t="shared" si="53"/>
        <v>297.05115757100702</v>
      </c>
      <c r="D370">
        <f t="shared" si="54"/>
        <v>1540.6278097523589</v>
      </c>
      <c r="E370">
        <f t="shared" si="52"/>
        <v>-39.24919669263592</v>
      </c>
    </row>
    <row r="371" spans="1:5">
      <c r="A371" t="s">
        <v>137</v>
      </c>
      <c r="B371">
        <v>-1413.6325369960498</v>
      </c>
      <c r="C371">
        <f t="shared" si="53"/>
        <v>-213.33511541086068</v>
      </c>
      <c r="D371">
        <f t="shared" si="54"/>
        <v>1323.1829709744682</v>
      </c>
      <c r="E371">
        <f t="shared" si="52"/>
        <v>-14.23733138482512</v>
      </c>
    </row>
    <row r="372" spans="1:5">
      <c r="A372" t="s">
        <v>138</v>
      </c>
      <c r="B372">
        <v>285.59113214068003</v>
      </c>
      <c r="C372">
        <f t="shared" si="53"/>
        <v>-282.42451974805471</v>
      </c>
      <c r="D372">
        <f t="shared" si="54"/>
        <v>1845.7209719143505</v>
      </c>
      <c r="E372">
        <f t="shared" si="52"/>
        <v>17.403311657889777</v>
      </c>
    </row>
    <row r="373" spans="1:5">
      <c r="A373" t="s">
        <v>139</v>
      </c>
      <c r="B373">
        <v>84.673538044895906</v>
      </c>
      <c r="C373">
        <f t="shared" si="53"/>
        <v>-919.25426648955795</v>
      </c>
      <c r="D373">
        <f t="shared" si="54"/>
        <v>-696.47440665392196</v>
      </c>
      <c r="E373">
        <f t="shared" si="52"/>
        <v>-210.54259637136357</v>
      </c>
    </row>
    <row r="374" spans="1:5">
      <c r="A374" t="s">
        <v>140</v>
      </c>
      <c r="B374">
        <v>213.87055742865601</v>
      </c>
      <c r="C374">
        <f t="shared" si="53"/>
        <v>-829.49730938181801</v>
      </c>
      <c r="D374">
        <f t="shared" si="54"/>
        <v>-1126.548466952825</v>
      </c>
      <c r="E374">
        <f t="shared" si="52"/>
        <v>-332.01548339644097</v>
      </c>
    </row>
    <row r="375" spans="1:5">
      <c r="A375" t="s">
        <v>141</v>
      </c>
      <c r="B375">
        <v>-365.04011884811098</v>
      </c>
    </row>
    <row r="376" spans="1:5">
      <c r="A376" t="s">
        <v>142</v>
      </c>
      <c r="B376">
        <v>1060.3780117239301</v>
      </c>
    </row>
    <row r="377" spans="1:5">
      <c r="A377" t="s">
        <v>143</v>
      </c>
      <c r="B377">
        <v>-1051.40275539394</v>
      </c>
    </row>
    <row r="378" spans="1:5">
      <c r="A378" t="s">
        <v>144</v>
      </c>
      <c r="B378">
        <v>-1412.9872127587801</v>
      </c>
    </row>
    <row r="379" spans="1:5">
      <c r="A379" t="s">
        <v>145</v>
      </c>
      <c r="B379">
        <v>-581.23191266222898</v>
      </c>
    </row>
    <row r="380" spans="1:5">
      <c r="A380" t="s">
        <v>146</v>
      </c>
    </row>
    <row r="381" spans="1:5">
      <c r="A381" t="s">
        <v>273</v>
      </c>
    </row>
    <row r="382" spans="1:5">
      <c r="A382" t="s">
        <v>274</v>
      </c>
    </row>
  </sheetData>
  <conditionalFormatting sqref="N30:CA31">
    <cfRule type="containsText" dxfId="76" priority="1" operator="containsText" text="Upper Limit">
      <formula>NOT(ISERROR(SEARCH("Upper Limit",N30)))</formula>
    </cfRule>
    <cfRule type="containsText" dxfId="75" priority="2" operator="containsText" text="Lower Limit">
      <formula>NOT(ISERROR(SEARCH("Lower Limit",N30)))</formula>
    </cfRule>
    <cfRule type="containsText" dxfId="74" priority="3" operator="containsText" text="No">
      <formula>NOT(ISERROR(SEARCH("No",N30)))</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sheetPr codeName="Sheet6"/>
  <dimension ref="A1:F5"/>
  <sheetViews>
    <sheetView workbookViewId="0">
      <selection activeCell="B2" sqref="B2"/>
    </sheetView>
  </sheetViews>
  <sheetFormatPr defaultRowHeight="15"/>
  <cols>
    <col min="1" max="1" width="13.85546875" customWidth="1"/>
    <col min="2" max="2" width="14.7109375" customWidth="1"/>
    <col min="3" max="3" width="15.85546875" customWidth="1"/>
    <col min="4" max="4" width="16" customWidth="1"/>
    <col min="5" max="5" width="17" customWidth="1"/>
    <col min="6" max="6" width="17.28515625" customWidth="1"/>
  </cols>
  <sheetData>
    <row r="1" spans="1:6">
      <c r="A1" t="s">
        <v>195</v>
      </c>
      <c r="B1" s="20" t="s">
        <v>169</v>
      </c>
      <c r="C1" t="s">
        <v>170</v>
      </c>
      <c r="D1" s="21" t="s">
        <v>195</v>
      </c>
      <c r="E1" s="20" t="s">
        <v>171</v>
      </c>
      <c r="F1" t="s">
        <v>172</v>
      </c>
    </row>
    <row r="2" spans="1:6" ht="56.25">
      <c r="A2" s="22" t="s">
        <v>196</v>
      </c>
      <c r="B2" s="17" t="s">
        <v>193</v>
      </c>
      <c r="C2" s="18" t="s">
        <v>270</v>
      </c>
      <c r="D2" s="25" t="s">
        <v>197</v>
      </c>
      <c r="E2" s="17" t="s">
        <v>271</v>
      </c>
      <c r="F2" s="16" t="s">
        <v>194</v>
      </c>
    </row>
    <row r="3" spans="1:6" ht="30">
      <c r="A3" s="22" t="s">
        <v>198</v>
      </c>
      <c r="B3" s="17" t="s">
        <v>228</v>
      </c>
      <c r="C3" s="18" t="s">
        <v>229</v>
      </c>
      <c r="D3" s="25" t="s">
        <v>200</v>
      </c>
      <c r="E3" s="17" t="s">
        <v>230</v>
      </c>
      <c r="F3" s="18"/>
    </row>
    <row r="4" spans="1:6" ht="45">
      <c r="A4" s="22" t="s">
        <v>203</v>
      </c>
      <c r="B4" s="17" t="s">
        <v>231</v>
      </c>
      <c r="C4" s="18" t="s">
        <v>232</v>
      </c>
      <c r="D4" s="25" t="s">
        <v>205</v>
      </c>
      <c r="E4" s="17" t="s">
        <v>233</v>
      </c>
      <c r="F4" s="18" t="s">
        <v>234</v>
      </c>
    </row>
    <row r="5" spans="1:6" ht="45">
      <c r="A5" s="22" t="s">
        <v>207</v>
      </c>
      <c r="B5" s="17" t="s">
        <v>235</v>
      </c>
      <c r="C5" s="18" t="s">
        <v>236</v>
      </c>
      <c r="D5" s="25" t="s">
        <v>210</v>
      </c>
      <c r="E5" s="17"/>
      <c r="F5" s="18" t="s">
        <v>237</v>
      </c>
    </row>
  </sheetData>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sheetPr codeName="Sheet7"/>
  <dimension ref="A1:EC585"/>
  <sheetViews>
    <sheetView topLeftCell="AO1" workbookViewId="0">
      <selection activeCell="CZ8" sqref="CZ8:DC8"/>
    </sheetView>
  </sheetViews>
  <sheetFormatPr defaultRowHeight="15"/>
  <sheetData>
    <row r="1" spans="1:133" ht="75">
      <c r="A1" s="1" t="s">
        <v>0</v>
      </c>
      <c r="B1" s="2" t="s">
        <v>147</v>
      </c>
      <c r="C1" s="2" t="s">
        <v>148</v>
      </c>
      <c r="D1" s="2" t="s">
        <v>149</v>
      </c>
      <c r="E1" s="2" t="s">
        <v>150</v>
      </c>
      <c r="F1" s="2" t="s">
        <v>166</v>
      </c>
      <c r="G1" s="2" t="s">
        <v>167</v>
      </c>
      <c r="H1" s="2" t="s">
        <v>151</v>
      </c>
      <c r="I1" s="2" t="s">
        <v>152</v>
      </c>
      <c r="J1" s="2" t="s">
        <v>153</v>
      </c>
      <c r="K1" s="2" t="s">
        <v>154</v>
      </c>
      <c r="O1" t="s">
        <v>31</v>
      </c>
      <c r="P1" t="s">
        <v>32</v>
      </c>
      <c r="Q1" t="s">
        <v>33</v>
      </c>
      <c r="R1" t="s">
        <v>34</v>
      </c>
      <c r="S1" t="s">
        <v>35</v>
      </c>
      <c r="T1" t="s">
        <v>36</v>
      </c>
      <c r="U1" t="s">
        <v>37</v>
      </c>
      <c r="V1" t="s">
        <v>38</v>
      </c>
      <c r="W1" t="s">
        <v>39</v>
      </c>
      <c r="X1" t="s">
        <v>40</v>
      </c>
      <c r="Y1" t="s">
        <v>41</v>
      </c>
      <c r="Z1" s="11" t="s">
        <v>42</v>
      </c>
      <c r="AA1" s="11" t="s">
        <v>43</v>
      </c>
      <c r="AB1" s="11" t="s">
        <v>44</v>
      </c>
      <c r="AC1" s="8" t="s">
        <v>45</v>
      </c>
      <c r="AD1" s="8" t="s">
        <v>46</v>
      </c>
      <c r="AE1" s="8" t="s">
        <v>47</v>
      </c>
      <c r="AF1" s="8" t="s">
        <v>48</v>
      </c>
      <c r="AG1" s="11" t="s">
        <v>49</v>
      </c>
      <c r="AH1" s="11" t="s">
        <v>50</v>
      </c>
      <c r="AI1" t="s">
        <v>51</v>
      </c>
      <c r="AJ1" t="s">
        <v>52</v>
      </c>
      <c r="AK1" t="s">
        <v>53</v>
      </c>
      <c r="AL1" t="s">
        <v>54</v>
      </c>
      <c r="AM1" t="s">
        <v>55</v>
      </c>
      <c r="AN1" t="s">
        <v>56</v>
      </c>
      <c r="AO1" t="s">
        <v>57</v>
      </c>
      <c r="AP1" t="s">
        <v>58</v>
      </c>
      <c r="AQ1" t="s">
        <v>59</v>
      </c>
      <c r="AR1" t="s">
        <v>60</v>
      </c>
      <c r="AS1" t="s">
        <v>61</v>
      </c>
      <c r="AT1" t="s">
        <v>62</v>
      </c>
      <c r="AU1" t="s">
        <v>63</v>
      </c>
      <c r="AV1" s="10" t="s">
        <v>64</v>
      </c>
      <c r="AW1" s="10" t="s">
        <v>65</v>
      </c>
      <c r="AX1" s="10" t="s">
        <v>66</v>
      </c>
      <c r="AY1" s="10" t="s">
        <v>67</v>
      </c>
      <c r="AZ1" s="11" t="s">
        <v>68</v>
      </c>
      <c r="BA1" t="s">
        <v>69</v>
      </c>
      <c r="BB1" t="s">
        <v>70</v>
      </c>
      <c r="BC1" t="s">
        <v>71</v>
      </c>
      <c r="BD1" t="s">
        <v>72</v>
      </c>
      <c r="BE1" t="s">
        <v>73</v>
      </c>
      <c r="BF1" t="s">
        <v>74</v>
      </c>
      <c r="BG1" t="s">
        <v>75</v>
      </c>
      <c r="BH1" t="s">
        <v>76</v>
      </c>
      <c r="BI1" t="s">
        <v>77</v>
      </c>
      <c r="BJ1" t="s">
        <v>78</v>
      </c>
      <c r="BK1" t="s">
        <v>79</v>
      </c>
      <c r="BL1" t="s">
        <v>80</v>
      </c>
      <c r="BM1" t="s">
        <v>81</v>
      </c>
      <c r="BN1" t="s">
        <v>82</v>
      </c>
      <c r="BO1" t="s">
        <v>83</v>
      </c>
      <c r="BP1" t="s">
        <v>84</v>
      </c>
      <c r="BQ1" t="s">
        <v>85</v>
      </c>
      <c r="BR1" t="s">
        <v>86</v>
      </c>
      <c r="BS1" t="s">
        <v>87</v>
      </c>
      <c r="BT1" t="s">
        <v>88</v>
      </c>
      <c r="BU1" t="s">
        <v>89</v>
      </c>
      <c r="BV1" t="s">
        <v>90</v>
      </c>
      <c r="BW1" s="8" t="s">
        <v>91</v>
      </c>
      <c r="BX1" s="8" t="s">
        <v>92</v>
      </c>
      <c r="BY1" s="8" t="s">
        <v>93</v>
      </c>
      <c r="BZ1" s="8" t="s">
        <v>94</v>
      </c>
      <c r="CA1" t="s">
        <v>95</v>
      </c>
      <c r="CB1" t="s">
        <v>96</v>
      </c>
      <c r="CC1" t="s">
        <v>97</v>
      </c>
      <c r="CD1" t="s">
        <v>98</v>
      </c>
      <c r="CE1" t="s">
        <v>99</v>
      </c>
      <c r="CF1" t="s">
        <v>100</v>
      </c>
      <c r="CG1" t="s">
        <v>101</v>
      </c>
      <c r="CH1" t="s">
        <v>102</v>
      </c>
      <c r="CI1" t="s">
        <v>103</v>
      </c>
      <c r="CJ1" t="s">
        <v>104</v>
      </c>
      <c r="CK1" t="s">
        <v>105</v>
      </c>
      <c r="CL1" t="s">
        <v>106</v>
      </c>
      <c r="CM1" t="s">
        <v>107</v>
      </c>
      <c r="CN1" t="s">
        <v>108</v>
      </c>
      <c r="CO1" t="s">
        <v>109</v>
      </c>
      <c r="CP1" t="s">
        <v>110</v>
      </c>
      <c r="CQ1" t="s">
        <v>111</v>
      </c>
      <c r="CR1" t="s">
        <v>112</v>
      </c>
      <c r="CS1" t="s">
        <v>113</v>
      </c>
      <c r="CT1" t="s">
        <v>114</v>
      </c>
      <c r="CU1" s="8" t="s">
        <v>115</v>
      </c>
      <c r="CV1" s="8" t="s">
        <v>116</v>
      </c>
      <c r="CW1" s="8" t="s">
        <v>117</v>
      </c>
      <c r="CX1" s="8" t="s">
        <v>163</v>
      </c>
      <c r="CY1" t="s">
        <v>119</v>
      </c>
      <c r="CZ1" s="10" t="s">
        <v>120</v>
      </c>
      <c r="DA1" s="10" t="s">
        <v>121</v>
      </c>
      <c r="DB1" s="10" t="s">
        <v>122</v>
      </c>
      <c r="DC1" s="10" t="s">
        <v>123</v>
      </c>
      <c r="DD1" s="9" t="s">
        <v>124</v>
      </c>
      <c r="DE1" t="s">
        <v>125</v>
      </c>
      <c r="DF1" s="8" t="s">
        <v>126</v>
      </c>
      <c r="DG1" s="8" t="s">
        <v>127</v>
      </c>
      <c r="DH1" s="8" t="s">
        <v>128</v>
      </c>
      <c r="DI1" s="8" t="s">
        <v>129</v>
      </c>
      <c r="DJ1" t="s">
        <v>130</v>
      </c>
      <c r="DK1" t="s">
        <v>131</v>
      </c>
      <c r="DL1" t="s">
        <v>132</v>
      </c>
      <c r="DM1" t="s">
        <v>133</v>
      </c>
      <c r="DN1" t="s">
        <v>134</v>
      </c>
      <c r="DO1" t="s">
        <v>135</v>
      </c>
      <c r="DP1" t="s">
        <v>136</v>
      </c>
      <c r="DQ1" t="s">
        <v>137</v>
      </c>
      <c r="DR1" t="s">
        <v>138</v>
      </c>
      <c r="DS1" t="s">
        <v>139</v>
      </c>
      <c r="DT1" t="s">
        <v>140</v>
      </c>
      <c r="DU1" t="s">
        <v>141</v>
      </c>
      <c r="DV1" t="s">
        <v>142</v>
      </c>
      <c r="DW1" t="s">
        <v>143</v>
      </c>
      <c r="DX1" t="s">
        <v>144</v>
      </c>
      <c r="DY1" t="s">
        <v>145</v>
      </c>
      <c r="DZ1" t="s">
        <v>146</v>
      </c>
      <c r="EA1" t="s">
        <v>273</v>
      </c>
      <c r="EB1" t="s">
        <v>274</v>
      </c>
      <c r="EC1" t="s">
        <v>277</v>
      </c>
    </row>
    <row r="2" spans="1:133">
      <c r="A2" t="s">
        <v>5</v>
      </c>
      <c r="B2">
        <v>2422.8180000000002</v>
      </c>
      <c r="N2" s="2" t="s">
        <v>149</v>
      </c>
      <c r="O2">
        <v>-531.31700000000012</v>
      </c>
      <c r="P2">
        <v>1488.9259999999997</v>
      </c>
      <c r="Q2">
        <v>1745.4969999999994</v>
      </c>
      <c r="R2">
        <v>5580.8689999999997</v>
      </c>
      <c r="S2">
        <v>4498.942</v>
      </c>
      <c r="T2">
        <v>1006.7379999999998</v>
      </c>
      <c r="U2">
        <v>2636.6410000000005</v>
      </c>
      <c r="V2">
        <v>-5591.2559999999994</v>
      </c>
      <c r="W2">
        <v>-4749.3620000000001</v>
      </c>
      <c r="X2">
        <v>-2245.549</v>
      </c>
      <c r="Y2">
        <v>-5789.6480000000001</v>
      </c>
      <c r="Z2" s="11">
        <v>172.13800000000026</v>
      </c>
      <c r="AA2" s="11">
        <v>2941.9340000000002</v>
      </c>
      <c r="AB2" s="11">
        <v>1934.6990000000005</v>
      </c>
      <c r="AC2" s="8">
        <v>13073.181</v>
      </c>
      <c r="AD2" s="8">
        <v>13789.312999999998</v>
      </c>
      <c r="AE2" s="8">
        <v>11144.134</v>
      </c>
      <c r="AF2" s="8">
        <v>13569.210999999998</v>
      </c>
      <c r="AG2" s="11">
        <v>4131.3539999999994</v>
      </c>
      <c r="AH2" s="11">
        <v>8116.9019999999982</v>
      </c>
      <c r="AI2">
        <v>7091.7079999999969</v>
      </c>
      <c r="AJ2">
        <v>8971.3210000000036</v>
      </c>
      <c r="AK2">
        <v>9573.2030000000013</v>
      </c>
      <c r="AL2">
        <v>-5774.8159999999989</v>
      </c>
      <c r="AM2">
        <v>-2471.0289999999986</v>
      </c>
      <c r="AN2">
        <v>-4851.5450000000019</v>
      </c>
      <c r="AO2">
        <v>-2696.3270000000048</v>
      </c>
      <c r="AP2">
        <v>14707.366999999998</v>
      </c>
      <c r="AQ2">
        <v>13769.978999999999</v>
      </c>
      <c r="AR2">
        <v>15009.937000000002</v>
      </c>
      <c r="AS2">
        <v>16123.229000000007</v>
      </c>
      <c r="AT2">
        <v>4411.0960000000086</v>
      </c>
      <c r="AU2">
        <v>488.96100000000297</v>
      </c>
      <c r="AV2" s="10">
        <v>-15298.234</v>
      </c>
      <c r="AW2" s="10">
        <v>-28359.229000000003</v>
      </c>
      <c r="AX2" s="10">
        <v>-26437.209000000003</v>
      </c>
      <c r="AY2" s="10">
        <v>-20401.388999999999</v>
      </c>
      <c r="AZ2" s="11">
        <v>2043.7079999999987</v>
      </c>
      <c r="BA2">
        <v>7670.2276999999995</v>
      </c>
      <c r="BB2">
        <v>9494.4010999999973</v>
      </c>
      <c r="BC2">
        <v>180.07209999999941</v>
      </c>
      <c r="BD2">
        <v>-12230.367699999999</v>
      </c>
      <c r="BE2">
        <v>-10533.743299999998</v>
      </c>
      <c r="BF2">
        <v>-6453.8430999999964</v>
      </c>
      <c r="BG2">
        <v>-1347.4619999999995</v>
      </c>
      <c r="BH2">
        <v>-600.59079999999994</v>
      </c>
      <c r="BI2">
        <v>10576.273000000001</v>
      </c>
      <c r="BJ2">
        <v>2386.0984999999982</v>
      </c>
      <c r="BK2">
        <v>443.82439999999951</v>
      </c>
      <c r="BL2">
        <v>8785.1226000000006</v>
      </c>
      <c r="BM2">
        <v>-4039.9154000000017</v>
      </c>
      <c r="BN2">
        <v>2088.1457999999984</v>
      </c>
      <c r="BO2">
        <v>9689.3444999999992</v>
      </c>
      <c r="BP2">
        <v>6.3385999999991327</v>
      </c>
      <c r="BQ2">
        <v>8254.5161000000007</v>
      </c>
      <c r="BR2">
        <v>5992.5255000000034</v>
      </c>
      <c r="BS2">
        <v>-7238.9804999999997</v>
      </c>
      <c r="BT2">
        <v>-5678.8906999999981</v>
      </c>
      <c r="BU2">
        <v>-9185.3963000000003</v>
      </c>
      <c r="BV2">
        <v>-11567.105599999999</v>
      </c>
      <c r="BW2" s="8">
        <v>13636.9586</v>
      </c>
      <c r="BX2" s="8">
        <v>19349.297500000001</v>
      </c>
      <c r="BY2" s="8">
        <v>15631.769100000005</v>
      </c>
      <c r="BZ2" s="8">
        <v>16497.885299999998</v>
      </c>
      <c r="CA2">
        <v>-10697.199799999999</v>
      </c>
      <c r="CB2">
        <v>-13375.751900000003</v>
      </c>
      <c r="CC2">
        <v>-5430.2746000000043</v>
      </c>
      <c r="CD2">
        <v>-1658.4393999999993</v>
      </c>
      <c r="CE2">
        <v>820.96240000000034</v>
      </c>
      <c r="CF2">
        <v>2191.1613999999972</v>
      </c>
      <c r="CG2">
        <v>-3296.1070000000036</v>
      </c>
      <c r="CH2">
        <v>-9156.7030000000013</v>
      </c>
      <c r="CI2">
        <v>10837.082199999997</v>
      </c>
      <c r="CJ2">
        <v>7072.1937000000034</v>
      </c>
      <c r="CK2">
        <v>12029.925500000005</v>
      </c>
      <c r="CL2">
        <v>20104.956399999999</v>
      </c>
      <c r="CM2">
        <v>3267.0907999999981</v>
      </c>
      <c r="CN2">
        <v>8093.9426999999996</v>
      </c>
      <c r="CO2">
        <v>33.897099999998318</v>
      </c>
      <c r="CP2">
        <v>10207.745600000002</v>
      </c>
      <c r="CQ2">
        <v>3974.123599999999</v>
      </c>
      <c r="CR2">
        <v>-14646.363700000002</v>
      </c>
      <c r="CS2">
        <v>7452.8135999999977</v>
      </c>
      <c r="CT2">
        <v>-14429.691100000004</v>
      </c>
      <c r="CU2" s="8">
        <v>15225.304100000008</v>
      </c>
      <c r="CV2" s="8">
        <v>44732.852099999996</v>
      </c>
      <c r="CW2" s="8">
        <v>26251.503400000001</v>
      </c>
      <c r="CX2" s="8">
        <v>33585.921499999982</v>
      </c>
      <c r="CY2">
        <v>4742.1966999999859</v>
      </c>
      <c r="CZ2" s="10">
        <v>-25155.486300000004</v>
      </c>
      <c r="DA2" s="10">
        <v>-49994.070400000011</v>
      </c>
      <c r="DB2" s="10">
        <v>-57601.827299999975</v>
      </c>
      <c r="DC2" s="10">
        <v>-35567.574599999993</v>
      </c>
      <c r="DD2" s="9">
        <v>-5631.1572999999917</v>
      </c>
      <c r="DE2">
        <v>35400.403200000008</v>
      </c>
      <c r="DF2" s="8">
        <v>68200.488599999997</v>
      </c>
      <c r="DG2" s="8">
        <v>57429.818799999994</v>
      </c>
      <c r="DH2" s="8">
        <v>60689.412299999982</v>
      </c>
      <c r="DI2" s="8">
        <v>50524.096700000002</v>
      </c>
      <c r="DJ2">
        <v>15972.555999999997</v>
      </c>
      <c r="DK2">
        <v>-4018.4543999999878</v>
      </c>
      <c r="DL2">
        <v>-32623.873299999985</v>
      </c>
      <c r="DM2">
        <v>-40707.1685</v>
      </c>
      <c r="DN2">
        <v>-31102.796399999992</v>
      </c>
      <c r="DO2">
        <v>6766.7473999999929</v>
      </c>
      <c r="DP2">
        <v>28606.889600000002</v>
      </c>
      <c r="DQ2">
        <v>42287.734700000001</v>
      </c>
      <c r="DR2">
        <v>33908.247699999993</v>
      </c>
      <c r="DS2">
        <v>19404.610000000015</v>
      </c>
      <c r="DT2">
        <v>18125.108899999992</v>
      </c>
      <c r="DU2">
        <v>-10088.028099999996</v>
      </c>
      <c r="DV2">
        <v>23289.035199999998</v>
      </c>
      <c r="DW2">
        <v>1876.1109999999753</v>
      </c>
      <c r="DX2">
        <v>-22457.443199999994</v>
      </c>
      <c r="DY2">
        <v>-10866.137300000017</v>
      </c>
      <c r="DZ2">
        <v>-59705.474900000001</v>
      </c>
      <c r="EA2">
        <v>-33292.715799999991</v>
      </c>
      <c r="EB2">
        <v>-39037.950199999999</v>
      </c>
      <c r="EC2">
        <v>23105.665100000002</v>
      </c>
    </row>
    <row r="3" spans="1:133" ht="45">
      <c r="A3" t="s">
        <v>6</v>
      </c>
      <c r="B3">
        <v>2539.7489999999998</v>
      </c>
      <c r="N3" s="2" t="s">
        <v>151</v>
      </c>
      <c r="O3">
        <v>8024.7858077802948</v>
      </c>
      <c r="P3">
        <v>6075.5213918207701</v>
      </c>
      <c r="Q3">
        <v>4203.9406485210275</v>
      </c>
      <c r="R3">
        <v>3669.7280841419215</v>
      </c>
      <c r="S3">
        <v>4226.8697669209232</v>
      </c>
      <c r="T3">
        <v>4602.5995256178585</v>
      </c>
      <c r="U3">
        <v>4777.1660672375574</v>
      </c>
      <c r="V3">
        <v>3566.1219431240593</v>
      </c>
      <c r="W3">
        <v>2471.6168215282128</v>
      </c>
      <c r="X3">
        <v>2413.9351013752275</v>
      </c>
      <c r="Y3">
        <v>2416.8486425522528</v>
      </c>
      <c r="Z3">
        <v>2412.2702075895741</v>
      </c>
      <c r="AA3">
        <v>2578.1309709655525</v>
      </c>
      <c r="AB3">
        <v>2763.2602373622572</v>
      </c>
      <c r="AC3">
        <v>4648.835508887707</v>
      </c>
      <c r="AD3">
        <v>6323.816721079641</v>
      </c>
      <c r="AE3">
        <v>7396.0895413650887</v>
      </c>
      <c r="AF3">
        <v>8682.8550921642181</v>
      </c>
      <c r="AG3">
        <v>8904.7243649263073</v>
      </c>
      <c r="AH3">
        <v>9407.6531304481032</v>
      </c>
      <c r="AI3">
        <v>9771.7995617129345</v>
      </c>
      <c r="AJ3">
        <v>10231.043385040841</v>
      </c>
      <c r="AK3">
        <v>10713.31271312878</v>
      </c>
      <c r="AL3">
        <v>10546.329629305466</v>
      </c>
      <c r="AM3">
        <v>10347.762864057087</v>
      </c>
      <c r="AN3">
        <v>10294.341334836385</v>
      </c>
      <c r="AO3">
        <v>10153.878343933126</v>
      </c>
      <c r="AP3">
        <v>11321.892801050748</v>
      </c>
      <c r="AQ3">
        <v>12249.920681816389</v>
      </c>
      <c r="AR3">
        <v>13235.327746323503</v>
      </c>
      <c r="AS3">
        <v>14141.639735801713</v>
      </c>
      <c r="AT3">
        <v>14206.008156681677</v>
      </c>
      <c r="AU3">
        <v>14180.310399357219</v>
      </c>
      <c r="AV3">
        <v>14834.391624180165</v>
      </c>
      <c r="AW3">
        <v>15523.769559692939</v>
      </c>
      <c r="AX3">
        <v>15133.830252163229</v>
      </c>
      <c r="AY3">
        <v>14285.666084627786</v>
      </c>
      <c r="AZ3">
        <v>13370.732693211869</v>
      </c>
      <c r="BA3">
        <v>13629.120393446292</v>
      </c>
      <c r="BB3">
        <v>13744.4131750872</v>
      </c>
      <c r="BC3">
        <v>13300.63865281351</v>
      </c>
      <c r="BD3">
        <v>12315.370286723892</v>
      </c>
      <c r="BE3">
        <v>11210.223800279429</v>
      </c>
      <c r="BF3">
        <v>11186.457283364569</v>
      </c>
      <c r="BG3">
        <v>11244.19030021827</v>
      </c>
      <c r="BH3">
        <v>11446.828374920689</v>
      </c>
      <c r="BI3">
        <v>12399.395654075141</v>
      </c>
      <c r="BJ3">
        <v>11293.182104108975</v>
      </c>
      <c r="BK3">
        <v>10119.472065168629</v>
      </c>
      <c r="BL3">
        <v>9425.2177446963069</v>
      </c>
      <c r="BM3">
        <v>7573.9992493984746</v>
      </c>
      <c r="BN3">
        <v>7380.5507220251093</v>
      </c>
      <c r="BO3">
        <v>8212.213417463543</v>
      </c>
      <c r="BP3">
        <v>8673.1476683943019</v>
      </c>
      <c r="BQ3">
        <v>9055.91650162929</v>
      </c>
      <c r="BR3">
        <v>8808.3326563620849</v>
      </c>
      <c r="BS3">
        <v>8109.4506862036242</v>
      </c>
      <c r="BT3">
        <v>7892.2635491265819</v>
      </c>
      <c r="BU3">
        <v>7200.5569673855562</v>
      </c>
      <c r="BV3">
        <v>6230.3489621756144</v>
      </c>
      <c r="BW3">
        <v>7610.3487903474625</v>
      </c>
      <c r="BX3">
        <v>9816.1985287623284</v>
      </c>
      <c r="BY3">
        <v>11230.732727919642</v>
      </c>
      <c r="BZ3">
        <v>12640.008990756494</v>
      </c>
      <c r="CA3">
        <v>12678.692126790611</v>
      </c>
      <c r="CB3">
        <v>12718.075618708601</v>
      </c>
      <c r="CC3">
        <v>11884.843714654544</v>
      </c>
      <c r="CD3">
        <v>11710.220834347583</v>
      </c>
      <c r="CE3">
        <v>11727.212641188375</v>
      </c>
      <c r="CF3">
        <v>11257.532991708526</v>
      </c>
      <c r="CG3">
        <v>11275.309436181513</v>
      </c>
      <c r="CH3">
        <v>10979.77235987737</v>
      </c>
      <c r="CI3">
        <v>11093.017998061472</v>
      </c>
      <c r="CJ3">
        <v>11538.574907671442</v>
      </c>
      <c r="CK3">
        <v>11896.165623007337</v>
      </c>
      <c r="CL3">
        <v>13372.669378693343</v>
      </c>
      <c r="CM3">
        <v>13686.45231262712</v>
      </c>
      <c r="CN3">
        <v>14263.258872769104</v>
      </c>
      <c r="CO3">
        <v>14362.706695776806</v>
      </c>
      <c r="CP3">
        <v>14905.150049007334</v>
      </c>
      <c r="CQ3">
        <v>14206.188019832098</v>
      </c>
      <c r="CR3">
        <v>12707.792570573674</v>
      </c>
      <c r="CS3">
        <v>11901.577263410396</v>
      </c>
      <c r="CT3">
        <v>10423.670932889647</v>
      </c>
      <c r="CU3">
        <v>11851.264309321161</v>
      </c>
      <c r="CV3">
        <v>18013.274879911769</v>
      </c>
      <c r="CW3">
        <v>20186.493636857678</v>
      </c>
      <c r="CX3">
        <v>23068.522545810771</v>
      </c>
      <c r="CY3">
        <v>23187.477734708857</v>
      </c>
      <c r="CZ3">
        <v>23586.276364488614</v>
      </c>
      <c r="DA3">
        <v>25530.755632100932</v>
      </c>
      <c r="DB3">
        <v>27219.308292174675</v>
      </c>
      <c r="DC3">
        <v>26187.779164193431</v>
      </c>
      <c r="DD3">
        <v>25525.333899125708</v>
      </c>
      <c r="DE3">
        <v>27788.556954888383</v>
      </c>
      <c r="DF3">
        <v>33881.921599173635</v>
      </c>
      <c r="DG3">
        <v>38904.45465712146</v>
      </c>
      <c r="DH3">
        <v>43744.435796188569</v>
      </c>
      <c r="DI3">
        <v>47430.564038222903</v>
      </c>
      <c r="DJ3">
        <v>47736.813147446839</v>
      </c>
      <c r="DK3">
        <v>47461.753812926705</v>
      </c>
      <c r="DL3">
        <v>47422.920623078084</v>
      </c>
      <c r="DM3">
        <v>46673.175953277474</v>
      </c>
      <c r="DN3">
        <v>46496.845109597358</v>
      </c>
      <c r="DO3">
        <v>46021.659123414567</v>
      </c>
      <c r="DP3">
        <v>44551.32709316416</v>
      </c>
      <c r="DQ3">
        <v>45962.780046934779</v>
      </c>
      <c r="DR3">
        <v>45990.658334701278</v>
      </c>
      <c r="DS3">
        <v>46831.994631959999</v>
      </c>
      <c r="DT3">
        <v>48339.214684182123</v>
      </c>
      <c r="DU3">
        <v>48134.985115906886</v>
      </c>
      <c r="DV3">
        <v>48541.714946020002</v>
      </c>
      <c r="DW3">
        <v>48423.665595666418</v>
      </c>
      <c r="DX3">
        <v>48429.324785573554</v>
      </c>
      <c r="DY3">
        <v>46314.85678963652</v>
      </c>
      <c r="DZ3">
        <v>41200.392943815015</v>
      </c>
      <c r="EA3">
        <v>35665.755795538229</v>
      </c>
      <c r="EB3">
        <v>28957.522230029077</v>
      </c>
      <c r="EC3">
        <v>23105.665100000002</v>
      </c>
    </row>
    <row r="4" spans="1:133" ht="45">
      <c r="A4" t="s">
        <v>7</v>
      </c>
      <c r="B4">
        <v>3200.9220000000005</v>
      </c>
      <c r="N4" s="2" t="s">
        <v>152</v>
      </c>
      <c r="O4">
        <v>19329.891415560589</v>
      </c>
      <c r="P4">
        <v>16268.677333641541</v>
      </c>
      <c r="Q4">
        <v>13274.182247042056</v>
      </c>
      <c r="R4">
        <v>12419.495968283843</v>
      </c>
      <c r="S4">
        <v>13213.092183841847</v>
      </c>
      <c r="T4">
        <v>12912.367051235717</v>
      </c>
      <c r="U4">
        <v>12054.163634475115</v>
      </c>
      <c r="V4">
        <v>8665.2932862481193</v>
      </c>
      <c r="W4">
        <v>5792.2450430564249</v>
      </c>
      <c r="X4">
        <v>5449.4274027504543</v>
      </c>
      <c r="Y4">
        <v>5459.0063851045052</v>
      </c>
      <c r="Z4">
        <v>5453.4017651791482</v>
      </c>
      <c r="AA4">
        <v>5698.2073919311042</v>
      </c>
      <c r="AB4">
        <v>5930.8769247245145</v>
      </c>
      <c r="AC4">
        <v>9019.4079677754125</v>
      </c>
      <c r="AD4">
        <v>11612.019092159282</v>
      </c>
      <c r="AE4">
        <v>13049.370532730176</v>
      </c>
      <c r="AF4">
        <v>14837.038984328436</v>
      </c>
      <c r="AG4">
        <v>14970.005829852616</v>
      </c>
      <c r="AH4">
        <v>15469.138910896207</v>
      </c>
      <c r="AI4">
        <v>15816.28052342587</v>
      </c>
      <c r="AJ4">
        <v>16360.648420081681</v>
      </c>
      <c r="AK4">
        <v>16933.801776257562</v>
      </c>
      <c r="AL4">
        <v>17167.619858610935</v>
      </c>
      <c r="AM4">
        <v>17118.98487811417</v>
      </c>
      <c r="AN4">
        <v>17305.055969672769</v>
      </c>
      <c r="AO4">
        <v>17290.778387866252</v>
      </c>
      <c r="AP4">
        <v>18611.876152101497</v>
      </c>
      <c r="AQ4">
        <v>19541.964863632777</v>
      </c>
      <c r="AR4">
        <v>20650.004692647002</v>
      </c>
      <c r="AS4">
        <v>21366.984821603422</v>
      </c>
      <c r="AT4">
        <v>21283.773763363351</v>
      </c>
      <c r="AU4">
        <v>21355.026898714434</v>
      </c>
      <c r="AV4">
        <v>23524.83599836033</v>
      </c>
      <c r="AW4">
        <v>26975.212369385878</v>
      </c>
      <c r="AX4">
        <v>28206.659854326459</v>
      </c>
      <c r="AY4">
        <v>28087.607669255573</v>
      </c>
      <c r="AZ4">
        <v>26834.016036423738</v>
      </c>
      <c r="BA4">
        <v>27173.847751892587</v>
      </c>
      <c r="BB4">
        <v>27335.5583601744</v>
      </c>
      <c r="BC4">
        <v>26793.591110627021</v>
      </c>
      <c r="BD4">
        <v>25883.138813447786</v>
      </c>
      <c r="BE4">
        <v>24678.19315555886</v>
      </c>
      <c r="BF4">
        <v>24664.611476729136</v>
      </c>
      <c r="BG4">
        <v>24723.89916043654</v>
      </c>
      <c r="BH4">
        <v>24916.627599841377</v>
      </c>
      <c r="BI4">
        <v>26158.132158150282</v>
      </c>
      <c r="BJ4">
        <v>24561.768483217951</v>
      </c>
      <c r="BK4">
        <v>22880.656135337256</v>
      </c>
      <c r="BL4">
        <v>21803.388214392613</v>
      </c>
      <c r="BM4">
        <v>19109.108443796948</v>
      </c>
      <c r="BN4">
        <v>18838.358899050221</v>
      </c>
      <c r="BO4">
        <v>20041.665114927087</v>
      </c>
      <c r="BP4">
        <v>20198.304986788607</v>
      </c>
      <c r="BQ4">
        <v>19133.155398258583</v>
      </c>
      <c r="BR4">
        <v>17016.50098272417</v>
      </c>
      <c r="BS4">
        <v>14960.61661740725</v>
      </c>
      <c r="BT4">
        <v>14912.372278253162</v>
      </c>
      <c r="BU4">
        <v>14371.740314771112</v>
      </c>
      <c r="BV4">
        <v>13484.399639351228</v>
      </c>
      <c r="BW4">
        <v>15571.554970694924</v>
      </c>
      <c r="BX4">
        <v>18404.271187524653</v>
      </c>
      <c r="BY4">
        <v>19925.063965839283</v>
      </c>
      <c r="BZ4">
        <v>21596.030071512989</v>
      </c>
      <c r="CA4">
        <v>22140.883233581219</v>
      </c>
      <c r="CB4">
        <v>22858.4082724172</v>
      </c>
      <c r="CC4">
        <v>21992.271844309085</v>
      </c>
      <c r="CD4">
        <v>21845.252978695164</v>
      </c>
      <c r="CE4">
        <v>21860.379692376751</v>
      </c>
      <c r="CF4">
        <v>21250.718453417052</v>
      </c>
      <c r="CG4">
        <v>21249.080922363024</v>
      </c>
      <c r="CH4">
        <v>21220.24920975474</v>
      </c>
      <c r="CI4">
        <v>21389.353601122944</v>
      </c>
      <c r="CJ4">
        <v>21927.174665342882</v>
      </c>
      <c r="CK4">
        <v>22453.585626014676</v>
      </c>
      <c r="CL4">
        <v>24700.971592386686</v>
      </c>
      <c r="CM4">
        <v>24803.233895254241</v>
      </c>
      <c r="CN4">
        <v>25268.205345538205</v>
      </c>
      <c r="CO4">
        <v>25006.136321553611</v>
      </c>
      <c r="CP4">
        <v>25002.280468014666</v>
      </c>
      <c r="CQ4">
        <v>24087.498159664196</v>
      </c>
      <c r="CR4">
        <v>22790.49032114735</v>
      </c>
      <c r="CS4">
        <v>21587.00748182079</v>
      </c>
      <c r="CT4">
        <v>20177.573640779294</v>
      </c>
      <c r="CU4">
        <v>21736.635198642325</v>
      </c>
      <c r="CV4">
        <v>31155.226139823539</v>
      </c>
      <c r="CW4">
        <v>33917.574753715358</v>
      </c>
      <c r="CX4">
        <v>37919.414526621542</v>
      </c>
      <c r="CY4">
        <v>37961.263189417718</v>
      </c>
      <c r="CZ4">
        <v>40126.192833977235</v>
      </c>
      <c r="DA4">
        <v>46350.049539201871</v>
      </c>
      <c r="DB4">
        <v>52149.411074349351</v>
      </c>
      <c r="DC4">
        <v>52406.585658386859</v>
      </c>
      <c r="DD4">
        <v>51716.862678251411</v>
      </c>
      <c r="DE4">
        <v>55074.784904776767</v>
      </c>
      <c r="DF4">
        <v>64856.737583347269</v>
      </c>
      <c r="DG4">
        <v>72193.667299242923</v>
      </c>
      <c r="DH4">
        <v>79243.856097377138</v>
      </c>
      <c r="DI4">
        <v>84091.602601445818</v>
      </c>
      <c r="DJ4">
        <v>84415.860299893684</v>
      </c>
      <c r="DK4">
        <v>84265.370530853412</v>
      </c>
      <c r="DL4">
        <v>85086.579631156172</v>
      </c>
      <c r="DM4">
        <v>85995.089396554948</v>
      </c>
      <c r="DN4">
        <v>86476.082974194724</v>
      </c>
      <c r="DO4">
        <v>85948.638836829137</v>
      </c>
      <c r="DP4">
        <v>83814.27290132831</v>
      </c>
      <c r="DQ4">
        <v>85835.367243869565</v>
      </c>
      <c r="DR4">
        <v>85875.007509402567</v>
      </c>
      <c r="DS4">
        <v>86824.559438919998</v>
      </c>
      <c r="DT4">
        <v>87674.969783364242</v>
      </c>
      <c r="DU4">
        <v>85271.208531813769</v>
      </c>
      <c r="DV4">
        <v>82040.125067040004</v>
      </c>
      <c r="DW4">
        <v>79931.842086332836</v>
      </c>
      <c r="DX4">
        <v>80784.47476114711</v>
      </c>
      <c r="DY4">
        <v>78868.865794273035</v>
      </c>
      <c r="DZ4">
        <v>75035.236277630029</v>
      </c>
      <c r="EA4">
        <v>68502.08871107646</v>
      </c>
      <c r="EB4">
        <v>60071.989705058149</v>
      </c>
      <c r="EC4">
        <v>23105.665100000002</v>
      </c>
    </row>
    <row r="5" spans="1:133" ht="45">
      <c r="A5" t="s">
        <v>8</v>
      </c>
      <c r="B5">
        <v>4458.1080000000002</v>
      </c>
      <c r="C5">
        <f>SUM(B2,B3,B4,B5)</f>
        <v>12621.597000000002</v>
      </c>
      <c r="N5" s="2" t="s">
        <v>153</v>
      </c>
      <c r="O5">
        <v>-14585.425407780294</v>
      </c>
      <c r="P5">
        <v>-14310.790491820771</v>
      </c>
      <c r="Q5">
        <v>-13936.542548521029</v>
      </c>
      <c r="R5">
        <v>-13829.807684141922</v>
      </c>
      <c r="S5">
        <v>-13745.575066920925</v>
      </c>
      <c r="T5">
        <v>-12016.935525617861</v>
      </c>
      <c r="U5">
        <v>-9776.8290672375588</v>
      </c>
      <c r="V5">
        <v>-6632.2207431240604</v>
      </c>
      <c r="W5">
        <v>-4169.639621528213</v>
      </c>
      <c r="X5">
        <v>-3657.049501375227</v>
      </c>
      <c r="Y5">
        <v>-3667.4668425522527</v>
      </c>
      <c r="Z5">
        <v>-3669.9929075895743</v>
      </c>
      <c r="AA5">
        <v>-3662.0218709655519</v>
      </c>
      <c r="AB5">
        <v>-3571.9731373622576</v>
      </c>
      <c r="AC5">
        <v>-4092.3094088877065</v>
      </c>
      <c r="AD5">
        <v>-4252.5880210796413</v>
      </c>
      <c r="AE5">
        <v>-3910.4724413650879</v>
      </c>
      <c r="AF5">
        <v>-3625.5126921642186</v>
      </c>
      <c r="AG5">
        <v>-3225.8385649263087</v>
      </c>
      <c r="AH5">
        <v>-2715.3184304481038</v>
      </c>
      <c r="AI5">
        <v>-2317.1623617129362</v>
      </c>
      <c r="AJ5">
        <v>-2028.1666850408419</v>
      </c>
      <c r="AK5">
        <v>-1727.6654131287796</v>
      </c>
      <c r="AL5">
        <v>-2696.2508293054666</v>
      </c>
      <c r="AM5">
        <v>-3194.6811640570841</v>
      </c>
      <c r="AN5">
        <v>-3727.0879348363833</v>
      </c>
      <c r="AO5">
        <v>-4119.921743933126</v>
      </c>
      <c r="AP5">
        <v>-3258.0739010507477</v>
      </c>
      <c r="AQ5">
        <v>-2334.1676818163869</v>
      </c>
      <c r="AR5">
        <v>-1594.0261463234992</v>
      </c>
      <c r="AS5">
        <v>-309.05043580170968</v>
      </c>
      <c r="AT5">
        <v>50.476943318325539</v>
      </c>
      <c r="AU5">
        <v>-169.12259935721067</v>
      </c>
      <c r="AV5">
        <v>-2546.4971241801595</v>
      </c>
      <c r="AW5">
        <v>-7379.1160596929349</v>
      </c>
      <c r="AX5">
        <v>-11011.828952163229</v>
      </c>
      <c r="AY5">
        <v>-13318.217084627786</v>
      </c>
      <c r="AZ5">
        <v>-13555.833993211871</v>
      </c>
      <c r="BA5">
        <v>-13460.334323446294</v>
      </c>
      <c r="BB5">
        <v>-13437.8771950872</v>
      </c>
      <c r="BC5">
        <v>-13685.266262813509</v>
      </c>
      <c r="BD5">
        <v>-14820.166766723893</v>
      </c>
      <c r="BE5">
        <v>-15725.714910279432</v>
      </c>
      <c r="BF5">
        <v>-15769.851103364566</v>
      </c>
      <c r="BG5">
        <v>-15715.227420218271</v>
      </c>
      <c r="BH5">
        <v>-15492.770074920689</v>
      </c>
      <c r="BI5">
        <v>-15118.077354075142</v>
      </c>
      <c r="BJ5">
        <v>-15243.990654108977</v>
      </c>
      <c r="BK5">
        <v>-15402.896075168628</v>
      </c>
      <c r="BL5">
        <v>-15331.123194696305</v>
      </c>
      <c r="BM5">
        <v>-15496.219139398472</v>
      </c>
      <c r="BN5">
        <v>-15535.065632025111</v>
      </c>
      <c r="BO5">
        <v>-15446.689977463546</v>
      </c>
      <c r="BP5">
        <v>-14377.166968394306</v>
      </c>
      <c r="BQ5">
        <v>-11098.561291629292</v>
      </c>
      <c r="BR5">
        <v>-7608.0039963620848</v>
      </c>
      <c r="BS5">
        <v>-5592.8811762036248</v>
      </c>
      <c r="BT5">
        <v>-6147.9539091265806</v>
      </c>
      <c r="BU5">
        <v>-7141.8097273855556</v>
      </c>
      <c r="BV5">
        <v>-8277.7523921756128</v>
      </c>
      <c r="BW5">
        <v>-8312.0635703474618</v>
      </c>
      <c r="BX5">
        <v>-7359.9467887623259</v>
      </c>
      <c r="BY5">
        <v>-6157.9297479196412</v>
      </c>
      <c r="BZ5">
        <v>-5272.0331707564937</v>
      </c>
      <c r="CA5">
        <v>-6245.6900867906088</v>
      </c>
      <c r="CB5">
        <v>-7562.5896887085992</v>
      </c>
      <c r="CC5">
        <v>-8330.0125446545426</v>
      </c>
      <c r="CD5">
        <v>-8559.8434543475814</v>
      </c>
      <c r="CE5">
        <v>-8539.1214611883752</v>
      </c>
      <c r="CF5">
        <v>-8728.8379317085273</v>
      </c>
      <c r="CG5">
        <v>-8672.233536181513</v>
      </c>
      <c r="CH5">
        <v>-9501.1813398773702</v>
      </c>
      <c r="CI5">
        <v>-9499.6532080614725</v>
      </c>
      <c r="CJ5">
        <v>-9238.6246076714415</v>
      </c>
      <c r="CK5">
        <v>-9218.6743830073374</v>
      </c>
      <c r="CL5">
        <v>-9283.9350486933436</v>
      </c>
      <c r="CM5">
        <v>-8547.11085262712</v>
      </c>
      <c r="CN5">
        <v>-7746.6340727691031</v>
      </c>
      <c r="CO5">
        <v>-6924.1525557768055</v>
      </c>
      <c r="CP5">
        <v>-5289.1107890073336</v>
      </c>
      <c r="CQ5">
        <v>-5556.4322598321014</v>
      </c>
      <c r="CR5">
        <v>-7457.6029305736765</v>
      </c>
      <c r="CS5">
        <v>-7469.2831734103966</v>
      </c>
      <c r="CT5">
        <v>-9084.1344828896472</v>
      </c>
      <c r="CU5">
        <v>-7919.477469321163</v>
      </c>
      <c r="CV5">
        <v>-8270.6276399117705</v>
      </c>
      <c r="CW5">
        <v>-7275.6685968576785</v>
      </c>
      <c r="CX5">
        <v>-6633.2614158107717</v>
      </c>
      <c r="CY5">
        <v>-6360.0931747088616</v>
      </c>
      <c r="CZ5">
        <v>-9493.5565744886189</v>
      </c>
      <c r="DA5">
        <v>-16107.832182100936</v>
      </c>
      <c r="DB5">
        <v>-22640.897272174676</v>
      </c>
      <c r="DC5">
        <v>-26249.833824193433</v>
      </c>
      <c r="DD5">
        <v>-26857.723659125706</v>
      </c>
      <c r="DE5">
        <v>-26783.898944888384</v>
      </c>
      <c r="DF5">
        <v>-28067.710369173634</v>
      </c>
      <c r="DG5">
        <v>-27673.970627121464</v>
      </c>
      <c r="DH5">
        <v>-27254.40480618857</v>
      </c>
      <c r="DI5">
        <v>-25891.51308822291</v>
      </c>
      <c r="DJ5">
        <v>-25621.281157446847</v>
      </c>
      <c r="DK5">
        <v>-26145.479622926709</v>
      </c>
      <c r="DL5">
        <v>-27904.397393078088</v>
      </c>
      <c r="DM5">
        <v>-31970.650933277473</v>
      </c>
      <c r="DN5">
        <v>-33461.630619597359</v>
      </c>
      <c r="DO5">
        <v>-33832.300303414573</v>
      </c>
      <c r="DP5">
        <v>-33974.564523164154</v>
      </c>
      <c r="DQ5">
        <v>-33782.39434693478</v>
      </c>
      <c r="DR5">
        <v>-33778.040014701284</v>
      </c>
      <c r="DS5">
        <v>-33153.13498196</v>
      </c>
      <c r="DT5">
        <v>-30332.295514182115</v>
      </c>
      <c r="DU5">
        <v>-26137.46171590688</v>
      </c>
      <c r="DV5">
        <v>-18455.10529602</v>
      </c>
      <c r="DW5">
        <v>-14592.687385666424</v>
      </c>
      <c r="DX5">
        <v>-16280.97516557356</v>
      </c>
      <c r="DY5">
        <v>-18793.161219636517</v>
      </c>
      <c r="DZ5">
        <v>-26469.293723815012</v>
      </c>
      <c r="EA5">
        <v>-30006.910035538229</v>
      </c>
      <c r="EB5">
        <v>-33271.412720029075</v>
      </c>
      <c r="EC5">
        <v>23105.665100000002</v>
      </c>
    </row>
    <row r="6" spans="1:133" ht="45">
      <c r="A6" t="s">
        <v>9</v>
      </c>
      <c r="B6">
        <v>3585.7870000000003</v>
      </c>
      <c r="C6">
        <f t="shared" ref="C6:C69" si="0">SUM(B3,B4,B5,B6)</f>
        <v>13784.566000000001</v>
      </c>
      <c r="N6" s="2" t="s">
        <v>154</v>
      </c>
      <c r="O6">
        <v>-25890.531015560591</v>
      </c>
      <c r="P6">
        <v>-24503.94643364154</v>
      </c>
      <c r="Q6">
        <v>-23006.784147042057</v>
      </c>
      <c r="R6">
        <v>-22579.575568283843</v>
      </c>
      <c r="S6">
        <v>-22731.797483841849</v>
      </c>
      <c r="T6">
        <v>-20326.70305123572</v>
      </c>
      <c r="U6">
        <v>-17053.826634475117</v>
      </c>
      <c r="V6">
        <v>-11731.392086248119</v>
      </c>
      <c r="W6">
        <v>-7490.2678430564256</v>
      </c>
      <c r="X6">
        <v>-6692.5418027504547</v>
      </c>
      <c r="Y6">
        <v>-6709.624585104506</v>
      </c>
      <c r="Z6">
        <v>-6711.1244651791485</v>
      </c>
      <c r="AA6">
        <v>-6782.0982919311045</v>
      </c>
      <c r="AB6">
        <v>-6739.589824724515</v>
      </c>
      <c r="AC6">
        <v>-8462.8818677754134</v>
      </c>
      <c r="AD6">
        <v>-9540.7903921592824</v>
      </c>
      <c r="AE6">
        <v>-9563.7534327301764</v>
      </c>
      <c r="AF6">
        <v>-9779.6965843284379</v>
      </c>
      <c r="AG6">
        <v>-9291.1200298526164</v>
      </c>
      <c r="AH6">
        <v>-8776.8042108962072</v>
      </c>
      <c r="AI6">
        <v>-8361.6433234258729</v>
      </c>
      <c r="AJ6">
        <v>-8157.7717200816833</v>
      </c>
      <c r="AK6">
        <v>-7948.1544762575595</v>
      </c>
      <c r="AL6">
        <v>-9317.5410586109338</v>
      </c>
      <c r="AM6">
        <v>-9965.9031781141694</v>
      </c>
      <c r="AN6">
        <v>-10737.802569672767</v>
      </c>
      <c r="AO6">
        <v>-11256.821787866251</v>
      </c>
      <c r="AP6">
        <v>-10548.057252101495</v>
      </c>
      <c r="AQ6">
        <v>-9626.2118636327759</v>
      </c>
      <c r="AR6">
        <v>-9008.7030926469997</v>
      </c>
      <c r="AS6">
        <v>-7534.395521603421</v>
      </c>
      <c r="AT6">
        <v>-7027.2886633633498</v>
      </c>
      <c r="AU6">
        <v>-7343.8390987144257</v>
      </c>
      <c r="AV6">
        <v>-11236.941498360322</v>
      </c>
      <c r="AW6">
        <v>-18830.55886938587</v>
      </c>
      <c r="AX6">
        <v>-24084.658554326455</v>
      </c>
      <c r="AY6">
        <v>-27120.158669255572</v>
      </c>
      <c r="AZ6">
        <v>-27019.11733642374</v>
      </c>
      <c r="BA6">
        <v>-27005.061681892585</v>
      </c>
      <c r="BB6">
        <v>-27029.0223801744</v>
      </c>
      <c r="BC6">
        <v>-27178.218720627017</v>
      </c>
      <c r="BD6">
        <v>-28387.935293447783</v>
      </c>
      <c r="BE6">
        <v>-29193.684265558863</v>
      </c>
      <c r="BF6">
        <v>-29248.005296729134</v>
      </c>
      <c r="BG6">
        <v>-29194.936280436541</v>
      </c>
      <c r="BH6">
        <v>-28962.56929984138</v>
      </c>
      <c r="BI6">
        <v>-28876.813858150283</v>
      </c>
      <c r="BJ6">
        <v>-28512.577033217953</v>
      </c>
      <c r="BK6">
        <v>-28164.080145337259</v>
      </c>
      <c r="BL6">
        <v>-27709.293664392611</v>
      </c>
      <c r="BM6">
        <v>-27031.328333796948</v>
      </c>
      <c r="BN6">
        <v>-26992.873809050219</v>
      </c>
      <c r="BO6">
        <v>-27276.14167492709</v>
      </c>
      <c r="BP6">
        <v>-25902.324286788607</v>
      </c>
      <c r="BQ6">
        <v>-21175.800188258581</v>
      </c>
      <c r="BR6">
        <v>-15816.172322724171</v>
      </c>
      <c r="BS6">
        <v>-12444.047107407248</v>
      </c>
      <c r="BT6">
        <v>-13168.062638253163</v>
      </c>
      <c r="BU6">
        <v>-14312.993074771111</v>
      </c>
      <c r="BV6">
        <v>-15531.803069351226</v>
      </c>
      <c r="BW6">
        <v>-16273.269750694923</v>
      </c>
      <c r="BX6">
        <v>-15948.019447524654</v>
      </c>
      <c r="BY6">
        <v>-14852.260985839283</v>
      </c>
      <c r="BZ6">
        <v>-14228.054251512989</v>
      </c>
      <c r="CA6">
        <v>-15707.881193581219</v>
      </c>
      <c r="CB6">
        <v>-17702.922342417198</v>
      </c>
      <c r="CC6">
        <v>-18437.440674309088</v>
      </c>
      <c r="CD6">
        <v>-18694.875598695166</v>
      </c>
      <c r="CE6">
        <v>-18672.288512376748</v>
      </c>
      <c r="CF6">
        <v>-18722.023393417054</v>
      </c>
      <c r="CG6">
        <v>-18646.005022363028</v>
      </c>
      <c r="CH6">
        <v>-19741.65818975474</v>
      </c>
      <c r="CI6">
        <v>-19795.988811122945</v>
      </c>
      <c r="CJ6">
        <v>-19627.224365342885</v>
      </c>
      <c r="CK6">
        <v>-19776.094386014673</v>
      </c>
      <c r="CL6">
        <v>-20612.237262386687</v>
      </c>
      <c r="CM6">
        <v>-19663.892435254238</v>
      </c>
      <c r="CN6">
        <v>-18751.580545538207</v>
      </c>
      <c r="CO6">
        <v>-17567.582181553611</v>
      </c>
      <c r="CP6">
        <v>-15386.241208014668</v>
      </c>
      <c r="CQ6">
        <v>-15437.742399664201</v>
      </c>
      <c r="CR6">
        <v>-17540.300681147353</v>
      </c>
      <c r="CS6">
        <v>-17154.713391820795</v>
      </c>
      <c r="CT6">
        <v>-18838.037190779294</v>
      </c>
      <c r="CU6">
        <v>-17804.848358642324</v>
      </c>
      <c r="CV6">
        <v>-21412.57889982354</v>
      </c>
      <c r="CW6">
        <v>-21006.749713715355</v>
      </c>
      <c r="CX6">
        <v>-21484.153396621543</v>
      </c>
      <c r="CY6">
        <v>-21133.878629417719</v>
      </c>
      <c r="CZ6">
        <v>-26033.473043977236</v>
      </c>
      <c r="DA6">
        <v>-36927.126089201869</v>
      </c>
      <c r="DB6">
        <v>-47571.000054349352</v>
      </c>
      <c r="DC6">
        <v>-52468.640318386868</v>
      </c>
      <c r="DD6">
        <v>-53049.252438251417</v>
      </c>
      <c r="DE6">
        <v>-54070.126894776768</v>
      </c>
      <c r="DF6">
        <v>-59042.526353347268</v>
      </c>
      <c r="DG6">
        <v>-60963.183269242931</v>
      </c>
      <c r="DH6">
        <v>-62753.825107377139</v>
      </c>
      <c r="DI6">
        <v>-62552.551651445814</v>
      </c>
      <c r="DJ6">
        <v>-62300.328309893695</v>
      </c>
      <c r="DK6">
        <v>-62949.096340853415</v>
      </c>
      <c r="DL6">
        <v>-65568.05640115618</v>
      </c>
      <c r="DM6">
        <v>-71292.564376554947</v>
      </c>
      <c r="DN6">
        <v>-73440.868484194711</v>
      </c>
      <c r="DO6">
        <v>-73759.280016829143</v>
      </c>
      <c r="DP6">
        <v>-73237.510331328318</v>
      </c>
      <c r="DQ6">
        <v>-73654.981543869551</v>
      </c>
      <c r="DR6">
        <v>-73662.389189402558</v>
      </c>
      <c r="DS6">
        <v>-73145.699788919999</v>
      </c>
      <c r="DT6">
        <v>-69668.050613364234</v>
      </c>
      <c r="DU6">
        <v>-63273.685131813763</v>
      </c>
      <c r="DV6">
        <v>-51953.515417040006</v>
      </c>
      <c r="DW6">
        <v>-46100.863876332849</v>
      </c>
      <c r="DX6">
        <v>-48636.125141147117</v>
      </c>
      <c r="DY6">
        <v>-51347.170224273039</v>
      </c>
      <c r="DZ6">
        <v>-60304.137057630025</v>
      </c>
      <c r="EA6">
        <v>-62843.242951076463</v>
      </c>
      <c r="EB6">
        <v>-64385.880195058155</v>
      </c>
      <c r="EC6">
        <v>23105.665100000002</v>
      </c>
    </row>
    <row r="7" spans="1:133">
      <c r="A7" t="s">
        <v>10</v>
      </c>
      <c r="B7">
        <v>7418.1980000000003</v>
      </c>
      <c r="C7">
        <f t="shared" si="0"/>
        <v>18663.014999999999</v>
      </c>
      <c r="N7" s="2" t="s">
        <v>169</v>
      </c>
      <c r="O7" t="str">
        <f>IF(O2&gt;O4, "Upper Limit", IF(O2&gt;O3, "Lower Limit", "No"))</f>
        <v>No</v>
      </c>
      <c r="P7" t="str">
        <f t="shared" ref="P7:CA7" si="1">IF(P2&gt;P4, "Upper Limit", IF(P2&gt;P3, "Lower Limit", "No"))</f>
        <v>No</v>
      </c>
      <c r="Q7" t="str">
        <f t="shared" si="1"/>
        <v>No</v>
      </c>
      <c r="R7" t="str">
        <f t="shared" si="1"/>
        <v>Lower Limit</v>
      </c>
      <c r="S7" t="str">
        <f t="shared" si="1"/>
        <v>Lower Limit</v>
      </c>
      <c r="T7" t="str">
        <f t="shared" si="1"/>
        <v>No</v>
      </c>
      <c r="U7" t="str">
        <f t="shared" si="1"/>
        <v>No</v>
      </c>
      <c r="V7" t="str">
        <f t="shared" si="1"/>
        <v>No</v>
      </c>
      <c r="W7" t="str">
        <f t="shared" si="1"/>
        <v>No</v>
      </c>
      <c r="X7" t="str">
        <f t="shared" si="1"/>
        <v>No</v>
      </c>
      <c r="Y7" t="str">
        <f t="shared" si="1"/>
        <v>No</v>
      </c>
      <c r="Z7" t="str">
        <f t="shared" si="1"/>
        <v>No</v>
      </c>
      <c r="AA7" t="str">
        <f t="shared" si="1"/>
        <v>Lower Limit</v>
      </c>
      <c r="AB7" t="str">
        <f t="shared" si="1"/>
        <v>No</v>
      </c>
      <c r="AC7" t="str">
        <f t="shared" si="1"/>
        <v>Upper Limit</v>
      </c>
      <c r="AD7" t="str">
        <f t="shared" si="1"/>
        <v>Upper Limit</v>
      </c>
      <c r="AE7" t="str">
        <f t="shared" si="1"/>
        <v>Lower Limit</v>
      </c>
      <c r="AF7" t="str">
        <f t="shared" si="1"/>
        <v>Lower Limit</v>
      </c>
      <c r="AG7" t="str">
        <f t="shared" si="1"/>
        <v>No</v>
      </c>
      <c r="AH7" t="str">
        <f t="shared" si="1"/>
        <v>No</v>
      </c>
      <c r="AI7" t="str">
        <f t="shared" si="1"/>
        <v>No</v>
      </c>
      <c r="AJ7" t="str">
        <f t="shared" si="1"/>
        <v>No</v>
      </c>
      <c r="AK7" t="str">
        <f t="shared" si="1"/>
        <v>No</v>
      </c>
      <c r="AL7" t="str">
        <f t="shared" si="1"/>
        <v>No</v>
      </c>
      <c r="AM7" t="str">
        <f t="shared" si="1"/>
        <v>No</v>
      </c>
      <c r="AN7" t="str">
        <f t="shared" si="1"/>
        <v>No</v>
      </c>
      <c r="AO7" t="str">
        <f t="shared" si="1"/>
        <v>No</v>
      </c>
      <c r="AP7" t="str">
        <f t="shared" si="1"/>
        <v>Lower Limit</v>
      </c>
      <c r="AQ7" t="str">
        <f t="shared" si="1"/>
        <v>Lower Limit</v>
      </c>
      <c r="AR7" t="str">
        <f t="shared" si="1"/>
        <v>Lower Limit</v>
      </c>
      <c r="AS7" t="str">
        <f t="shared" si="1"/>
        <v>Lower Limit</v>
      </c>
      <c r="AT7" t="str">
        <f t="shared" si="1"/>
        <v>No</v>
      </c>
      <c r="AU7" t="str">
        <f t="shared" si="1"/>
        <v>No</v>
      </c>
      <c r="AV7" t="str">
        <f t="shared" si="1"/>
        <v>No</v>
      </c>
      <c r="AW7" t="str">
        <f t="shared" si="1"/>
        <v>No</v>
      </c>
      <c r="AX7" t="str">
        <f t="shared" si="1"/>
        <v>No</v>
      </c>
      <c r="AY7" t="str">
        <f t="shared" si="1"/>
        <v>No</v>
      </c>
      <c r="AZ7" t="str">
        <f t="shared" si="1"/>
        <v>No</v>
      </c>
      <c r="BA7" t="str">
        <f t="shared" si="1"/>
        <v>No</v>
      </c>
      <c r="BB7" t="str">
        <f t="shared" si="1"/>
        <v>No</v>
      </c>
      <c r="BC7" t="str">
        <f t="shared" si="1"/>
        <v>No</v>
      </c>
      <c r="BD7" t="str">
        <f t="shared" si="1"/>
        <v>No</v>
      </c>
      <c r="BE7" t="str">
        <f t="shared" si="1"/>
        <v>No</v>
      </c>
      <c r="BF7" t="str">
        <f t="shared" si="1"/>
        <v>No</v>
      </c>
      <c r="BG7" t="str">
        <f t="shared" si="1"/>
        <v>No</v>
      </c>
      <c r="BH7" t="str">
        <f t="shared" si="1"/>
        <v>No</v>
      </c>
      <c r="BI7" t="str">
        <f t="shared" si="1"/>
        <v>No</v>
      </c>
      <c r="BJ7" t="str">
        <f t="shared" si="1"/>
        <v>No</v>
      </c>
      <c r="BK7" t="str">
        <f t="shared" si="1"/>
        <v>No</v>
      </c>
      <c r="BL7" t="str">
        <f t="shared" si="1"/>
        <v>No</v>
      </c>
      <c r="BM7" t="str">
        <f t="shared" si="1"/>
        <v>No</v>
      </c>
      <c r="BN7" t="str">
        <f t="shared" si="1"/>
        <v>No</v>
      </c>
      <c r="BO7" t="str">
        <f t="shared" si="1"/>
        <v>Lower Limit</v>
      </c>
      <c r="BP7" t="str">
        <f t="shared" si="1"/>
        <v>No</v>
      </c>
      <c r="BQ7" t="str">
        <f t="shared" si="1"/>
        <v>No</v>
      </c>
      <c r="BR7" t="str">
        <f t="shared" si="1"/>
        <v>No</v>
      </c>
      <c r="BS7" t="str">
        <f t="shared" si="1"/>
        <v>No</v>
      </c>
      <c r="BT7" t="str">
        <f t="shared" si="1"/>
        <v>No</v>
      </c>
      <c r="BU7" t="str">
        <f t="shared" si="1"/>
        <v>No</v>
      </c>
      <c r="BV7" t="str">
        <f t="shared" si="1"/>
        <v>No</v>
      </c>
      <c r="BW7" t="str">
        <f t="shared" si="1"/>
        <v>Lower Limit</v>
      </c>
      <c r="BX7" t="str">
        <f t="shared" si="1"/>
        <v>Upper Limit</v>
      </c>
      <c r="BY7" t="str">
        <f t="shared" si="1"/>
        <v>Lower Limit</v>
      </c>
      <c r="BZ7" t="str">
        <f t="shared" si="1"/>
        <v>Lower Limit</v>
      </c>
      <c r="CA7" t="str">
        <f t="shared" si="1"/>
        <v>No</v>
      </c>
      <c r="CB7" t="str">
        <f t="shared" ref="CB7:EB7" si="2">IF(CB2&gt;CB4, "Upper Limit", IF(CB2&gt;CB3, "Lower Limit", "No"))</f>
        <v>No</v>
      </c>
      <c r="CC7" t="str">
        <f t="shared" si="2"/>
        <v>No</v>
      </c>
      <c r="CD7" t="str">
        <f t="shared" si="2"/>
        <v>No</v>
      </c>
      <c r="CE7" t="str">
        <f t="shared" si="2"/>
        <v>No</v>
      </c>
      <c r="CF7" t="str">
        <f t="shared" si="2"/>
        <v>No</v>
      </c>
      <c r="CG7" t="str">
        <f t="shared" si="2"/>
        <v>No</v>
      </c>
      <c r="CH7" t="str">
        <f t="shared" si="2"/>
        <v>No</v>
      </c>
      <c r="CI7" t="str">
        <f t="shared" si="2"/>
        <v>No</v>
      </c>
      <c r="CJ7" t="str">
        <f t="shared" si="2"/>
        <v>No</v>
      </c>
      <c r="CK7" t="str">
        <f t="shared" si="2"/>
        <v>Lower Limit</v>
      </c>
      <c r="CL7" t="str">
        <f t="shared" si="2"/>
        <v>Lower Limit</v>
      </c>
      <c r="CM7" t="str">
        <f t="shared" si="2"/>
        <v>No</v>
      </c>
      <c r="CN7" t="str">
        <f t="shared" si="2"/>
        <v>No</v>
      </c>
      <c r="CO7" t="str">
        <f t="shared" si="2"/>
        <v>No</v>
      </c>
      <c r="CP7" t="str">
        <f t="shared" si="2"/>
        <v>No</v>
      </c>
      <c r="CQ7" t="str">
        <f t="shared" si="2"/>
        <v>No</v>
      </c>
      <c r="CR7" t="str">
        <f t="shared" si="2"/>
        <v>No</v>
      </c>
      <c r="CS7" t="str">
        <f t="shared" si="2"/>
        <v>No</v>
      </c>
      <c r="CT7" t="str">
        <f t="shared" si="2"/>
        <v>No</v>
      </c>
      <c r="CU7" t="str">
        <f t="shared" si="2"/>
        <v>Lower Limit</v>
      </c>
      <c r="CV7" t="str">
        <f t="shared" si="2"/>
        <v>Upper Limit</v>
      </c>
      <c r="CW7" t="str">
        <f t="shared" si="2"/>
        <v>Lower Limit</v>
      </c>
      <c r="CX7" t="str">
        <f t="shared" si="2"/>
        <v>Lower Limit</v>
      </c>
      <c r="CY7" t="str">
        <f t="shared" si="2"/>
        <v>No</v>
      </c>
      <c r="CZ7" t="str">
        <f t="shared" si="2"/>
        <v>No</v>
      </c>
      <c r="DA7" t="str">
        <f t="shared" si="2"/>
        <v>No</v>
      </c>
      <c r="DB7" t="str">
        <f t="shared" si="2"/>
        <v>No</v>
      </c>
      <c r="DC7" t="str">
        <f t="shared" si="2"/>
        <v>No</v>
      </c>
      <c r="DD7" t="str">
        <f t="shared" si="2"/>
        <v>No</v>
      </c>
      <c r="DE7" t="str">
        <f t="shared" si="2"/>
        <v>Lower Limit</v>
      </c>
      <c r="DF7" t="str">
        <f t="shared" si="2"/>
        <v>Upper Limit</v>
      </c>
      <c r="DG7" t="str">
        <f t="shared" si="2"/>
        <v>Lower Limit</v>
      </c>
      <c r="DH7" t="str">
        <f t="shared" si="2"/>
        <v>Lower Limit</v>
      </c>
      <c r="DI7" t="str">
        <f t="shared" si="2"/>
        <v>Lower Limit</v>
      </c>
      <c r="DJ7" t="str">
        <f t="shared" si="2"/>
        <v>No</v>
      </c>
      <c r="DK7" t="str">
        <f t="shared" si="2"/>
        <v>No</v>
      </c>
      <c r="DL7" t="str">
        <f t="shared" si="2"/>
        <v>No</v>
      </c>
      <c r="DM7" t="str">
        <f t="shared" si="2"/>
        <v>No</v>
      </c>
      <c r="DN7" t="str">
        <f t="shared" si="2"/>
        <v>No</v>
      </c>
      <c r="DO7" t="str">
        <f t="shared" si="2"/>
        <v>No</v>
      </c>
      <c r="DP7" t="str">
        <f t="shared" si="2"/>
        <v>No</v>
      </c>
      <c r="DQ7" t="str">
        <f t="shared" si="2"/>
        <v>No</v>
      </c>
      <c r="DR7" t="str">
        <f t="shared" si="2"/>
        <v>No</v>
      </c>
      <c r="DS7" t="str">
        <f t="shared" si="2"/>
        <v>No</v>
      </c>
      <c r="DT7" t="str">
        <f t="shared" si="2"/>
        <v>No</v>
      </c>
      <c r="DU7" t="str">
        <f t="shared" si="2"/>
        <v>No</v>
      </c>
      <c r="DV7" t="str">
        <f t="shared" si="2"/>
        <v>No</v>
      </c>
      <c r="DW7" t="str">
        <f t="shared" si="2"/>
        <v>No</v>
      </c>
      <c r="DX7" t="str">
        <f t="shared" si="2"/>
        <v>No</v>
      </c>
      <c r="DY7" t="str">
        <f t="shared" si="2"/>
        <v>No</v>
      </c>
      <c r="DZ7" t="str">
        <f t="shared" si="2"/>
        <v>No</v>
      </c>
      <c r="EA7" t="str">
        <f t="shared" si="2"/>
        <v>No</v>
      </c>
      <c r="EB7" t="str">
        <f t="shared" si="2"/>
        <v>No</v>
      </c>
      <c r="EC7" t="str">
        <f t="shared" ref="EC7" si="3">IF(EC2&gt;EC4, "Upper Limit", IF(EC2&gt;EC3, "Lower Limit", "No"))</f>
        <v>No</v>
      </c>
    </row>
    <row r="8" spans="1:133">
      <c r="A8" t="s">
        <v>11</v>
      </c>
      <c r="B8">
        <v>8090.518</v>
      </c>
      <c r="C8">
        <f t="shared" si="0"/>
        <v>23552.611000000001</v>
      </c>
      <c r="N8" s="2" t="s">
        <v>275</v>
      </c>
      <c r="O8" t="str">
        <f>IF(O2&lt;O6, "Upper Limit", IF(O2&lt;O5, "Lower Limit", "No"))</f>
        <v>No</v>
      </c>
      <c r="P8" t="str">
        <f t="shared" ref="P8:CA8" si="4">IF(P2&lt;P6, "Upper Limit", IF(P2&lt;P5, "Lower Limit", "No"))</f>
        <v>No</v>
      </c>
      <c r="Q8" t="str">
        <f t="shared" si="4"/>
        <v>No</v>
      </c>
      <c r="R8" t="str">
        <f t="shared" si="4"/>
        <v>No</v>
      </c>
      <c r="S8" t="str">
        <f t="shared" si="4"/>
        <v>No</v>
      </c>
      <c r="T8" t="str">
        <f t="shared" si="4"/>
        <v>No</v>
      </c>
      <c r="U8" t="str">
        <f t="shared" si="4"/>
        <v>No</v>
      </c>
      <c r="V8" t="str">
        <f t="shared" si="4"/>
        <v>No</v>
      </c>
      <c r="W8" t="str">
        <f t="shared" si="4"/>
        <v>Lower Limit</v>
      </c>
      <c r="X8" t="str">
        <f t="shared" si="4"/>
        <v>No</v>
      </c>
      <c r="Y8" t="str">
        <f t="shared" si="4"/>
        <v>Lower Limit</v>
      </c>
      <c r="Z8" t="str">
        <f t="shared" si="4"/>
        <v>No</v>
      </c>
      <c r="AA8" t="str">
        <f t="shared" si="4"/>
        <v>No</v>
      </c>
      <c r="AB8" t="str">
        <f t="shared" si="4"/>
        <v>No</v>
      </c>
      <c r="AC8" t="str">
        <f t="shared" si="4"/>
        <v>No</v>
      </c>
      <c r="AD8" t="str">
        <f t="shared" si="4"/>
        <v>No</v>
      </c>
      <c r="AE8" t="str">
        <f t="shared" si="4"/>
        <v>No</v>
      </c>
      <c r="AF8" t="str">
        <f t="shared" si="4"/>
        <v>No</v>
      </c>
      <c r="AG8" t="str">
        <f t="shared" si="4"/>
        <v>No</v>
      </c>
      <c r="AH8" t="str">
        <f t="shared" si="4"/>
        <v>No</v>
      </c>
      <c r="AI8" t="str">
        <f t="shared" si="4"/>
        <v>No</v>
      </c>
      <c r="AJ8" t="str">
        <f t="shared" si="4"/>
        <v>No</v>
      </c>
      <c r="AK8" t="str">
        <f t="shared" si="4"/>
        <v>No</v>
      </c>
      <c r="AL8" t="str">
        <f t="shared" si="4"/>
        <v>Lower Limit</v>
      </c>
      <c r="AM8" t="str">
        <f t="shared" si="4"/>
        <v>No</v>
      </c>
      <c r="AN8" t="str">
        <f t="shared" si="4"/>
        <v>Lower Limit</v>
      </c>
      <c r="AO8" t="str">
        <f t="shared" si="4"/>
        <v>No</v>
      </c>
      <c r="AP8" t="str">
        <f t="shared" si="4"/>
        <v>No</v>
      </c>
      <c r="AQ8" t="str">
        <f t="shared" si="4"/>
        <v>No</v>
      </c>
      <c r="AR8" t="str">
        <f t="shared" si="4"/>
        <v>No</v>
      </c>
      <c r="AS8" t="str">
        <f t="shared" si="4"/>
        <v>No</v>
      </c>
      <c r="AT8" t="str">
        <f t="shared" si="4"/>
        <v>No</v>
      </c>
      <c r="AU8" t="str">
        <f t="shared" si="4"/>
        <v>No</v>
      </c>
      <c r="AV8" t="str">
        <f t="shared" si="4"/>
        <v>Upper Limit</v>
      </c>
      <c r="AW8" t="str">
        <f t="shared" si="4"/>
        <v>Upper Limit</v>
      </c>
      <c r="AX8" t="str">
        <f t="shared" si="4"/>
        <v>Upper Limit</v>
      </c>
      <c r="AY8" t="str">
        <f t="shared" si="4"/>
        <v>Lower Limit</v>
      </c>
      <c r="AZ8" t="str">
        <f t="shared" si="4"/>
        <v>No</v>
      </c>
      <c r="BA8" t="str">
        <f t="shared" si="4"/>
        <v>No</v>
      </c>
      <c r="BB8" t="str">
        <f t="shared" si="4"/>
        <v>No</v>
      </c>
      <c r="BC8" t="str">
        <f t="shared" si="4"/>
        <v>No</v>
      </c>
      <c r="BD8" t="str">
        <f t="shared" si="4"/>
        <v>No</v>
      </c>
      <c r="BE8" t="str">
        <f t="shared" si="4"/>
        <v>No</v>
      </c>
      <c r="BF8" t="str">
        <f t="shared" si="4"/>
        <v>No</v>
      </c>
      <c r="BG8" t="str">
        <f t="shared" si="4"/>
        <v>No</v>
      </c>
      <c r="BH8" t="str">
        <f t="shared" si="4"/>
        <v>No</v>
      </c>
      <c r="BI8" t="str">
        <f t="shared" si="4"/>
        <v>No</v>
      </c>
      <c r="BJ8" t="str">
        <f t="shared" si="4"/>
        <v>No</v>
      </c>
      <c r="BK8" t="str">
        <f t="shared" si="4"/>
        <v>No</v>
      </c>
      <c r="BL8" t="str">
        <f t="shared" si="4"/>
        <v>No</v>
      </c>
      <c r="BM8" t="str">
        <f t="shared" si="4"/>
        <v>No</v>
      </c>
      <c r="BN8" t="str">
        <f t="shared" si="4"/>
        <v>No</v>
      </c>
      <c r="BO8" t="str">
        <f t="shared" si="4"/>
        <v>No</v>
      </c>
      <c r="BP8" t="str">
        <f t="shared" si="4"/>
        <v>No</v>
      </c>
      <c r="BQ8" t="str">
        <f t="shared" si="4"/>
        <v>No</v>
      </c>
      <c r="BR8" t="str">
        <f t="shared" si="4"/>
        <v>No</v>
      </c>
      <c r="BS8" t="str">
        <f t="shared" si="4"/>
        <v>Lower Limit</v>
      </c>
      <c r="BT8" t="str">
        <f t="shared" si="4"/>
        <v>No</v>
      </c>
      <c r="BU8" t="str">
        <f t="shared" si="4"/>
        <v>Lower Limit</v>
      </c>
      <c r="BV8" t="str">
        <f t="shared" si="4"/>
        <v>Lower Limit</v>
      </c>
      <c r="BW8" t="str">
        <f t="shared" si="4"/>
        <v>No</v>
      </c>
      <c r="BX8" t="str">
        <f t="shared" si="4"/>
        <v>No</v>
      </c>
      <c r="BY8" t="str">
        <f t="shared" si="4"/>
        <v>No</v>
      </c>
      <c r="BZ8" t="str">
        <f t="shared" si="4"/>
        <v>No</v>
      </c>
      <c r="CA8" t="str">
        <f t="shared" si="4"/>
        <v>Lower Limit</v>
      </c>
      <c r="CB8" t="str">
        <f t="shared" ref="CB8:EB8" si="5">IF(CB2&lt;CB6, "Upper Limit", IF(CB2&lt;CB5, "Lower Limit", "No"))</f>
        <v>Lower Limit</v>
      </c>
      <c r="CC8" t="str">
        <f t="shared" si="5"/>
        <v>No</v>
      </c>
      <c r="CD8" t="str">
        <f t="shared" si="5"/>
        <v>No</v>
      </c>
      <c r="CE8" t="str">
        <f t="shared" si="5"/>
        <v>No</v>
      </c>
      <c r="CF8" t="str">
        <f t="shared" si="5"/>
        <v>No</v>
      </c>
      <c r="CG8" t="str">
        <f t="shared" si="5"/>
        <v>No</v>
      </c>
      <c r="CH8" t="str">
        <f t="shared" si="5"/>
        <v>No</v>
      </c>
      <c r="CI8" t="str">
        <f t="shared" si="5"/>
        <v>No</v>
      </c>
      <c r="CJ8" t="str">
        <f t="shared" si="5"/>
        <v>No</v>
      </c>
      <c r="CK8" t="str">
        <f t="shared" si="5"/>
        <v>No</v>
      </c>
      <c r="CL8" t="str">
        <f t="shared" si="5"/>
        <v>No</v>
      </c>
      <c r="CM8" t="str">
        <f t="shared" si="5"/>
        <v>No</v>
      </c>
      <c r="CN8" t="str">
        <f t="shared" si="5"/>
        <v>No</v>
      </c>
      <c r="CO8" t="str">
        <f t="shared" si="5"/>
        <v>No</v>
      </c>
      <c r="CP8" t="str">
        <f t="shared" si="5"/>
        <v>No</v>
      </c>
      <c r="CQ8" t="str">
        <f t="shared" si="5"/>
        <v>No</v>
      </c>
      <c r="CR8" t="str">
        <f t="shared" si="5"/>
        <v>Lower Limit</v>
      </c>
      <c r="CS8" t="str">
        <f t="shared" si="5"/>
        <v>No</v>
      </c>
      <c r="CT8" t="str">
        <f t="shared" si="5"/>
        <v>Lower Limit</v>
      </c>
      <c r="CU8" t="str">
        <f t="shared" si="5"/>
        <v>No</v>
      </c>
      <c r="CV8" t="str">
        <f t="shared" si="5"/>
        <v>No</v>
      </c>
      <c r="CW8" t="str">
        <f t="shared" si="5"/>
        <v>No</v>
      </c>
      <c r="CX8" t="str">
        <f t="shared" si="5"/>
        <v>No</v>
      </c>
      <c r="CY8" t="str">
        <f t="shared" si="5"/>
        <v>No</v>
      </c>
      <c r="CZ8" t="str">
        <f t="shared" si="5"/>
        <v>Lower Limit</v>
      </c>
      <c r="DA8" t="str">
        <f t="shared" si="5"/>
        <v>Upper Limit</v>
      </c>
      <c r="DB8" t="str">
        <f t="shared" si="5"/>
        <v>Upper Limit</v>
      </c>
      <c r="DC8" t="str">
        <f t="shared" si="5"/>
        <v>Lower Limit</v>
      </c>
      <c r="DD8" t="str">
        <f t="shared" si="5"/>
        <v>No</v>
      </c>
      <c r="DE8" t="str">
        <f t="shared" si="5"/>
        <v>No</v>
      </c>
      <c r="DF8" t="str">
        <f t="shared" si="5"/>
        <v>No</v>
      </c>
      <c r="DG8" t="str">
        <f t="shared" si="5"/>
        <v>No</v>
      </c>
      <c r="DH8" t="str">
        <f t="shared" si="5"/>
        <v>No</v>
      </c>
      <c r="DI8" t="str">
        <f t="shared" si="5"/>
        <v>No</v>
      </c>
      <c r="DJ8" t="str">
        <f t="shared" si="5"/>
        <v>No</v>
      </c>
      <c r="DK8" t="str">
        <f t="shared" si="5"/>
        <v>No</v>
      </c>
      <c r="DL8" t="str">
        <f t="shared" si="5"/>
        <v>Lower Limit</v>
      </c>
      <c r="DM8" t="str">
        <f t="shared" si="5"/>
        <v>Lower Limit</v>
      </c>
      <c r="DN8" t="str">
        <f t="shared" si="5"/>
        <v>No</v>
      </c>
      <c r="DO8" t="str">
        <f t="shared" si="5"/>
        <v>No</v>
      </c>
      <c r="DP8" t="str">
        <f t="shared" si="5"/>
        <v>No</v>
      </c>
      <c r="DQ8" t="str">
        <f t="shared" si="5"/>
        <v>No</v>
      </c>
      <c r="DR8" t="str">
        <f t="shared" si="5"/>
        <v>No</v>
      </c>
      <c r="DS8" t="str">
        <f t="shared" si="5"/>
        <v>No</v>
      </c>
      <c r="DT8" t="str">
        <f t="shared" si="5"/>
        <v>No</v>
      </c>
      <c r="DU8" t="str">
        <f t="shared" si="5"/>
        <v>No</v>
      </c>
      <c r="DV8" t="str">
        <f t="shared" si="5"/>
        <v>No</v>
      </c>
      <c r="DW8" t="str">
        <f t="shared" si="5"/>
        <v>No</v>
      </c>
      <c r="DX8" t="str">
        <f t="shared" si="5"/>
        <v>Lower Limit</v>
      </c>
      <c r="DY8" t="str">
        <f t="shared" si="5"/>
        <v>No</v>
      </c>
      <c r="DZ8" t="str">
        <f t="shared" si="5"/>
        <v>Lower Limit</v>
      </c>
      <c r="EA8" t="str">
        <f t="shared" si="5"/>
        <v>Lower Limit</v>
      </c>
      <c r="EB8" t="str">
        <f t="shared" si="5"/>
        <v>Lower Limit</v>
      </c>
      <c r="EC8" t="str">
        <f t="shared" ref="EC8" si="6">IF(EC2&lt;EC6, "Upper Limit", IF(EC2&lt;EC5, "Lower Limit", "No"))</f>
        <v>No</v>
      </c>
    </row>
    <row r="9" spans="1:133">
      <c r="A9" t="s">
        <v>12</v>
      </c>
      <c r="B9">
        <v>11762.315000000001</v>
      </c>
      <c r="C9">
        <f t="shared" si="0"/>
        <v>30856.817999999999</v>
      </c>
      <c r="D9">
        <f>C9-C5</f>
        <v>18235.220999999998</v>
      </c>
      <c r="E9" t="e">
        <v>#N/A</v>
      </c>
    </row>
    <row r="10" spans="1:133">
      <c r="A10" t="s">
        <v>13</v>
      </c>
      <c r="B10">
        <v>3232.3599999999997</v>
      </c>
      <c r="C10">
        <f t="shared" si="0"/>
        <v>30503.391000000003</v>
      </c>
      <c r="D10">
        <f t="shared" ref="D10:D73" si="7">C10-C6</f>
        <v>16718.825000000004</v>
      </c>
      <c r="E10" t="e">
        <v>#N/A</v>
      </c>
    </row>
    <row r="11" spans="1:133">
      <c r="A11" t="s">
        <v>14</v>
      </c>
      <c r="B11">
        <v>5433.4679999999998</v>
      </c>
      <c r="C11">
        <f t="shared" si="0"/>
        <v>28518.661</v>
      </c>
      <c r="D11">
        <f t="shared" si="7"/>
        <v>9855.6460000000006</v>
      </c>
      <c r="E11" t="e">
        <v>#N/A</v>
      </c>
    </row>
    <row r="12" spans="1:133">
      <c r="A12" t="s">
        <v>15</v>
      </c>
      <c r="B12">
        <v>1209.6669999999999</v>
      </c>
      <c r="C12">
        <f t="shared" si="0"/>
        <v>21637.81</v>
      </c>
      <c r="D12">
        <f t="shared" si="7"/>
        <v>-1914.8009999999995</v>
      </c>
      <c r="E12" t="e">
        <v>#N/A</v>
      </c>
    </row>
    <row r="13" spans="1:133">
      <c r="A13" t="s">
        <v>16</v>
      </c>
      <c r="B13">
        <v>944.36800000000005</v>
      </c>
      <c r="C13">
        <f t="shared" si="0"/>
        <v>10819.862999999999</v>
      </c>
      <c r="D13">
        <f t="shared" si="7"/>
        <v>-20036.955000000002</v>
      </c>
      <c r="E13" t="e">
        <v>#N/A</v>
      </c>
    </row>
    <row r="14" spans="1:133">
      <c r="A14" t="s">
        <v>17</v>
      </c>
      <c r="B14">
        <v>1405.799</v>
      </c>
      <c r="C14">
        <f t="shared" si="0"/>
        <v>8993.3019999999997</v>
      </c>
      <c r="D14">
        <f t="shared" si="7"/>
        <v>-21510.089000000004</v>
      </c>
      <c r="E14" t="e">
        <v>#N/A</v>
      </c>
    </row>
    <row r="15" spans="1:133">
      <c r="A15" t="s">
        <v>18</v>
      </c>
      <c r="B15">
        <v>31.929000000000087</v>
      </c>
      <c r="C15">
        <f t="shared" si="0"/>
        <v>3591.7629999999999</v>
      </c>
      <c r="D15">
        <f t="shared" si="7"/>
        <v>-24926.898000000001</v>
      </c>
      <c r="E15" t="e">
        <v>#N/A</v>
      </c>
    </row>
    <row r="16" spans="1:133">
      <c r="A16" t="s">
        <v>19</v>
      </c>
      <c r="B16">
        <v>825.59199999999998</v>
      </c>
      <c r="C16">
        <f t="shared" si="0"/>
        <v>3207.6880000000001</v>
      </c>
      <c r="D16">
        <f t="shared" si="7"/>
        <v>-18430.122000000003</v>
      </c>
      <c r="E16" t="e">
        <v>#N/A</v>
      </c>
    </row>
    <row r="17" spans="1:133">
      <c r="A17" t="s">
        <v>20</v>
      </c>
      <c r="B17">
        <v>1761.9099999999999</v>
      </c>
      <c r="C17">
        <f t="shared" si="0"/>
        <v>4025.23</v>
      </c>
      <c r="D17">
        <f t="shared" si="7"/>
        <v>-6794.6329999999998</v>
      </c>
      <c r="E17" t="e">
        <v>#N/A</v>
      </c>
    </row>
    <row r="18" spans="1:133">
      <c r="A18" t="s">
        <v>21</v>
      </c>
      <c r="B18">
        <v>659.26099999999997</v>
      </c>
      <c r="C18">
        <f t="shared" si="0"/>
        <v>3278.692</v>
      </c>
      <c r="D18">
        <f t="shared" si="7"/>
        <v>-5714.61</v>
      </c>
      <c r="E18" t="e">
        <v>#N/A</v>
      </c>
    </row>
    <row r="19" spans="1:133">
      <c r="A19" t="s">
        <v>22</v>
      </c>
      <c r="B19">
        <v>588.18299999999999</v>
      </c>
      <c r="C19">
        <f t="shared" si="0"/>
        <v>3834.9459999999999</v>
      </c>
      <c r="D19">
        <f t="shared" si="7"/>
        <v>243.18299999999999</v>
      </c>
      <c r="E19" t="e">
        <v>#N/A</v>
      </c>
    </row>
    <row r="20" spans="1:133">
      <c r="A20" t="s">
        <v>23</v>
      </c>
      <c r="B20">
        <v>1401.95</v>
      </c>
      <c r="C20">
        <f t="shared" si="0"/>
        <v>4411.3040000000001</v>
      </c>
      <c r="D20">
        <f t="shared" si="7"/>
        <v>1203.616</v>
      </c>
      <c r="E20" t="e">
        <v>#N/A</v>
      </c>
    </row>
    <row r="21" spans="1:133">
      <c r="A21" t="s">
        <v>24</v>
      </c>
      <c r="B21">
        <v>558.755</v>
      </c>
      <c r="C21">
        <f t="shared" si="0"/>
        <v>3208.1490000000003</v>
      </c>
      <c r="D21">
        <f t="shared" si="7"/>
        <v>-817.08099999999968</v>
      </c>
      <c r="E21" t="e">
        <v>#N/A</v>
      </c>
    </row>
    <row r="22" spans="1:133">
      <c r="A22" t="s">
        <v>25</v>
      </c>
      <c r="B22">
        <v>150.59500000000003</v>
      </c>
      <c r="C22">
        <f t="shared" si="0"/>
        <v>2699.4830000000002</v>
      </c>
      <c r="D22">
        <f t="shared" si="7"/>
        <v>-579.20899999999983</v>
      </c>
      <c r="E22" t="e">
        <v>#N/A</v>
      </c>
    </row>
    <row r="23" spans="1:133">
      <c r="A23" t="s">
        <v>26</v>
      </c>
      <c r="B23">
        <v>365.93300000000011</v>
      </c>
      <c r="C23">
        <f t="shared" si="0"/>
        <v>2477.2330000000002</v>
      </c>
      <c r="D23">
        <f t="shared" si="7"/>
        <v>-1357.7129999999997</v>
      </c>
      <c r="E23" t="e">
        <v>#N/A</v>
      </c>
    </row>
    <row r="24" spans="1:133">
      <c r="A24" t="s">
        <v>27</v>
      </c>
      <c r="B24">
        <v>336.27100000000002</v>
      </c>
      <c r="C24">
        <f t="shared" si="0"/>
        <v>1411.5540000000001</v>
      </c>
      <c r="D24">
        <f t="shared" si="7"/>
        <v>-2999.75</v>
      </c>
      <c r="E24" t="e">
        <v>#N/A</v>
      </c>
    </row>
    <row r="25" spans="1:133">
      <c r="A25" t="s">
        <v>28</v>
      </c>
      <c r="B25">
        <v>207.30799999999999</v>
      </c>
      <c r="C25">
        <f t="shared" si="0"/>
        <v>1060.1070000000002</v>
      </c>
      <c r="D25">
        <f t="shared" si="7"/>
        <v>-2148.0420000000004</v>
      </c>
      <c r="E25" t="e">
        <v>#N/A</v>
      </c>
    </row>
    <row r="26" spans="1:133">
      <c r="A26" t="s">
        <v>29</v>
      </c>
      <c r="B26">
        <v>-294.10899999999998</v>
      </c>
      <c r="C26">
        <f t="shared" si="0"/>
        <v>615.40300000000025</v>
      </c>
      <c r="D26">
        <f t="shared" si="7"/>
        <v>-2084.08</v>
      </c>
      <c r="E26" t="e">
        <v>#N/A</v>
      </c>
    </row>
    <row r="27" spans="1:133">
      <c r="A27" t="s">
        <v>30</v>
      </c>
      <c r="B27">
        <v>210.17599999999999</v>
      </c>
      <c r="C27">
        <f t="shared" si="0"/>
        <v>459.64599999999996</v>
      </c>
      <c r="D27">
        <f t="shared" si="7"/>
        <v>-2017.5870000000002</v>
      </c>
      <c r="E27" t="e">
        <v>#N/A</v>
      </c>
      <c r="O27" t="s">
        <v>31</v>
      </c>
      <c r="P27" t="s">
        <v>32</v>
      </c>
      <c r="Q27" t="s">
        <v>33</v>
      </c>
      <c r="R27" t="s">
        <v>34</v>
      </c>
      <c r="S27" t="s">
        <v>35</v>
      </c>
      <c r="T27" t="s">
        <v>36</v>
      </c>
      <c r="U27" t="s">
        <v>37</v>
      </c>
      <c r="V27" t="s">
        <v>38</v>
      </c>
      <c r="W27" t="s">
        <v>39</v>
      </c>
      <c r="X27" t="s">
        <v>40</v>
      </c>
      <c r="Y27" t="s">
        <v>41</v>
      </c>
      <c r="Z27" s="11" t="s">
        <v>42</v>
      </c>
      <c r="AA27" s="11" t="s">
        <v>43</v>
      </c>
      <c r="AB27" s="11" t="s">
        <v>44</v>
      </c>
      <c r="AC27" s="8" t="s">
        <v>45</v>
      </c>
      <c r="AD27" s="8" t="s">
        <v>46</v>
      </c>
      <c r="AE27" s="8" t="s">
        <v>47</v>
      </c>
      <c r="AF27" s="8" t="s">
        <v>48</v>
      </c>
      <c r="AG27" s="11" t="s">
        <v>49</v>
      </c>
      <c r="AH27" s="11" t="s">
        <v>50</v>
      </c>
      <c r="AI27" t="s">
        <v>51</v>
      </c>
      <c r="AJ27" t="s">
        <v>52</v>
      </c>
      <c r="AK27" t="s">
        <v>53</v>
      </c>
      <c r="AL27" t="s">
        <v>54</v>
      </c>
      <c r="AM27" t="s">
        <v>55</v>
      </c>
      <c r="AN27" t="s">
        <v>56</v>
      </c>
      <c r="AO27" t="s">
        <v>57</v>
      </c>
      <c r="AP27" t="s">
        <v>58</v>
      </c>
      <c r="AQ27" t="s">
        <v>59</v>
      </c>
      <c r="AR27" t="s">
        <v>60</v>
      </c>
      <c r="AS27" t="s">
        <v>61</v>
      </c>
      <c r="AT27" t="s">
        <v>62</v>
      </c>
      <c r="AU27" t="s">
        <v>63</v>
      </c>
      <c r="AV27" s="10" t="s">
        <v>64</v>
      </c>
      <c r="AW27" s="10" t="s">
        <v>65</v>
      </c>
      <c r="AX27" s="10" t="s">
        <v>66</v>
      </c>
      <c r="AY27" s="10" t="s">
        <v>67</v>
      </c>
      <c r="AZ27" s="11" t="s">
        <v>68</v>
      </c>
      <c r="BA27" t="s">
        <v>69</v>
      </c>
      <c r="BB27" t="s">
        <v>70</v>
      </c>
      <c r="BC27" t="s">
        <v>71</v>
      </c>
      <c r="BD27" t="s">
        <v>72</v>
      </c>
      <c r="BE27" t="s">
        <v>73</v>
      </c>
      <c r="BF27" t="s">
        <v>74</v>
      </c>
      <c r="BG27" t="s">
        <v>75</v>
      </c>
      <c r="BH27" t="s">
        <v>76</v>
      </c>
      <c r="BI27" t="s">
        <v>77</v>
      </c>
      <c r="BJ27" t="s">
        <v>78</v>
      </c>
      <c r="BK27" t="s">
        <v>79</v>
      </c>
      <c r="BL27" t="s">
        <v>80</v>
      </c>
      <c r="BM27" t="s">
        <v>81</v>
      </c>
      <c r="BN27" t="s">
        <v>82</v>
      </c>
      <c r="BO27" t="s">
        <v>83</v>
      </c>
      <c r="BP27" t="s">
        <v>84</v>
      </c>
      <c r="BQ27" t="s">
        <v>85</v>
      </c>
      <c r="BR27" t="s">
        <v>86</v>
      </c>
      <c r="BS27" t="s">
        <v>87</v>
      </c>
      <c r="BT27" t="s">
        <v>88</v>
      </c>
      <c r="BU27" t="s">
        <v>89</v>
      </c>
      <c r="BV27" t="s">
        <v>90</v>
      </c>
      <c r="BW27" s="8" t="s">
        <v>91</v>
      </c>
      <c r="BX27" s="8" t="s">
        <v>92</v>
      </c>
      <c r="BY27" s="8" t="s">
        <v>93</v>
      </c>
      <c r="BZ27" s="8" t="s">
        <v>94</v>
      </c>
      <c r="CA27" t="s">
        <v>95</v>
      </c>
      <c r="CB27" t="s">
        <v>96</v>
      </c>
      <c r="CC27" t="s">
        <v>97</v>
      </c>
      <c r="CD27" t="s">
        <v>98</v>
      </c>
      <c r="CE27" t="s">
        <v>99</v>
      </c>
      <c r="CF27" t="s">
        <v>100</v>
      </c>
      <c r="CG27" t="s">
        <v>101</v>
      </c>
      <c r="CH27" t="s">
        <v>102</v>
      </c>
      <c r="CI27" t="s">
        <v>103</v>
      </c>
      <c r="CJ27" t="s">
        <v>104</v>
      </c>
      <c r="CK27" t="s">
        <v>105</v>
      </c>
      <c r="CL27" t="s">
        <v>106</v>
      </c>
      <c r="CM27" t="s">
        <v>107</v>
      </c>
      <c r="CN27" t="s">
        <v>108</v>
      </c>
      <c r="CO27" t="s">
        <v>109</v>
      </c>
      <c r="CP27" t="s">
        <v>110</v>
      </c>
      <c r="CQ27" t="s">
        <v>111</v>
      </c>
      <c r="CR27" t="s">
        <v>112</v>
      </c>
      <c r="CS27" t="s">
        <v>113</v>
      </c>
      <c r="CT27" t="s">
        <v>114</v>
      </c>
      <c r="CU27" s="8" t="s">
        <v>115</v>
      </c>
      <c r="CV27" s="8" t="s">
        <v>116</v>
      </c>
      <c r="CW27" s="8" t="s">
        <v>117</v>
      </c>
      <c r="CX27" s="8" t="s">
        <v>163</v>
      </c>
      <c r="CY27" t="s">
        <v>119</v>
      </c>
      <c r="CZ27" s="10" t="s">
        <v>120</v>
      </c>
      <c r="DA27" s="10" t="s">
        <v>121</v>
      </c>
      <c r="DB27" s="10" t="s">
        <v>122</v>
      </c>
      <c r="DC27" s="10" t="s">
        <v>123</v>
      </c>
      <c r="DD27" s="9" t="s">
        <v>124</v>
      </c>
      <c r="DE27" t="s">
        <v>125</v>
      </c>
      <c r="DF27" s="8" t="s">
        <v>126</v>
      </c>
      <c r="DG27" s="8" t="s">
        <v>127</v>
      </c>
      <c r="DH27" s="8" t="s">
        <v>128</v>
      </c>
      <c r="DI27" s="8" t="s">
        <v>129</v>
      </c>
      <c r="DJ27" t="s">
        <v>130</v>
      </c>
      <c r="DK27" t="s">
        <v>131</v>
      </c>
      <c r="DL27" t="s">
        <v>132</v>
      </c>
      <c r="DM27" t="s">
        <v>133</v>
      </c>
      <c r="DN27" t="s">
        <v>134</v>
      </c>
      <c r="DO27" t="s">
        <v>135</v>
      </c>
      <c r="DP27" t="s">
        <v>136</v>
      </c>
      <c r="DQ27" t="s">
        <v>137</v>
      </c>
      <c r="DR27" t="s">
        <v>138</v>
      </c>
      <c r="DS27" t="s">
        <v>139</v>
      </c>
      <c r="DT27" t="s">
        <v>140</v>
      </c>
      <c r="DU27" t="s">
        <v>141</v>
      </c>
      <c r="DV27" t="s">
        <v>142</v>
      </c>
      <c r="DW27" t="s">
        <v>143</v>
      </c>
      <c r="DX27" t="s">
        <v>144</v>
      </c>
      <c r="DY27" t="s">
        <v>145</v>
      </c>
      <c r="DZ27" t="s">
        <v>146</v>
      </c>
      <c r="EA27" t="s">
        <v>273</v>
      </c>
      <c r="EB27" t="s">
        <v>274</v>
      </c>
      <c r="EC27" t="s">
        <v>277</v>
      </c>
    </row>
    <row r="28" spans="1:133">
      <c r="A28" t="s">
        <v>31</v>
      </c>
      <c r="B28">
        <v>756.86199999999997</v>
      </c>
      <c r="C28">
        <f t="shared" si="0"/>
        <v>880.23699999999997</v>
      </c>
      <c r="D28">
        <f t="shared" si="7"/>
        <v>-531.31700000000012</v>
      </c>
      <c r="E28">
        <f t="shared" ref="E28:E59" si="8">AVERAGE(D9:D28)</f>
        <v>-3280.3198000000002</v>
      </c>
      <c r="F28">
        <f>STDEV(D9,D10,D11,D12,D13,D14,D15,D16,D17,D18,D19,D20,D21,D22,D23,D24,D25,D26,D27,D28)</f>
        <v>11305.105607780295</v>
      </c>
      <c r="G28">
        <f>F28*2</f>
        <v>22610.21121556059</v>
      </c>
      <c r="H28">
        <f t="shared" ref="H28:H59" si="9">E28+F28</f>
        <v>8024.7858077802948</v>
      </c>
      <c r="I28">
        <f t="shared" ref="I28:I59" si="10">E28+G28</f>
        <v>19329.891415560589</v>
      </c>
      <c r="J28">
        <f t="shared" ref="J28:J59" si="11">E28-F28</f>
        <v>-14585.425407780294</v>
      </c>
      <c r="K28">
        <f t="shared" ref="K28:K59" si="12">E28-G28</f>
        <v>-25890.531015560591</v>
      </c>
      <c r="N28" s="2" t="s">
        <v>149</v>
      </c>
      <c r="O28">
        <v>-531.31700000000012</v>
      </c>
      <c r="P28">
        <v>1488.9259999999997</v>
      </c>
      <c r="Q28">
        <v>1745.4969999999994</v>
      </c>
      <c r="R28">
        <v>5580.8689999999997</v>
      </c>
      <c r="S28">
        <v>4498.942</v>
      </c>
      <c r="T28">
        <v>1006.7379999999998</v>
      </c>
      <c r="U28">
        <v>2636.6410000000005</v>
      </c>
      <c r="V28">
        <v>-5591.2559999999994</v>
      </c>
      <c r="W28">
        <v>-4749.3620000000001</v>
      </c>
      <c r="X28">
        <v>-2245.549</v>
      </c>
      <c r="Y28">
        <v>-5789.6480000000001</v>
      </c>
      <c r="Z28" s="11">
        <v>172.13800000000026</v>
      </c>
      <c r="AA28" s="11">
        <v>2941.9340000000002</v>
      </c>
      <c r="AB28" s="11">
        <v>1934.6990000000005</v>
      </c>
      <c r="AC28" s="8">
        <v>13073.181</v>
      </c>
      <c r="AD28" s="8">
        <v>13789.312999999998</v>
      </c>
      <c r="AE28" s="8">
        <v>11144.134</v>
      </c>
      <c r="AF28" s="8">
        <v>13569.210999999998</v>
      </c>
      <c r="AG28" s="11">
        <v>4131.3539999999994</v>
      </c>
      <c r="AH28" s="11">
        <v>8116.9019999999982</v>
      </c>
      <c r="AI28">
        <v>7091.7079999999969</v>
      </c>
      <c r="AJ28">
        <v>8971.3210000000036</v>
      </c>
      <c r="AK28">
        <v>9573.2030000000013</v>
      </c>
      <c r="AL28">
        <v>-5774.8159999999989</v>
      </c>
      <c r="AM28">
        <v>-2471.0289999999986</v>
      </c>
      <c r="AN28">
        <v>-4851.5450000000019</v>
      </c>
      <c r="AO28">
        <v>-2696.3270000000048</v>
      </c>
      <c r="AP28">
        <v>14707.366999999998</v>
      </c>
      <c r="AQ28">
        <v>13769.978999999999</v>
      </c>
      <c r="AR28">
        <v>15009.937000000002</v>
      </c>
      <c r="AS28">
        <v>16123.229000000007</v>
      </c>
      <c r="AT28">
        <v>4411.0960000000086</v>
      </c>
      <c r="AU28">
        <v>488.96100000000297</v>
      </c>
      <c r="AV28" s="10">
        <v>-15298.234</v>
      </c>
      <c r="AW28" s="10">
        <v>-28359.229000000003</v>
      </c>
      <c r="AX28" s="10">
        <v>-26437.209000000003</v>
      </c>
      <c r="AY28" s="10">
        <v>-20401.388999999999</v>
      </c>
      <c r="AZ28" s="11">
        <v>2043.7079999999987</v>
      </c>
      <c r="BA28">
        <v>7670.2276999999995</v>
      </c>
      <c r="BB28">
        <v>9494.4010999999973</v>
      </c>
      <c r="BC28">
        <v>180.07209999999941</v>
      </c>
      <c r="BD28">
        <v>-12230.367699999999</v>
      </c>
      <c r="BE28">
        <v>-10533.743299999998</v>
      </c>
      <c r="BF28">
        <v>-6453.8430999999964</v>
      </c>
      <c r="BG28">
        <v>-1347.4619999999995</v>
      </c>
      <c r="BH28">
        <v>-600.59079999999994</v>
      </c>
      <c r="BI28">
        <v>10576.273000000001</v>
      </c>
      <c r="BJ28">
        <v>2386.0984999999982</v>
      </c>
      <c r="BK28">
        <v>443.82439999999951</v>
      </c>
      <c r="BL28">
        <v>8785.1226000000006</v>
      </c>
      <c r="BM28">
        <v>-4039.9154000000017</v>
      </c>
      <c r="BN28">
        <v>2088.1457999999984</v>
      </c>
      <c r="BO28">
        <v>9689.3444999999992</v>
      </c>
      <c r="BP28">
        <v>6.3385999999991327</v>
      </c>
      <c r="BQ28">
        <v>8254.5161000000007</v>
      </c>
      <c r="BR28">
        <v>5992.5255000000034</v>
      </c>
      <c r="BS28">
        <v>-7238.9804999999997</v>
      </c>
      <c r="BT28">
        <v>-5678.8906999999981</v>
      </c>
      <c r="BU28">
        <v>-9185.3963000000003</v>
      </c>
      <c r="BV28">
        <v>-11567.105599999999</v>
      </c>
      <c r="BW28" s="8">
        <v>13636.9586</v>
      </c>
      <c r="BX28" s="8">
        <v>19349.297500000001</v>
      </c>
      <c r="BY28" s="8">
        <v>15631.769100000005</v>
      </c>
      <c r="BZ28" s="8">
        <v>16497.885299999998</v>
      </c>
      <c r="CA28">
        <v>-10697.199799999999</v>
      </c>
      <c r="CB28">
        <v>-13375.751900000003</v>
      </c>
      <c r="CC28">
        <v>-5430.2746000000043</v>
      </c>
      <c r="CD28">
        <v>-1658.4393999999993</v>
      </c>
      <c r="CE28">
        <v>820.96240000000034</v>
      </c>
      <c r="CF28">
        <v>2191.1613999999972</v>
      </c>
      <c r="CG28">
        <v>-3296.1070000000036</v>
      </c>
      <c r="CH28">
        <v>-9156.7030000000013</v>
      </c>
      <c r="CI28">
        <v>10837.082199999997</v>
      </c>
      <c r="CJ28">
        <v>7072.1937000000034</v>
      </c>
      <c r="CK28">
        <v>12029.925500000005</v>
      </c>
      <c r="CL28">
        <v>20104.956399999999</v>
      </c>
      <c r="CM28">
        <v>3267.0907999999981</v>
      </c>
      <c r="CN28">
        <v>8093.9426999999996</v>
      </c>
      <c r="CO28">
        <v>33.897099999998318</v>
      </c>
      <c r="CP28">
        <v>10207.745600000002</v>
      </c>
      <c r="CQ28">
        <v>3974.123599999999</v>
      </c>
      <c r="CR28">
        <v>-14646.363700000002</v>
      </c>
      <c r="CS28">
        <v>7452.8135999999977</v>
      </c>
      <c r="CT28">
        <v>-14429.691100000004</v>
      </c>
      <c r="CU28" s="8">
        <v>15225.304100000008</v>
      </c>
      <c r="CV28" s="8">
        <v>44732.852099999996</v>
      </c>
      <c r="CW28" s="8">
        <v>26251.503400000001</v>
      </c>
      <c r="CX28" s="8">
        <v>33585.921499999982</v>
      </c>
      <c r="CY28">
        <v>4742.1966999999859</v>
      </c>
      <c r="CZ28" s="10">
        <v>-25155.486300000004</v>
      </c>
      <c r="DA28" s="10">
        <v>-49994.070400000011</v>
      </c>
      <c r="DB28" s="10">
        <v>-57601.827299999975</v>
      </c>
      <c r="DC28" s="10">
        <v>-35567.574599999993</v>
      </c>
      <c r="DD28" s="9">
        <v>-5631.1572999999917</v>
      </c>
      <c r="DE28">
        <v>35400.403200000008</v>
      </c>
      <c r="DF28" s="8">
        <v>68200.488599999997</v>
      </c>
      <c r="DG28" s="8">
        <v>57429.818799999994</v>
      </c>
      <c r="DH28" s="8">
        <v>60689.412299999982</v>
      </c>
      <c r="DI28" s="8">
        <v>50524.096700000002</v>
      </c>
      <c r="DJ28">
        <v>15972.555999999997</v>
      </c>
      <c r="DK28">
        <v>-4018.4543999999878</v>
      </c>
      <c r="DL28">
        <v>-32623.873299999985</v>
      </c>
      <c r="DM28">
        <v>-40707.1685</v>
      </c>
      <c r="DN28">
        <v>-31102.796399999992</v>
      </c>
      <c r="DO28">
        <v>6766.7473999999929</v>
      </c>
      <c r="DP28">
        <v>28606.889600000002</v>
      </c>
      <c r="DQ28">
        <v>42287.734700000001</v>
      </c>
      <c r="DR28">
        <v>33908.247699999993</v>
      </c>
      <c r="DS28">
        <v>19404.610000000015</v>
      </c>
      <c r="DT28">
        <v>18125.108899999992</v>
      </c>
      <c r="DU28">
        <v>-10088.028099999996</v>
      </c>
      <c r="DV28">
        <v>23289.035199999998</v>
      </c>
      <c r="DW28">
        <v>1876.1109999999753</v>
      </c>
      <c r="DX28">
        <v>-22457.443199999994</v>
      </c>
      <c r="DY28">
        <v>-10866.137300000017</v>
      </c>
      <c r="DZ28">
        <v>-59705.474900000001</v>
      </c>
      <c r="EA28">
        <v>-33292.715799999991</v>
      </c>
      <c r="EB28">
        <v>-39037.950199999999</v>
      </c>
      <c r="EC28">
        <v>23105.665100000002</v>
      </c>
    </row>
    <row r="29" spans="1:133" ht="45">
      <c r="A29" t="s">
        <v>32</v>
      </c>
      <c r="B29">
        <v>1876.104</v>
      </c>
      <c r="C29">
        <f t="shared" si="0"/>
        <v>2549.0329999999999</v>
      </c>
      <c r="D29">
        <f t="shared" si="7"/>
        <v>1488.9259999999997</v>
      </c>
      <c r="E29">
        <f t="shared" si="8"/>
        <v>-4117.6345500000007</v>
      </c>
      <c r="F29">
        <f t="shared" ref="F29:F92" si="13">STDEV(D10,D11,D12,D13,D14,D15,D16,D17,D18,D19,D20,D21,D22,D23,D24,D25,D26,D27,D28,D29)</f>
        <v>10193.155941820771</v>
      </c>
      <c r="G29">
        <f t="shared" ref="G29:G92" si="14">F29*2</f>
        <v>20386.311883641541</v>
      </c>
      <c r="H29">
        <f t="shared" si="9"/>
        <v>6075.5213918207701</v>
      </c>
      <c r="I29">
        <f t="shared" si="10"/>
        <v>16268.677333641541</v>
      </c>
      <c r="J29">
        <f t="shared" si="11"/>
        <v>-14310.790491820771</v>
      </c>
      <c r="K29">
        <f t="shared" si="12"/>
        <v>-24503.94643364154</v>
      </c>
      <c r="N29" s="2" t="s">
        <v>151</v>
      </c>
      <c r="O29">
        <v>8024.7858077802948</v>
      </c>
      <c r="P29">
        <v>6075.5213918207701</v>
      </c>
      <c r="Q29">
        <v>4203.9406485210275</v>
      </c>
      <c r="R29">
        <v>3669.7280841419215</v>
      </c>
      <c r="S29">
        <v>4226.8697669209232</v>
      </c>
      <c r="T29">
        <v>4602.5995256178585</v>
      </c>
      <c r="U29">
        <v>4777.1660672375574</v>
      </c>
      <c r="V29">
        <v>3566.1219431240593</v>
      </c>
      <c r="W29">
        <v>2471.6168215282128</v>
      </c>
      <c r="X29">
        <v>2413.9351013752275</v>
      </c>
      <c r="Y29">
        <v>2416.8486425522528</v>
      </c>
      <c r="Z29">
        <v>2412.2702075895741</v>
      </c>
      <c r="AA29">
        <v>2578.1309709655525</v>
      </c>
      <c r="AB29">
        <v>2763.2602373622572</v>
      </c>
      <c r="AC29">
        <v>4648.835508887707</v>
      </c>
      <c r="AD29">
        <v>6323.816721079641</v>
      </c>
      <c r="AE29">
        <v>7396.0895413650887</v>
      </c>
      <c r="AF29">
        <v>8682.8550921642181</v>
      </c>
      <c r="AG29">
        <v>8904.7243649263073</v>
      </c>
      <c r="AH29">
        <v>9407.6531304481032</v>
      </c>
      <c r="AI29">
        <v>9771.7995617129345</v>
      </c>
      <c r="AJ29">
        <v>10231.043385040841</v>
      </c>
      <c r="AK29">
        <v>10713.31271312878</v>
      </c>
      <c r="AL29">
        <v>10546.329629305466</v>
      </c>
      <c r="AM29">
        <v>10347.762864057087</v>
      </c>
      <c r="AN29">
        <v>10294.341334836385</v>
      </c>
      <c r="AO29">
        <v>10153.878343933126</v>
      </c>
      <c r="AP29">
        <v>11321.892801050748</v>
      </c>
      <c r="AQ29">
        <v>12249.920681816389</v>
      </c>
      <c r="AR29">
        <v>13235.327746323503</v>
      </c>
      <c r="AS29">
        <v>14141.639735801713</v>
      </c>
      <c r="AT29">
        <v>14206.008156681677</v>
      </c>
      <c r="AU29">
        <v>14180.310399357219</v>
      </c>
      <c r="AV29">
        <v>14834.391624180165</v>
      </c>
      <c r="AW29">
        <v>15523.769559692939</v>
      </c>
      <c r="AX29">
        <v>15133.830252163229</v>
      </c>
      <c r="AY29">
        <v>14285.666084627786</v>
      </c>
      <c r="AZ29">
        <v>13370.732693211869</v>
      </c>
      <c r="BA29">
        <v>13629.120393446292</v>
      </c>
      <c r="BB29">
        <v>13744.4131750872</v>
      </c>
      <c r="BC29">
        <v>13300.63865281351</v>
      </c>
      <c r="BD29">
        <v>12315.370286723892</v>
      </c>
      <c r="BE29">
        <v>11210.223800279429</v>
      </c>
      <c r="BF29">
        <v>11186.457283364569</v>
      </c>
      <c r="BG29">
        <v>11244.19030021827</v>
      </c>
      <c r="BH29">
        <v>11446.828374920689</v>
      </c>
      <c r="BI29">
        <v>12399.395654075141</v>
      </c>
      <c r="BJ29">
        <v>11293.182104108975</v>
      </c>
      <c r="BK29">
        <v>10119.472065168629</v>
      </c>
      <c r="BL29">
        <v>9425.2177446963069</v>
      </c>
      <c r="BM29">
        <v>7573.9992493984746</v>
      </c>
      <c r="BN29">
        <v>7380.5507220251093</v>
      </c>
      <c r="BO29">
        <v>8212.213417463543</v>
      </c>
      <c r="BP29">
        <v>8673.1476683943019</v>
      </c>
      <c r="BQ29">
        <v>9055.91650162929</v>
      </c>
      <c r="BR29">
        <v>8808.3326563620849</v>
      </c>
      <c r="BS29">
        <v>8109.4506862036242</v>
      </c>
      <c r="BT29">
        <v>7892.2635491265819</v>
      </c>
      <c r="BU29">
        <v>7200.5569673855562</v>
      </c>
      <c r="BV29">
        <v>6230.3489621756144</v>
      </c>
      <c r="BW29">
        <v>7610.3487903474625</v>
      </c>
      <c r="BX29">
        <v>9816.1985287623284</v>
      </c>
      <c r="BY29">
        <v>11230.732727919642</v>
      </c>
      <c r="BZ29">
        <v>12640.008990756494</v>
      </c>
      <c r="CA29">
        <v>12678.692126790611</v>
      </c>
      <c r="CB29">
        <v>12718.075618708601</v>
      </c>
      <c r="CC29">
        <v>11884.843714654544</v>
      </c>
      <c r="CD29">
        <v>11710.220834347583</v>
      </c>
      <c r="CE29">
        <v>11727.212641188375</v>
      </c>
      <c r="CF29">
        <v>11257.532991708526</v>
      </c>
      <c r="CG29">
        <v>11275.309436181513</v>
      </c>
      <c r="CH29">
        <v>10979.77235987737</v>
      </c>
      <c r="CI29">
        <v>11093.017998061472</v>
      </c>
      <c r="CJ29">
        <v>11538.574907671442</v>
      </c>
      <c r="CK29">
        <v>11896.165623007337</v>
      </c>
      <c r="CL29">
        <v>13372.669378693343</v>
      </c>
      <c r="CM29">
        <v>13686.45231262712</v>
      </c>
      <c r="CN29">
        <v>14263.258872769104</v>
      </c>
      <c r="CO29">
        <v>14362.706695776806</v>
      </c>
      <c r="CP29">
        <v>14905.150049007334</v>
      </c>
      <c r="CQ29">
        <v>14206.188019832098</v>
      </c>
      <c r="CR29">
        <v>12707.792570573674</v>
      </c>
      <c r="CS29">
        <v>11901.577263410396</v>
      </c>
      <c r="CT29">
        <v>10423.670932889647</v>
      </c>
      <c r="CU29">
        <v>11851.264309321161</v>
      </c>
      <c r="CV29">
        <v>18013.274879911769</v>
      </c>
      <c r="CW29">
        <v>20186.493636857678</v>
      </c>
      <c r="CX29">
        <v>23068.522545810771</v>
      </c>
      <c r="CY29">
        <v>23187.477734708857</v>
      </c>
      <c r="CZ29">
        <v>23586.276364488614</v>
      </c>
      <c r="DA29">
        <v>25530.755632100932</v>
      </c>
      <c r="DB29">
        <v>27219.308292174675</v>
      </c>
      <c r="DC29">
        <v>26187.779164193431</v>
      </c>
      <c r="DD29">
        <v>25525.333899125708</v>
      </c>
      <c r="DE29">
        <v>27788.556954888383</v>
      </c>
      <c r="DF29">
        <v>33881.921599173635</v>
      </c>
      <c r="DG29">
        <v>38904.45465712146</v>
      </c>
      <c r="DH29">
        <v>43744.435796188569</v>
      </c>
      <c r="DI29">
        <v>47430.564038222903</v>
      </c>
      <c r="DJ29">
        <v>47736.813147446839</v>
      </c>
      <c r="DK29">
        <v>47461.753812926705</v>
      </c>
      <c r="DL29">
        <v>47422.920623078084</v>
      </c>
      <c r="DM29">
        <v>46673.175953277474</v>
      </c>
      <c r="DN29">
        <v>46496.845109597358</v>
      </c>
      <c r="DO29">
        <v>46021.659123414567</v>
      </c>
      <c r="DP29">
        <v>44551.32709316416</v>
      </c>
      <c r="DQ29">
        <v>45962.780046934779</v>
      </c>
      <c r="DR29">
        <v>45990.658334701278</v>
      </c>
      <c r="DS29">
        <v>46831.994631959999</v>
      </c>
      <c r="DT29">
        <v>48339.214684182123</v>
      </c>
      <c r="DU29">
        <v>48134.985115906886</v>
      </c>
      <c r="DV29">
        <v>48541.714946020002</v>
      </c>
      <c r="DW29">
        <v>48423.665595666418</v>
      </c>
      <c r="DX29">
        <v>48429.324785573554</v>
      </c>
      <c r="DY29">
        <v>46314.85678963652</v>
      </c>
      <c r="DZ29">
        <v>41200.392943815015</v>
      </c>
      <c r="EA29">
        <v>35665.755795538229</v>
      </c>
      <c r="EB29">
        <v>28957.522230029077</v>
      </c>
      <c r="EC29">
        <v>23105.665100000002</v>
      </c>
    </row>
    <row r="30" spans="1:133" ht="45">
      <c r="A30" t="s">
        <v>33</v>
      </c>
      <c r="B30">
        <v>-482.24200000000002</v>
      </c>
      <c r="C30">
        <f t="shared" si="0"/>
        <v>2360.8999999999996</v>
      </c>
      <c r="D30">
        <f t="shared" si="7"/>
        <v>1745.4969999999994</v>
      </c>
      <c r="E30">
        <f t="shared" si="8"/>
        <v>-4866.3009500000007</v>
      </c>
      <c r="F30">
        <f t="shared" si="13"/>
        <v>9070.2415985210282</v>
      </c>
      <c r="G30">
        <f t="shared" si="14"/>
        <v>18140.483197042056</v>
      </c>
      <c r="H30">
        <f t="shared" si="9"/>
        <v>4203.9406485210275</v>
      </c>
      <c r="I30">
        <f t="shared" si="10"/>
        <v>13274.182247042056</v>
      </c>
      <c r="J30">
        <f t="shared" si="11"/>
        <v>-13936.542548521029</v>
      </c>
      <c r="K30">
        <f t="shared" si="12"/>
        <v>-23006.784147042057</v>
      </c>
      <c r="N30" s="2" t="s">
        <v>152</v>
      </c>
      <c r="O30">
        <v>19329.891415560589</v>
      </c>
      <c r="P30">
        <v>16268.677333641541</v>
      </c>
      <c r="Q30">
        <v>13274.182247042056</v>
      </c>
      <c r="R30">
        <v>12419.495968283843</v>
      </c>
      <c r="S30">
        <v>13213.092183841847</v>
      </c>
      <c r="T30">
        <v>12912.367051235717</v>
      </c>
      <c r="U30">
        <v>12054.163634475115</v>
      </c>
      <c r="V30">
        <v>8665.2932862481193</v>
      </c>
      <c r="W30">
        <v>5792.2450430564249</v>
      </c>
      <c r="X30">
        <v>5449.4274027504543</v>
      </c>
      <c r="Y30">
        <v>5459.0063851045052</v>
      </c>
      <c r="Z30">
        <v>5453.4017651791482</v>
      </c>
      <c r="AA30">
        <v>5698.2073919311042</v>
      </c>
      <c r="AB30">
        <v>5930.8769247245145</v>
      </c>
      <c r="AC30">
        <v>9019.4079677754125</v>
      </c>
      <c r="AD30">
        <v>11612.019092159282</v>
      </c>
      <c r="AE30">
        <v>13049.370532730176</v>
      </c>
      <c r="AF30">
        <v>14837.038984328436</v>
      </c>
      <c r="AG30">
        <v>14970.005829852616</v>
      </c>
      <c r="AH30">
        <v>15469.138910896207</v>
      </c>
      <c r="AI30">
        <v>15816.28052342587</v>
      </c>
      <c r="AJ30">
        <v>16360.648420081681</v>
      </c>
      <c r="AK30">
        <v>16933.801776257562</v>
      </c>
      <c r="AL30">
        <v>17167.619858610935</v>
      </c>
      <c r="AM30">
        <v>17118.98487811417</v>
      </c>
      <c r="AN30">
        <v>17305.055969672769</v>
      </c>
      <c r="AO30">
        <v>17290.778387866252</v>
      </c>
      <c r="AP30">
        <v>18611.876152101497</v>
      </c>
      <c r="AQ30">
        <v>19541.964863632777</v>
      </c>
      <c r="AR30">
        <v>20650.004692647002</v>
      </c>
      <c r="AS30">
        <v>21366.984821603422</v>
      </c>
      <c r="AT30">
        <v>21283.773763363351</v>
      </c>
      <c r="AU30">
        <v>21355.026898714434</v>
      </c>
      <c r="AV30">
        <v>23524.83599836033</v>
      </c>
      <c r="AW30">
        <v>26975.212369385878</v>
      </c>
      <c r="AX30">
        <v>28206.659854326459</v>
      </c>
      <c r="AY30">
        <v>28087.607669255573</v>
      </c>
      <c r="AZ30">
        <v>26834.016036423738</v>
      </c>
      <c r="BA30">
        <v>27173.847751892587</v>
      </c>
      <c r="BB30">
        <v>27335.5583601744</v>
      </c>
      <c r="BC30">
        <v>26793.591110627021</v>
      </c>
      <c r="BD30">
        <v>25883.138813447786</v>
      </c>
      <c r="BE30">
        <v>24678.19315555886</v>
      </c>
      <c r="BF30">
        <v>24664.611476729136</v>
      </c>
      <c r="BG30">
        <v>24723.89916043654</v>
      </c>
      <c r="BH30">
        <v>24916.627599841377</v>
      </c>
      <c r="BI30">
        <v>26158.132158150282</v>
      </c>
      <c r="BJ30">
        <v>24561.768483217951</v>
      </c>
      <c r="BK30">
        <v>22880.656135337256</v>
      </c>
      <c r="BL30">
        <v>21803.388214392613</v>
      </c>
      <c r="BM30">
        <v>19109.108443796948</v>
      </c>
      <c r="BN30">
        <v>18838.358899050221</v>
      </c>
      <c r="BO30">
        <v>20041.665114927087</v>
      </c>
      <c r="BP30">
        <v>20198.304986788607</v>
      </c>
      <c r="BQ30">
        <v>19133.155398258583</v>
      </c>
      <c r="BR30">
        <v>17016.50098272417</v>
      </c>
      <c r="BS30">
        <v>14960.61661740725</v>
      </c>
      <c r="BT30">
        <v>14912.372278253162</v>
      </c>
      <c r="BU30">
        <v>14371.740314771112</v>
      </c>
      <c r="BV30">
        <v>13484.399639351228</v>
      </c>
      <c r="BW30">
        <v>15571.554970694924</v>
      </c>
      <c r="BX30">
        <v>18404.271187524653</v>
      </c>
      <c r="BY30">
        <v>19925.063965839283</v>
      </c>
      <c r="BZ30">
        <v>21596.030071512989</v>
      </c>
      <c r="CA30">
        <v>22140.883233581219</v>
      </c>
      <c r="CB30">
        <v>22858.4082724172</v>
      </c>
      <c r="CC30">
        <v>21992.271844309085</v>
      </c>
      <c r="CD30">
        <v>21845.252978695164</v>
      </c>
      <c r="CE30">
        <v>21860.379692376751</v>
      </c>
      <c r="CF30">
        <v>21250.718453417052</v>
      </c>
      <c r="CG30">
        <v>21249.080922363024</v>
      </c>
      <c r="CH30">
        <v>21220.24920975474</v>
      </c>
      <c r="CI30">
        <v>21389.353601122944</v>
      </c>
      <c r="CJ30">
        <v>21927.174665342882</v>
      </c>
      <c r="CK30">
        <v>22453.585626014676</v>
      </c>
      <c r="CL30">
        <v>24700.971592386686</v>
      </c>
      <c r="CM30">
        <v>24803.233895254241</v>
      </c>
      <c r="CN30">
        <v>25268.205345538205</v>
      </c>
      <c r="CO30">
        <v>25006.136321553611</v>
      </c>
      <c r="CP30">
        <v>25002.280468014666</v>
      </c>
      <c r="CQ30">
        <v>24087.498159664196</v>
      </c>
      <c r="CR30">
        <v>22790.49032114735</v>
      </c>
      <c r="CS30">
        <v>21587.00748182079</v>
      </c>
      <c r="CT30">
        <v>20177.573640779294</v>
      </c>
      <c r="CU30">
        <v>21736.635198642325</v>
      </c>
      <c r="CV30">
        <v>31155.226139823539</v>
      </c>
      <c r="CW30">
        <v>33917.574753715358</v>
      </c>
      <c r="CX30">
        <v>37919.414526621542</v>
      </c>
      <c r="CY30">
        <v>37961.263189417718</v>
      </c>
      <c r="CZ30">
        <v>40126.192833977235</v>
      </c>
      <c r="DA30">
        <v>46350.049539201871</v>
      </c>
      <c r="DB30">
        <v>52149.411074349351</v>
      </c>
      <c r="DC30">
        <v>52406.585658386859</v>
      </c>
      <c r="DD30">
        <v>51716.862678251411</v>
      </c>
      <c r="DE30">
        <v>55074.784904776767</v>
      </c>
      <c r="DF30">
        <v>64856.737583347269</v>
      </c>
      <c r="DG30">
        <v>72193.667299242923</v>
      </c>
      <c r="DH30">
        <v>79243.856097377138</v>
      </c>
      <c r="DI30">
        <v>84091.602601445818</v>
      </c>
      <c r="DJ30">
        <v>84415.860299893684</v>
      </c>
      <c r="DK30">
        <v>84265.370530853412</v>
      </c>
      <c r="DL30">
        <v>85086.579631156172</v>
      </c>
      <c r="DM30">
        <v>85995.089396554948</v>
      </c>
      <c r="DN30">
        <v>86476.082974194724</v>
      </c>
      <c r="DO30">
        <v>85948.638836829137</v>
      </c>
      <c r="DP30">
        <v>83814.27290132831</v>
      </c>
      <c r="DQ30">
        <v>85835.367243869565</v>
      </c>
      <c r="DR30">
        <v>85875.007509402567</v>
      </c>
      <c r="DS30">
        <v>86824.559438919998</v>
      </c>
      <c r="DT30">
        <v>87674.969783364242</v>
      </c>
      <c r="DU30">
        <v>85271.208531813769</v>
      </c>
      <c r="DV30">
        <v>82040.125067040004</v>
      </c>
      <c r="DW30">
        <v>79931.842086332836</v>
      </c>
      <c r="DX30">
        <v>80784.47476114711</v>
      </c>
      <c r="DY30">
        <v>78868.865794273035</v>
      </c>
      <c r="DZ30">
        <v>75035.236277630029</v>
      </c>
      <c r="EA30">
        <v>68502.08871107646</v>
      </c>
      <c r="EB30">
        <v>60071.989705058149</v>
      </c>
      <c r="EC30">
        <v>23105.665100000002</v>
      </c>
    </row>
    <row r="31" spans="1:133" ht="45">
      <c r="A31" t="s">
        <v>34</v>
      </c>
      <c r="B31">
        <v>3889.7910000000002</v>
      </c>
      <c r="C31">
        <f t="shared" si="0"/>
        <v>6040.5149999999994</v>
      </c>
      <c r="D31">
        <f t="shared" si="7"/>
        <v>5580.8689999999997</v>
      </c>
      <c r="E31">
        <f t="shared" si="8"/>
        <v>-5080.0398000000005</v>
      </c>
      <c r="F31">
        <f t="shared" si="13"/>
        <v>8749.767884141922</v>
      </c>
      <c r="G31">
        <f t="shared" si="14"/>
        <v>17499.535768283844</v>
      </c>
      <c r="H31">
        <f t="shared" si="9"/>
        <v>3669.7280841419215</v>
      </c>
      <c r="I31">
        <f t="shared" si="10"/>
        <v>12419.495968283843</v>
      </c>
      <c r="J31">
        <f t="shared" si="11"/>
        <v>-13829.807684141922</v>
      </c>
      <c r="K31">
        <f t="shared" si="12"/>
        <v>-22579.575568283843</v>
      </c>
      <c r="N31" s="2" t="s">
        <v>153</v>
      </c>
      <c r="O31">
        <v>-14585.425407780294</v>
      </c>
      <c r="P31">
        <v>-14310.790491820771</v>
      </c>
      <c r="Q31">
        <v>-13936.542548521029</v>
      </c>
      <c r="R31">
        <v>-13829.807684141922</v>
      </c>
      <c r="S31">
        <v>-13745.575066920925</v>
      </c>
      <c r="T31">
        <v>-12016.935525617861</v>
      </c>
      <c r="U31">
        <v>-9776.8290672375588</v>
      </c>
      <c r="V31">
        <v>-6632.2207431240604</v>
      </c>
      <c r="W31">
        <v>-4169.639621528213</v>
      </c>
      <c r="X31">
        <v>-3657.049501375227</v>
      </c>
      <c r="Y31">
        <v>-3667.4668425522527</v>
      </c>
      <c r="Z31">
        <v>-3669.9929075895743</v>
      </c>
      <c r="AA31">
        <v>-3662.0218709655519</v>
      </c>
      <c r="AB31">
        <v>-3571.9731373622576</v>
      </c>
      <c r="AC31">
        <v>-4092.3094088877065</v>
      </c>
      <c r="AD31">
        <v>-4252.5880210796413</v>
      </c>
      <c r="AE31">
        <v>-3910.4724413650879</v>
      </c>
      <c r="AF31">
        <v>-3625.5126921642186</v>
      </c>
      <c r="AG31">
        <v>-3225.8385649263087</v>
      </c>
      <c r="AH31">
        <v>-2715.3184304481038</v>
      </c>
      <c r="AI31">
        <v>-2317.1623617129362</v>
      </c>
      <c r="AJ31">
        <v>-2028.1666850408419</v>
      </c>
      <c r="AK31">
        <v>-1727.6654131287796</v>
      </c>
      <c r="AL31">
        <v>-2696.2508293054666</v>
      </c>
      <c r="AM31">
        <v>-3194.6811640570841</v>
      </c>
      <c r="AN31">
        <v>-3727.0879348363833</v>
      </c>
      <c r="AO31">
        <v>-4119.921743933126</v>
      </c>
      <c r="AP31">
        <v>-3258.0739010507477</v>
      </c>
      <c r="AQ31">
        <v>-2334.1676818163869</v>
      </c>
      <c r="AR31">
        <v>-1594.0261463234992</v>
      </c>
      <c r="AS31">
        <v>-309.05043580170968</v>
      </c>
      <c r="AT31">
        <v>50.476943318325539</v>
      </c>
      <c r="AU31">
        <v>-169.12259935721067</v>
      </c>
      <c r="AV31">
        <v>-2546.4971241801595</v>
      </c>
      <c r="AW31">
        <v>-7379.1160596929349</v>
      </c>
      <c r="AX31">
        <v>-11011.828952163229</v>
      </c>
      <c r="AY31">
        <v>-13318.217084627786</v>
      </c>
      <c r="AZ31">
        <v>-13555.833993211871</v>
      </c>
      <c r="BA31">
        <v>-13460.334323446294</v>
      </c>
      <c r="BB31">
        <v>-13437.8771950872</v>
      </c>
      <c r="BC31">
        <v>-13685.266262813509</v>
      </c>
      <c r="BD31">
        <v>-14820.166766723893</v>
      </c>
      <c r="BE31">
        <v>-15725.714910279432</v>
      </c>
      <c r="BF31">
        <v>-15769.851103364566</v>
      </c>
      <c r="BG31">
        <v>-15715.227420218271</v>
      </c>
      <c r="BH31">
        <v>-15492.770074920689</v>
      </c>
      <c r="BI31">
        <v>-15118.077354075142</v>
      </c>
      <c r="BJ31">
        <v>-15243.990654108977</v>
      </c>
      <c r="BK31">
        <v>-15402.896075168628</v>
      </c>
      <c r="BL31">
        <v>-15331.123194696305</v>
      </c>
      <c r="BM31">
        <v>-15496.219139398472</v>
      </c>
      <c r="BN31">
        <v>-15535.065632025111</v>
      </c>
      <c r="BO31">
        <v>-15446.689977463546</v>
      </c>
      <c r="BP31">
        <v>-14377.166968394306</v>
      </c>
      <c r="BQ31">
        <v>-11098.561291629292</v>
      </c>
      <c r="BR31">
        <v>-7608.0039963620848</v>
      </c>
      <c r="BS31">
        <v>-5592.8811762036248</v>
      </c>
      <c r="BT31">
        <v>-6147.9539091265806</v>
      </c>
      <c r="BU31">
        <v>-7141.8097273855556</v>
      </c>
      <c r="BV31">
        <v>-8277.7523921756128</v>
      </c>
      <c r="BW31">
        <v>-8312.0635703474618</v>
      </c>
      <c r="BX31">
        <v>-7359.9467887623259</v>
      </c>
      <c r="BY31">
        <v>-6157.9297479196412</v>
      </c>
      <c r="BZ31">
        <v>-5272.0331707564937</v>
      </c>
      <c r="CA31">
        <v>-6245.6900867906088</v>
      </c>
      <c r="CB31">
        <v>-7562.5896887085992</v>
      </c>
      <c r="CC31">
        <v>-8330.0125446545426</v>
      </c>
      <c r="CD31">
        <v>-8559.8434543475814</v>
      </c>
      <c r="CE31">
        <v>-8539.1214611883752</v>
      </c>
      <c r="CF31">
        <v>-8728.8379317085273</v>
      </c>
      <c r="CG31">
        <v>-8672.233536181513</v>
      </c>
      <c r="CH31">
        <v>-9501.1813398773702</v>
      </c>
      <c r="CI31">
        <v>-9499.6532080614725</v>
      </c>
      <c r="CJ31">
        <v>-9238.6246076714415</v>
      </c>
      <c r="CK31">
        <v>-9218.6743830073374</v>
      </c>
      <c r="CL31">
        <v>-9283.9350486933436</v>
      </c>
      <c r="CM31">
        <v>-8547.11085262712</v>
      </c>
      <c r="CN31">
        <v>-7746.6340727691031</v>
      </c>
      <c r="CO31">
        <v>-6924.1525557768055</v>
      </c>
      <c r="CP31">
        <v>-5289.1107890073336</v>
      </c>
      <c r="CQ31">
        <v>-5556.4322598321014</v>
      </c>
      <c r="CR31">
        <v>-7457.6029305736765</v>
      </c>
      <c r="CS31">
        <v>-7469.2831734103966</v>
      </c>
      <c r="CT31">
        <v>-9084.1344828896472</v>
      </c>
      <c r="CU31">
        <v>-7919.477469321163</v>
      </c>
      <c r="CV31">
        <v>-8270.6276399117705</v>
      </c>
      <c r="CW31">
        <v>-7275.6685968576785</v>
      </c>
      <c r="CX31">
        <v>-6633.2614158107717</v>
      </c>
      <c r="CY31">
        <v>-6360.0931747088616</v>
      </c>
      <c r="CZ31">
        <v>-9493.5565744886189</v>
      </c>
      <c r="DA31">
        <v>-16107.832182100936</v>
      </c>
      <c r="DB31">
        <v>-22640.897272174676</v>
      </c>
      <c r="DC31">
        <v>-26249.833824193433</v>
      </c>
      <c r="DD31">
        <v>-26857.723659125706</v>
      </c>
      <c r="DE31">
        <v>-26783.898944888384</v>
      </c>
      <c r="DF31">
        <v>-28067.710369173634</v>
      </c>
      <c r="DG31">
        <v>-27673.970627121464</v>
      </c>
      <c r="DH31">
        <v>-27254.40480618857</v>
      </c>
      <c r="DI31">
        <v>-25891.51308822291</v>
      </c>
      <c r="DJ31">
        <v>-25621.281157446847</v>
      </c>
      <c r="DK31">
        <v>-26145.479622926709</v>
      </c>
      <c r="DL31">
        <v>-27904.397393078088</v>
      </c>
      <c r="DM31">
        <v>-31970.650933277473</v>
      </c>
      <c r="DN31">
        <v>-33461.630619597359</v>
      </c>
      <c r="DO31">
        <v>-33832.300303414573</v>
      </c>
      <c r="DP31">
        <v>-33974.564523164154</v>
      </c>
      <c r="DQ31">
        <v>-33782.39434693478</v>
      </c>
      <c r="DR31">
        <v>-33778.040014701284</v>
      </c>
      <c r="DS31">
        <v>-33153.13498196</v>
      </c>
      <c r="DT31">
        <v>-30332.295514182115</v>
      </c>
      <c r="DU31">
        <v>-26137.46171590688</v>
      </c>
      <c r="DV31">
        <v>-18455.10529602</v>
      </c>
      <c r="DW31">
        <v>-14592.687385666424</v>
      </c>
      <c r="DX31">
        <v>-16280.97516557356</v>
      </c>
      <c r="DY31">
        <v>-18793.161219636517</v>
      </c>
      <c r="DZ31">
        <v>-26469.293723815012</v>
      </c>
      <c r="EA31">
        <v>-30006.910035538229</v>
      </c>
      <c r="EB31">
        <v>-33271.412720029075</v>
      </c>
      <c r="EC31">
        <v>23105.665100000002</v>
      </c>
    </row>
    <row r="32" spans="1:133" ht="45">
      <c r="A32" t="s">
        <v>35</v>
      </c>
      <c r="B32">
        <v>95.525999999999982</v>
      </c>
      <c r="C32">
        <f t="shared" si="0"/>
        <v>5379.1790000000001</v>
      </c>
      <c r="D32">
        <f t="shared" si="7"/>
        <v>4498.942</v>
      </c>
      <c r="E32">
        <f t="shared" si="8"/>
        <v>-4759.3526500000007</v>
      </c>
      <c r="F32">
        <f t="shared" si="13"/>
        <v>8986.2224169209239</v>
      </c>
      <c r="G32">
        <f t="shared" si="14"/>
        <v>17972.444833841848</v>
      </c>
      <c r="H32">
        <f t="shared" si="9"/>
        <v>4226.8697669209232</v>
      </c>
      <c r="I32">
        <f t="shared" si="10"/>
        <v>13213.092183841847</v>
      </c>
      <c r="J32">
        <f t="shared" si="11"/>
        <v>-13745.575066920925</v>
      </c>
      <c r="K32">
        <f t="shared" si="12"/>
        <v>-22731.797483841849</v>
      </c>
      <c r="N32" s="2" t="s">
        <v>154</v>
      </c>
      <c r="O32">
        <v>-25890.531015560591</v>
      </c>
      <c r="P32">
        <v>-24503.94643364154</v>
      </c>
      <c r="Q32">
        <v>-23006.784147042057</v>
      </c>
      <c r="R32">
        <v>-22579.575568283843</v>
      </c>
      <c r="S32">
        <v>-22731.797483841849</v>
      </c>
      <c r="T32">
        <v>-20326.70305123572</v>
      </c>
      <c r="U32">
        <v>-17053.826634475117</v>
      </c>
      <c r="V32">
        <v>-11731.392086248119</v>
      </c>
      <c r="W32">
        <v>-7490.2678430564256</v>
      </c>
      <c r="X32">
        <v>-6692.5418027504547</v>
      </c>
      <c r="Y32">
        <v>-6709.624585104506</v>
      </c>
      <c r="Z32">
        <v>-6711.1244651791485</v>
      </c>
      <c r="AA32">
        <v>-6782.0982919311045</v>
      </c>
      <c r="AB32">
        <v>-6739.589824724515</v>
      </c>
      <c r="AC32">
        <v>-8462.8818677754134</v>
      </c>
      <c r="AD32">
        <v>-9540.7903921592824</v>
      </c>
      <c r="AE32">
        <v>-9563.7534327301764</v>
      </c>
      <c r="AF32">
        <v>-9779.6965843284379</v>
      </c>
      <c r="AG32">
        <v>-9291.1200298526164</v>
      </c>
      <c r="AH32">
        <v>-8776.8042108962072</v>
      </c>
      <c r="AI32">
        <v>-8361.6433234258729</v>
      </c>
      <c r="AJ32">
        <v>-8157.7717200816833</v>
      </c>
      <c r="AK32">
        <v>-7948.1544762575595</v>
      </c>
      <c r="AL32">
        <v>-9317.5410586109338</v>
      </c>
      <c r="AM32">
        <v>-9965.9031781141694</v>
      </c>
      <c r="AN32">
        <v>-10737.802569672767</v>
      </c>
      <c r="AO32">
        <v>-11256.821787866251</v>
      </c>
      <c r="AP32">
        <v>-10548.057252101495</v>
      </c>
      <c r="AQ32">
        <v>-9626.2118636327759</v>
      </c>
      <c r="AR32">
        <v>-9008.7030926469997</v>
      </c>
      <c r="AS32">
        <v>-7534.395521603421</v>
      </c>
      <c r="AT32">
        <v>-7027.2886633633498</v>
      </c>
      <c r="AU32">
        <v>-7343.8390987144257</v>
      </c>
      <c r="AV32">
        <v>-11236.941498360322</v>
      </c>
      <c r="AW32">
        <v>-18830.55886938587</v>
      </c>
      <c r="AX32">
        <v>-24084.658554326455</v>
      </c>
      <c r="AY32">
        <v>-27120.158669255572</v>
      </c>
      <c r="AZ32">
        <v>-27019.11733642374</v>
      </c>
      <c r="BA32">
        <v>-27005.061681892585</v>
      </c>
      <c r="BB32">
        <v>-27029.0223801744</v>
      </c>
      <c r="BC32">
        <v>-27178.218720627017</v>
      </c>
      <c r="BD32">
        <v>-28387.935293447783</v>
      </c>
      <c r="BE32">
        <v>-29193.684265558863</v>
      </c>
      <c r="BF32">
        <v>-29248.005296729134</v>
      </c>
      <c r="BG32">
        <v>-29194.936280436541</v>
      </c>
      <c r="BH32">
        <v>-28962.56929984138</v>
      </c>
      <c r="BI32">
        <v>-28876.813858150283</v>
      </c>
      <c r="BJ32">
        <v>-28512.577033217953</v>
      </c>
      <c r="BK32">
        <v>-28164.080145337259</v>
      </c>
      <c r="BL32">
        <v>-27709.293664392611</v>
      </c>
      <c r="BM32">
        <v>-27031.328333796948</v>
      </c>
      <c r="BN32">
        <v>-26992.873809050219</v>
      </c>
      <c r="BO32">
        <v>-27276.14167492709</v>
      </c>
      <c r="BP32">
        <v>-25902.324286788607</v>
      </c>
      <c r="BQ32">
        <v>-21175.800188258581</v>
      </c>
      <c r="BR32">
        <v>-15816.172322724171</v>
      </c>
      <c r="BS32">
        <v>-12444.047107407248</v>
      </c>
      <c r="BT32">
        <v>-13168.062638253163</v>
      </c>
      <c r="BU32">
        <v>-14312.993074771111</v>
      </c>
      <c r="BV32">
        <v>-15531.803069351226</v>
      </c>
      <c r="BW32">
        <v>-16273.269750694923</v>
      </c>
      <c r="BX32">
        <v>-15948.019447524654</v>
      </c>
      <c r="BY32">
        <v>-14852.260985839283</v>
      </c>
      <c r="BZ32">
        <v>-14228.054251512989</v>
      </c>
      <c r="CA32">
        <v>-15707.881193581219</v>
      </c>
      <c r="CB32">
        <v>-17702.922342417198</v>
      </c>
      <c r="CC32">
        <v>-18437.440674309088</v>
      </c>
      <c r="CD32">
        <v>-18694.875598695166</v>
      </c>
      <c r="CE32">
        <v>-18672.288512376748</v>
      </c>
      <c r="CF32">
        <v>-18722.023393417054</v>
      </c>
      <c r="CG32">
        <v>-18646.005022363028</v>
      </c>
      <c r="CH32">
        <v>-19741.65818975474</v>
      </c>
      <c r="CI32">
        <v>-19795.988811122945</v>
      </c>
      <c r="CJ32">
        <v>-19627.224365342885</v>
      </c>
      <c r="CK32">
        <v>-19776.094386014673</v>
      </c>
      <c r="CL32">
        <v>-20612.237262386687</v>
      </c>
      <c r="CM32">
        <v>-19663.892435254238</v>
      </c>
      <c r="CN32">
        <v>-18751.580545538207</v>
      </c>
      <c r="CO32">
        <v>-17567.582181553611</v>
      </c>
      <c r="CP32">
        <v>-15386.241208014668</v>
      </c>
      <c r="CQ32">
        <v>-15437.742399664201</v>
      </c>
      <c r="CR32">
        <v>-17540.300681147353</v>
      </c>
      <c r="CS32">
        <v>-17154.713391820795</v>
      </c>
      <c r="CT32">
        <v>-18838.037190779294</v>
      </c>
      <c r="CU32">
        <v>-17804.848358642324</v>
      </c>
      <c r="CV32">
        <v>-21412.57889982354</v>
      </c>
      <c r="CW32">
        <v>-21006.749713715355</v>
      </c>
      <c r="CX32">
        <v>-21484.153396621543</v>
      </c>
      <c r="CY32">
        <v>-21133.878629417719</v>
      </c>
      <c r="CZ32">
        <v>-26033.473043977236</v>
      </c>
      <c r="DA32">
        <v>-36927.126089201869</v>
      </c>
      <c r="DB32">
        <v>-47571.000054349352</v>
      </c>
      <c r="DC32">
        <v>-52468.640318386868</v>
      </c>
      <c r="DD32">
        <v>-53049.252438251417</v>
      </c>
      <c r="DE32">
        <v>-54070.126894776768</v>
      </c>
      <c r="DF32">
        <v>-59042.526353347268</v>
      </c>
      <c r="DG32">
        <v>-60963.183269242931</v>
      </c>
      <c r="DH32">
        <v>-62753.825107377139</v>
      </c>
      <c r="DI32">
        <v>-62552.551651445814</v>
      </c>
      <c r="DJ32">
        <v>-62300.328309893695</v>
      </c>
      <c r="DK32">
        <v>-62949.096340853415</v>
      </c>
      <c r="DL32">
        <v>-65568.05640115618</v>
      </c>
      <c r="DM32">
        <v>-71292.564376554947</v>
      </c>
      <c r="DN32">
        <v>-73440.868484194711</v>
      </c>
      <c r="DO32">
        <v>-73759.280016829143</v>
      </c>
      <c r="DP32">
        <v>-73237.510331328318</v>
      </c>
      <c r="DQ32">
        <v>-73654.981543869551</v>
      </c>
      <c r="DR32">
        <v>-73662.389189402558</v>
      </c>
      <c r="DS32">
        <v>-73145.699788919999</v>
      </c>
      <c r="DT32">
        <v>-69668.050613364234</v>
      </c>
      <c r="DU32">
        <v>-63273.685131813763</v>
      </c>
      <c r="DV32">
        <v>-51953.515417040006</v>
      </c>
      <c r="DW32">
        <v>-46100.863876332849</v>
      </c>
      <c r="DX32">
        <v>-48636.125141147117</v>
      </c>
      <c r="DY32">
        <v>-51347.170224273039</v>
      </c>
      <c r="DZ32">
        <v>-60304.137057630025</v>
      </c>
      <c r="EA32">
        <v>-62843.242951076463</v>
      </c>
      <c r="EB32">
        <v>-64385.880195058155</v>
      </c>
      <c r="EC32">
        <v>23105.665100000002</v>
      </c>
    </row>
    <row r="33" spans="1:11">
      <c r="A33" t="s">
        <v>36</v>
      </c>
      <c r="B33">
        <v>52.696000000000026</v>
      </c>
      <c r="C33">
        <f t="shared" si="0"/>
        <v>3555.7709999999997</v>
      </c>
      <c r="D33">
        <f t="shared" si="7"/>
        <v>1006.7379999999998</v>
      </c>
      <c r="E33">
        <f t="shared" si="8"/>
        <v>-3707.1680000000006</v>
      </c>
      <c r="F33">
        <f t="shared" si="13"/>
        <v>8309.7675256178591</v>
      </c>
      <c r="G33">
        <f t="shared" si="14"/>
        <v>16619.535051235718</v>
      </c>
      <c r="H33">
        <f t="shared" si="9"/>
        <v>4602.5995256178585</v>
      </c>
      <c r="I33">
        <f t="shared" si="10"/>
        <v>12912.367051235717</v>
      </c>
      <c r="J33">
        <f t="shared" si="11"/>
        <v>-12016.935525617861</v>
      </c>
      <c r="K33">
        <f t="shared" si="12"/>
        <v>-20326.70305123572</v>
      </c>
    </row>
    <row r="34" spans="1:11">
      <c r="A34" t="s">
        <v>37</v>
      </c>
      <c r="B34">
        <v>959.52799999999991</v>
      </c>
      <c r="C34">
        <f t="shared" si="0"/>
        <v>4997.5410000000002</v>
      </c>
      <c r="D34">
        <f t="shared" si="7"/>
        <v>2636.6410000000005</v>
      </c>
      <c r="E34">
        <f t="shared" si="8"/>
        <v>-2499.8315000000002</v>
      </c>
      <c r="F34">
        <f t="shared" si="13"/>
        <v>7276.9975672375576</v>
      </c>
      <c r="G34">
        <f t="shared" si="14"/>
        <v>14553.995134475115</v>
      </c>
      <c r="H34">
        <f t="shared" si="9"/>
        <v>4777.1660672375574</v>
      </c>
      <c r="I34">
        <f t="shared" si="10"/>
        <v>12054.163634475115</v>
      </c>
      <c r="J34">
        <f t="shared" si="11"/>
        <v>-9776.8290672375588</v>
      </c>
      <c r="K34">
        <f t="shared" si="12"/>
        <v>-17053.826634475117</v>
      </c>
    </row>
    <row r="35" spans="1:11">
      <c r="A35" t="s">
        <v>38</v>
      </c>
      <c r="B35">
        <v>-658.4910000000001</v>
      </c>
      <c r="C35">
        <f t="shared" si="0"/>
        <v>449.2589999999999</v>
      </c>
      <c r="D35">
        <f t="shared" si="7"/>
        <v>-5591.2559999999994</v>
      </c>
      <c r="E35">
        <f t="shared" si="8"/>
        <v>-1533.0494000000003</v>
      </c>
      <c r="F35">
        <f t="shared" si="13"/>
        <v>5099.1713431240596</v>
      </c>
      <c r="G35">
        <f t="shared" si="14"/>
        <v>10198.342686248119</v>
      </c>
      <c r="H35">
        <f t="shared" si="9"/>
        <v>3566.1219431240593</v>
      </c>
      <c r="I35">
        <f t="shared" si="10"/>
        <v>8665.2932862481193</v>
      </c>
      <c r="J35">
        <f t="shared" si="11"/>
        <v>-6632.2207431240604</v>
      </c>
      <c r="K35">
        <f t="shared" si="12"/>
        <v>-11731.392086248119</v>
      </c>
    </row>
    <row r="36" spans="1:11">
      <c r="A36" t="s">
        <v>39</v>
      </c>
      <c r="B36">
        <v>276.08400000000006</v>
      </c>
      <c r="C36">
        <f t="shared" si="0"/>
        <v>629.81699999999989</v>
      </c>
      <c r="D36">
        <f t="shared" si="7"/>
        <v>-4749.3620000000001</v>
      </c>
      <c r="E36">
        <f t="shared" si="8"/>
        <v>-849.01139999999998</v>
      </c>
      <c r="F36">
        <f t="shared" si="13"/>
        <v>3320.6282215282126</v>
      </c>
      <c r="G36">
        <f t="shared" si="14"/>
        <v>6641.2564430564253</v>
      </c>
      <c r="H36">
        <f t="shared" si="9"/>
        <v>2471.6168215282128</v>
      </c>
      <c r="I36">
        <f t="shared" si="10"/>
        <v>5792.2450430564249</v>
      </c>
      <c r="J36">
        <f t="shared" si="11"/>
        <v>-4169.639621528213</v>
      </c>
      <c r="K36">
        <f t="shared" si="12"/>
        <v>-7490.2678430564256</v>
      </c>
    </row>
    <row r="37" spans="1:11">
      <c r="A37" t="s">
        <v>40</v>
      </c>
      <c r="B37">
        <v>733.101</v>
      </c>
      <c r="C37">
        <f t="shared" si="0"/>
        <v>1310.2219999999998</v>
      </c>
      <c r="D37">
        <f t="shared" si="7"/>
        <v>-2245.549</v>
      </c>
      <c r="E37">
        <f t="shared" si="8"/>
        <v>-621.55719999999997</v>
      </c>
      <c r="F37">
        <f t="shared" si="13"/>
        <v>3035.4923013752273</v>
      </c>
      <c r="G37">
        <f t="shared" si="14"/>
        <v>6070.9846027504545</v>
      </c>
      <c r="H37">
        <f t="shared" si="9"/>
        <v>2413.9351013752275</v>
      </c>
      <c r="I37">
        <f t="shared" si="10"/>
        <v>5449.4274027504543</v>
      </c>
      <c r="J37">
        <f t="shared" si="11"/>
        <v>-3657.049501375227</v>
      </c>
      <c r="K37">
        <f t="shared" si="12"/>
        <v>-6692.5418027504547</v>
      </c>
    </row>
    <row r="38" spans="1:11">
      <c r="A38" t="s">
        <v>41</v>
      </c>
      <c r="B38">
        <v>-1142.8009999999999</v>
      </c>
      <c r="C38">
        <f t="shared" si="0"/>
        <v>-792.10699999999997</v>
      </c>
      <c r="D38">
        <f t="shared" si="7"/>
        <v>-5789.6480000000001</v>
      </c>
      <c r="E38">
        <f t="shared" si="8"/>
        <v>-625.30910000000006</v>
      </c>
      <c r="F38">
        <f t="shared" si="13"/>
        <v>3042.1577425522528</v>
      </c>
      <c r="G38">
        <f t="shared" si="14"/>
        <v>6084.3154851045056</v>
      </c>
      <c r="H38">
        <f t="shared" si="9"/>
        <v>2416.8486425522528</v>
      </c>
      <c r="I38">
        <f t="shared" si="10"/>
        <v>5459.0063851045052</v>
      </c>
      <c r="J38">
        <f t="shared" si="11"/>
        <v>-3667.4668425522527</v>
      </c>
      <c r="K38">
        <f t="shared" si="12"/>
        <v>-6709.624585104506</v>
      </c>
    </row>
    <row r="39" spans="1:11">
      <c r="A39" t="s">
        <v>42</v>
      </c>
      <c r="B39">
        <v>755.01300000000003</v>
      </c>
      <c r="C39">
        <f t="shared" si="0"/>
        <v>621.39700000000016</v>
      </c>
      <c r="D39">
        <f t="shared" si="7"/>
        <v>172.13800000000026</v>
      </c>
      <c r="E39">
        <f t="shared" si="8"/>
        <v>-628.8613499999999</v>
      </c>
      <c r="F39">
        <f t="shared" si="13"/>
        <v>3041.1315575895742</v>
      </c>
      <c r="G39">
        <f t="shared" si="14"/>
        <v>6082.2631151791484</v>
      </c>
      <c r="H39">
        <f t="shared" si="9"/>
        <v>2412.2702075895741</v>
      </c>
      <c r="I39">
        <f t="shared" si="10"/>
        <v>5453.4017651791482</v>
      </c>
      <c r="J39">
        <f t="shared" si="11"/>
        <v>-3669.9929075895743</v>
      </c>
      <c r="K39">
        <f t="shared" si="12"/>
        <v>-6711.1244651791485</v>
      </c>
    </row>
    <row r="40" spans="1:11">
      <c r="A40" t="s">
        <v>43</v>
      </c>
      <c r="B40">
        <v>3226.4380000000001</v>
      </c>
      <c r="C40">
        <f t="shared" si="0"/>
        <v>3571.7510000000002</v>
      </c>
      <c r="D40">
        <f t="shared" si="7"/>
        <v>2941.9340000000002</v>
      </c>
      <c r="E40">
        <f t="shared" si="8"/>
        <v>-541.94544999999994</v>
      </c>
      <c r="F40">
        <f t="shared" si="13"/>
        <v>3120.0764209655522</v>
      </c>
      <c r="G40">
        <f t="shared" si="14"/>
        <v>6240.1528419311044</v>
      </c>
      <c r="H40">
        <f t="shared" si="9"/>
        <v>2578.1309709655525</v>
      </c>
      <c r="I40">
        <f t="shared" si="10"/>
        <v>5698.2073919311042</v>
      </c>
      <c r="J40">
        <f t="shared" si="11"/>
        <v>-3662.0218709655519</v>
      </c>
      <c r="K40">
        <f t="shared" si="12"/>
        <v>-6782.0982919311045</v>
      </c>
    </row>
    <row r="41" spans="1:11">
      <c r="A41" t="s">
        <v>44</v>
      </c>
      <c r="B41">
        <v>406.27100000000019</v>
      </c>
      <c r="C41">
        <f t="shared" si="0"/>
        <v>3244.9210000000003</v>
      </c>
      <c r="D41">
        <f t="shared" si="7"/>
        <v>1934.6990000000005</v>
      </c>
      <c r="E41">
        <f t="shared" si="8"/>
        <v>-404.35645000000005</v>
      </c>
      <c r="F41">
        <f t="shared" si="13"/>
        <v>3167.6166873622574</v>
      </c>
      <c r="G41">
        <f t="shared" si="14"/>
        <v>6335.2333747245148</v>
      </c>
      <c r="H41">
        <f t="shared" si="9"/>
        <v>2763.2602373622572</v>
      </c>
      <c r="I41">
        <f t="shared" si="10"/>
        <v>5930.8769247245145</v>
      </c>
      <c r="J41">
        <f t="shared" si="11"/>
        <v>-3571.9731373622576</v>
      </c>
      <c r="K41">
        <f t="shared" si="12"/>
        <v>-6739.589824724515</v>
      </c>
    </row>
    <row r="42" spans="1:11">
      <c r="A42" t="s">
        <v>45</v>
      </c>
      <c r="B42">
        <v>7893.3519999999999</v>
      </c>
      <c r="C42">
        <f t="shared" si="0"/>
        <v>12281.074000000001</v>
      </c>
      <c r="D42">
        <f t="shared" si="7"/>
        <v>13073.181</v>
      </c>
      <c r="E42">
        <f t="shared" si="8"/>
        <v>278.26305000000013</v>
      </c>
      <c r="F42">
        <f t="shared" si="13"/>
        <v>4370.5724588877065</v>
      </c>
      <c r="G42">
        <f t="shared" si="14"/>
        <v>8741.144917775413</v>
      </c>
      <c r="H42">
        <f t="shared" si="9"/>
        <v>4648.835508887707</v>
      </c>
      <c r="I42">
        <f t="shared" si="10"/>
        <v>9019.4079677754125</v>
      </c>
      <c r="J42">
        <f t="shared" si="11"/>
        <v>-4092.3094088877065</v>
      </c>
      <c r="K42">
        <f t="shared" si="12"/>
        <v>-8462.8818677754134</v>
      </c>
    </row>
    <row r="43" spans="1:11">
      <c r="A43" t="s">
        <v>46</v>
      </c>
      <c r="B43">
        <v>2884.6490000000003</v>
      </c>
      <c r="C43">
        <f t="shared" si="0"/>
        <v>14410.71</v>
      </c>
      <c r="D43">
        <f t="shared" si="7"/>
        <v>13789.312999999998</v>
      </c>
      <c r="E43">
        <f t="shared" si="8"/>
        <v>1035.6143499999998</v>
      </c>
      <c r="F43">
        <f t="shared" si="13"/>
        <v>5288.2023710796411</v>
      </c>
      <c r="G43">
        <f t="shared" si="14"/>
        <v>10576.404742159282</v>
      </c>
      <c r="H43">
        <f t="shared" si="9"/>
        <v>6323.816721079641</v>
      </c>
      <c r="I43">
        <f t="shared" si="10"/>
        <v>11612.019092159282</v>
      </c>
      <c r="J43">
        <f t="shared" si="11"/>
        <v>-4252.5880210796413</v>
      </c>
      <c r="K43">
        <f t="shared" si="12"/>
        <v>-9540.7903921592824</v>
      </c>
    </row>
    <row r="44" spans="1:11">
      <c r="A44" t="s">
        <v>47</v>
      </c>
      <c r="B44">
        <v>3531.6129999999998</v>
      </c>
      <c r="C44">
        <f t="shared" si="0"/>
        <v>14715.885</v>
      </c>
      <c r="D44">
        <f t="shared" si="7"/>
        <v>11144.134</v>
      </c>
      <c r="E44">
        <f t="shared" si="8"/>
        <v>1742.8085500000002</v>
      </c>
      <c r="F44">
        <f t="shared" si="13"/>
        <v>5653.2809913650881</v>
      </c>
      <c r="G44">
        <f t="shared" si="14"/>
        <v>11306.561982730176</v>
      </c>
      <c r="H44">
        <f t="shared" si="9"/>
        <v>7396.0895413650887</v>
      </c>
      <c r="I44">
        <f t="shared" si="10"/>
        <v>13049.370532730176</v>
      </c>
      <c r="J44">
        <f t="shared" si="11"/>
        <v>-3910.4724413650879</v>
      </c>
      <c r="K44">
        <f t="shared" si="12"/>
        <v>-9563.7534327301764</v>
      </c>
    </row>
    <row r="45" spans="1:11">
      <c r="A45" t="s">
        <v>48</v>
      </c>
      <c r="B45">
        <v>2504.518</v>
      </c>
      <c r="C45">
        <f t="shared" si="0"/>
        <v>16814.131999999998</v>
      </c>
      <c r="D45">
        <f t="shared" si="7"/>
        <v>13569.210999999998</v>
      </c>
      <c r="E45">
        <f t="shared" si="8"/>
        <v>2528.6711999999998</v>
      </c>
      <c r="F45">
        <f t="shared" si="13"/>
        <v>6154.1838921642184</v>
      </c>
      <c r="G45">
        <f t="shared" si="14"/>
        <v>12308.367784328437</v>
      </c>
      <c r="H45">
        <f t="shared" si="9"/>
        <v>8682.8550921642181</v>
      </c>
      <c r="I45">
        <f t="shared" si="10"/>
        <v>14837.038984328436</v>
      </c>
      <c r="J45">
        <f t="shared" si="11"/>
        <v>-3625.5126921642186</v>
      </c>
      <c r="K45">
        <f t="shared" si="12"/>
        <v>-9779.6965843284379</v>
      </c>
    </row>
    <row r="46" spans="1:11">
      <c r="A46" t="s">
        <v>49</v>
      </c>
      <c r="B46">
        <v>7491.6479999999992</v>
      </c>
      <c r="C46">
        <f t="shared" si="0"/>
        <v>16412.428</v>
      </c>
      <c r="D46">
        <f t="shared" si="7"/>
        <v>4131.3539999999994</v>
      </c>
      <c r="E46">
        <f t="shared" si="8"/>
        <v>2839.4428999999996</v>
      </c>
      <c r="F46">
        <f t="shared" si="13"/>
        <v>6065.2814649263082</v>
      </c>
      <c r="G46">
        <f t="shared" si="14"/>
        <v>12130.562929852616</v>
      </c>
      <c r="H46">
        <f t="shared" si="9"/>
        <v>8904.7243649263073</v>
      </c>
      <c r="I46">
        <f t="shared" si="10"/>
        <v>14970.005829852616</v>
      </c>
      <c r="J46">
        <f t="shared" si="11"/>
        <v>-3225.8385649263087</v>
      </c>
      <c r="K46">
        <f t="shared" si="12"/>
        <v>-9291.1200298526164</v>
      </c>
    </row>
    <row r="47" spans="1:11">
      <c r="A47" t="s">
        <v>50</v>
      </c>
      <c r="B47">
        <v>8999.8329999999987</v>
      </c>
      <c r="C47">
        <f t="shared" si="0"/>
        <v>22527.611999999997</v>
      </c>
      <c r="D47">
        <f t="shared" si="7"/>
        <v>8116.9019999999982</v>
      </c>
      <c r="E47">
        <f t="shared" si="8"/>
        <v>3346.1673499999997</v>
      </c>
      <c r="F47">
        <f t="shared" si="13"/>
        <v>6061.4857804481035</v>
      </c>
      <c r="G47">
        <f t="shared" si="14"/>
        <v>12122.971560896207</v>
      </c>
      <c r="H47">
        <f t="shared" si="9"/>
        <v>9407.6531304481032</v>
      </c>
      <c r="I47">
        <f t="shared" si="10"/>
        <v>15469.138910896207</v>
      </c>
      <c r="J47">
        <f t="shared" si="11"/>
        <v>-2715.3184304481038</v>
      </c>
      <c r="K47">
        <f t="shared" si="12"/>
        <v>-8776.8042108962072</v>
      </c>
    </row>
    <row r="48" spans="1:11">
      <c r="A48" t="s">
        <v>51</v>
      </c>
      <c r="B48">
        <v>2811.5940000000005</v>
      </c>
      <c r="C48">
        <f t="shared" si="0"/>
        <v>21807.592999999997</v>
      </c>
      <c r="D48">
        <f t="shared" si="7"/>
        <v>7091.7079999999969</v>
      </c>
      <c r="E48">
        <f t="shared" si="8"/>
        <v>3727.3185999999996</v>
      </c>
      <c r="F48">
        <f t="shared" si="13"/>
        <v>6044.4809617129358</v>
      </c>
      <c r="G48">
        <f t="shared" si="14"/>
        <v>12088.961923425872</v>
      </c>
      <c r="H48">
        <f t="shared" si="9"/>
        <v>9771.7995617129345</v>
      </c>
      <c r="I48">
        <f t="shared" si="10"/>
        <v>15816.28052342587</v>
      </c>
      <c r="J48">
        <f t="shared" si="11"/>
        <v>-2317.1623617129362</v>
      </c>
      <c r="K48">
        <f t="shared" si="12"/>
        <v>-8361.6433234258729</v>
      </c>
    </row>
    <row r="49" spans="1:11">
      <c r="A49" t="s">
        <v>52</v>
      </c>
      <c r="B49">
        <v>6482.3779999999997</v>
      </c>
      <c r="C49">
        <f t="shared" si="0"/>
        <v>25785.453000000001</v>
      </c>
      <c r="D49">
        <f t="shared" si="7"/>
        <v>8971.3210000000036</v>
      </c>
      <c r="E49">
        <f t="shared" si="8"/>
        <v>4101.4383499999994</v>
      </c>
      <c r="F49">
        <f t="shared" si="13"/>
        <v>6129.6050350408414</v>
      </c>
      <c r="G49">
        <f t="shared" si="14"/>
        <v>12259.210070081683</v>
      </c>
      <c r="H49">
        <f t="shared" si="9"/>
        <v>10231.043385040841</v>
      </c>
      <c r="I49">
        <f t="shared" si="10"/>
        <v>16360.648420081681</v>
      </c>
      <c r="J49">
        <f t="shared" si="11"/>
        <v>-2028.1666850408419</v>
      </c>
      <c r="K49">
        <f t="shared" si="12"/>
        <v>-8157.7717200816833</v>
      </c>
    </row>
    <row r="50" spans="1:11">
      <c r="A50" t="s">
        <v>53</v>
      </c>
      <c r="B50">
        <v>7691.826</v>
      </c>
      <c r="C50">
        <f t="shared" si="0"/>
        <v>25985.631000000001</v>
      </c>
      <c r="D50">
        <f t="shared" si="7"/>
        <v>9573.2030000000013</v>
      </c>
      <c r="E50">
        <f t="shared" si="8"/>
        <v>4492.8236500000003</v>
      </c>
      <c r="F50">
        <f t="shared" si="13"/>
        <v>6220.4890631287799</v>
      </c>
      <c r="G50">
        <f t="shared" si="14"/>
        <v>12440.97812625756</v>
      </c>
      <c r="H50">
        <f t="shared" si="9"/>
        <v>10713.31271312878</v>
      </c>
      <c r="I50">
        <f t="shared" si="10"/>
        <v>16933.801776257562</v>
      </c>
      <c r="J50">
        <f t="shared" si="11"/>
        <v>-1727.6654131287796</v>
      </c>
      <c r="K50">
        <f t="shared" si="12"/>
        <v>-7948.1544762575595</v>
      </c>
    </row>
    <row r="51" spans="1:11">
      <c r="A51" t="s">
        <v>54</v>
      </c>
      <c r="B51">
        <v>-233.0019999999995</v>
      </c>
      <c r="C51">
        <f t="shared" si="0"/>
        <v>16752.795999999998</v>
      </c>
      <c r="D51">
        <f t="shared" si="7"/>
        <v>-5774.8159999999989</v>
      </c>
      <c r="E51">
        <f t="shared" si="8"/>
        <v>3925.0394000000001</v>
      </c>
      <c r="F51">
        <f t="shared" si="13"/>
        <v>6621.2902293054667</v>
      </c>
      <c r="G51">
        <f t="shared" si="14"/>
        <v>13242.580458610933</v>
      </c>
      <c r="H51">
        <f t="shared" si="9"/>
        <v>10546.329629305466</v>
      </c>
      <c r="I51">
        <f t="shared" si="10"/>
        <v>17167.619858610935</v>
      </c>
      <c r="J51">
        <f t="shared" si="11"/>
        <v>-2696.2508293054666</v>
      </c>
      <c r="K51">
        <f t="shared" si="12"/>
        <v>-9317.5410586109338</v>
      </c>
    </row>
    <row r="52" spans="1:11">
      <c r="A52" t="s">
        <v>55</v>
      </c>
      <c r="B52">
        <v>5395.3619999999992</v>
      </c>
      <c r="C52">
        <f t="shared" si="0"/>
        <v>19336.563999999998</v>
      </c>
      <c r="D52">
        <f t="shared" si="7"/>
        <v>-2471.0289999999986</v>
      </c>
      <c r="E52">
        <f t="shared" si="8"/>
        <v>3576.5408500000012</v>
      </c>
      <c r="F52">
        <f t="shared" si="13"/>
        <v>6771.2220140570853</v>
      </c>
      <c r="G52">
        <f t="shared" si="14"/>
        <v>13542.444028114171</v>
      </c>
      <c r="H52">
        <f t="shared" si="9"/>
        <v>10347.762864057087</v>
      </c>
      <c r="I52">
        <f t="shared" si="10"/>
        <v>17118.98487811417</v>
      </c>
      <c r="J52">
        <f t="shared" si="11"/>
        <v>-3194.6811640570841</v>
      </c>
      <c r="K52">
        <f t="shared" si="12"/>
        <v>-9965.9031781141694</v>
      </c>
    </row>
    <row r="53" spans="1:11">
      <c r="A53" t="s">
        <v>56</v>
      </c>
      <c r="B53">
        <v>8079.7219999999998</v>
      </c>
      <c r="C53">
        <f t="shared" si="0"/>
        <v>20933.907999999999</v>
      </c>
      <c r="D53">
        <f t="shared" si="7"/>
        <v>-4851.5450000000019</v>
      </c>
      <c r="E53">
        <f t="shared" si="8"/>
        <v>3283.6267000000007</v>
      </c>
      <c r="F53">
        <f t="shared" si="13"/>
        <v>7010.714634836384</v>
      </c>
      <c r="G53">
        <f t="shared" si="14"/>
        <v>14021.429269672768</v>
      </c>
      <c r="H53">
        <f t="shared" si="9"/>
        <v>10294.341334836385</v>
      </c>
      <c r="I53">
        <f t="shared" si="10"/>
        <v>17305.055969672769</v>
      </c>
      <c r="J53">
        <f t="shared" si="11"/>
        <v>-3727.0879348363833</v>
      </c>
      <c r="K53">
        <f t="shared" si="12"/>
        <v>-10737.802569672767</v>
      </c>
    </row>
    <row r="54" spans="1:11">
      <c r="A54" t="s">
        <v>57</v>
      </c>
      <c r="B54">
        <v>10047.222</v>
      </c>
      <c r="C54">
        <f t="shared" si="0"/>
        <v>23289.303999999996</v>
      </c>
      <c r="D54">
        <f t="shared" si="7"/>
        <v>-2696.3270000000048</v>
      </c>
      <c r="E54">
        <f t="shared" si="8"/>
        <v>3016.9783000000002</v>
      </c>
      <c r="F54">
        <f t="shared" si="13"/>
        <v>7136.9000439331257</v>
      </c>
      <c r="G54">
        <f t="shared" si="14"/>
        <v>14273.800087866251</v>
      </c>
      <c r="H54">
        <f t="shared" si="9"/>
        <v>10153.878343933126</v>
      </c>
      <c r="I54">
        <f t="shared" si="10"/>
        <v>17290.778387866252</v>
      </c>
      <c r="J54">
        <f t="shared" si="11"/>
        <v>-4119.921743933126</v>
      </c>
      <c r="K54">
        <f t="shared" si="12"/>
        <v>-11256.821787866251</v>
      </c>
    </row>
    <row r="55" spans="1:11">
      <c r="A55" t="s">
        <v>58</v>
      </c>
      <c r="B55">
        <v>7937.8570000000009</v>
      </c>
      <c r="C55">
        <f t="shared" si="0"/>
        <v>31460.162999999997</v>
      </c>
      <c r="D55">
        <f t="shared" si="7"/>
        <v>14707.366999999998</v>
      </c>
      <c r="E55">
        <f t="shared" si="8"/>
        <v>4031.9094500000001</v>
      </c>
      <c r="F55">
        <f t="shared" si="13"/>
        <v>7289.9833510507478</v>
      </c>
      <c r="G55">
        <f t="shared" si="14"/>
        <v>14579.966702101496</v>
      </c>
      <c r="H55">
        <f t="shared" si="9"/>
        <v>11321.892801050748</v>
      </c>
      <c r="I55">
        <f t="shared" si="10"/>
        <v>18611.876152101497</v>
      </c>
      <c r="J55">
        <f t="shared" si="11"/>
        <v>-3258.0739010507477</v>
      </c>
      <c r="K55">
        <f t="shared" si="12"/>
        <v>-10548.057252101495</v>
      </c>
    </row>
    <row r="56" spans="1:11">
      <c r="A56" t="s">
        <v>59</v>
      </c>
      <c r="B56">
        <v>7041.7420000000002</v>
      </c>
      <c r="C56">
        <f t="shared" si="0"/>
        <v>33106.542999999998</v>
      </c>
      <c r="D56">
        <f t="shared" si="7"/>
        <v>13769.978999999999</v>
      </c>
      <c r="E56">
        <f t="shared" si="8"/>
        <v>4957.8765000000012</v>
      </c>
      <c r="F56">
        <f t="shared" si="13"/>
        <v>7292.0441818163881</v>
      </c>
      <c r="G56">
        <f t="shared" si="14"/>
        <v>14584.088363632776</v>
      </c>
      <c r="H56">
        <f t="shared" si="9"/>
        <v>12249.920681816389</v>
      </c>
      <c r="I56">
        <f t="shared" si="10"/>
        <v>19541.964863632777</v>
      </c>
      <c r="J56">
        <f t="shared" si="11"/>
        <v>-2334.1676818163869</v>
      </c>
      <c r="K56">
        <f t="shared" si="12"/>
        <v>-9626.2118636327759</v>
      </c>
    </row>
    <row r="57" spans="1:11">
      <c r="A57" t="s">
        <v>60</v>
      </c>
      <c r="B57">
        <v>10917.024000000001</v>
      </c>
      <c r="C57">
        <f t="shared" si="0"/>
        <v>35943.845000000001</v>
      </c>
      <c r="D57">
        <f t="shared" si="7"/>
        <v>15009.937000000002</v>
      </c>
      <c r="E57">
        <f t="shared" si="8"/>
        <v>5820.6508000000013</v>
      </c>
      <c r="F57">
        <f t="shared" si="13"/>
        <v>7414.6769463235005</v>
      </c>
      <c r="G57">
        <f t="shared" si="14"/>
        <v>14829.353892647001</v>
      </c>
      <c r="H57">
        <f t="shared" si="9"/>
        <v>13235.327746323503</v>
      </c>
      <c r="I57">
        <f t="shared" si="10"/>
        <v>20650.004692647002</v>
      </c>
      <c r="J57">
        <f t="shared" si="11"/>
        <v>-1594.0261463234992</v>
      </c>
      <c r="K57">
        <f t="shared" si="12"/>
        <v>-9008.7030926469997</v>
      </c>
    </row>
    <row r="58" spans="1:11">
      <c r="A58" t="s">
        <v>61</v>
      </c>
      <c r="B58">
        <v>13515.91</v>
      </c>
      <c r="C58">
        <f t="shared" si="0"/>
        <v>39412.533000000003</v>
      </c>
      <c r="D58">
        <f t="shared" si="7"/>
        <v>16123.229000000007</v>
      </c>
      <c r="E58">
        <f t="shared" si="8"/>
        <v>6916.2946500000016</v>
      </c>
      <c r="F58">
        <f t="shared" si="13"/>
        <v>7225.3450858017113</v>
      </c>
      <c r="G58">
        <f t="shared" si="14"/>
        <v>14450.690171603423</v>
      </c>
      <c r="H58">
        <f t="shared" si="9"/>
        <v>14141.639735801713</v>
      </c>
      <c r="I58">
        <f t="shared" si="10"/>
        <v>21366.984821603422</v>
      </c>
      <c r="J58">
        <f t="shared" si="11"/>
        <v>-309.05043580170968</v>
      </c>
      <c r="K58">
        <f t="shared" si="12"/>
        <v>-7534.395521603421</v>
      </c>
    </row>
    <row r="59" spans="1:11">
      <c r="A59" t="s">
        <v>62</v>
      </c>
      <c r="B59">
        <v>4396.5829999999996</v>
      </c>
      <c r="C59">
        <f t="shared" si="0"/>
        <v>35871.259000000005</v>
      </c>
      <c r="D59">
        <f t="shared" si="7"/>
        <v>4411.0960000000086</v>
      </c>
      <c r="E59">
        <f t="shared" si="8"/>
        <v>7128.2425500000008</v>
      </c>
      <c r="F59">
        <f t="shared" si="13"/>
        <v>7077.7656066816753</v>
      </c>
      <c r="G59">
        <f t="shared" si="14"/>
        <v>14155.531213363351</v>
      </c>
      <c r="H59">
        <f t="shared" si="9"/>
        <v>14206.008156681677</v>
      </c>
      <c r="I59">
        <f t="shared" si="10"/>
        <v>21283.773763363351</v>
      </c>
      <c r="J59">
        <f t="shared" si="11"/>
        <v>50.476943318325539</v>
      </c>
      <c r="K59">
        <f t="shared" si="12"/>
        <v>-7027.2886633633498</v>
      </c>
    </row>
    <row r="60" spans="1:11">
      <c r="A60" t="s">
        <v>63</v>
      </c>
      <c r="B60">
        <v>4765.987000000001</v>
      </c>
      <c r="C60">
        <f t="shared" si="0"/>
        <v>33595.504000000001</v>
      </c>
      <c r="D60">
        <f t="shared" si="7"/>
        <v>488.96100000000297</v>
      </c>
      <c r="E60">
        <f t="shared" ref="E60:E91" si="15">AVERAGE(D41:D60)</f>
        <v>7005.5939000000044</v>
      </c>
      <c r="F60">
        <f t="shared" si="13"/>
        <v>7174.7164993572151</v>
      </c>
      <c r="G60">
        <f t="shared" si="14"/>
        <v>14349.43299871443</v>
      </c>
      <c r="H60">
        <f t="shared" ref="H60:H91" si="16">E60+F60</f>
        <v>14180.310399357219</v>
      </c>
      <c r="I60">
        <f t="shared" ref="I60:I91" si="17">E60+G60</f>
        <v>21355.026898714434</v>
      </c>
      <c r="J60">
        <f t="shared" ref="J60:J91" si="18">E60-F60</f>
        <v>-169.12259935721067</v>
      </c>
      <c r="K60">
        <f t="shared" ref="K60:K91" si="19">E60-G60</f>
        <v>-7343.8390987144257</v>
      </c>
    </row>
    <row r="61" spans="1:11">
      <c r="A61" t="s">
        <v>64</v>
      </c>
      <c r="B61">
        <v>-2032.8689999999995</v>
      </c>
      <c r="C61">
        <f t="shared" si="0"/>
        <v>20645.611000000001</v>
      </c>
      <c r="D61">
        <f t="shared" si="7"/>
        <v>-15298.234</v>
      </c>
      <c r="E61">
        <f t="shared" si="15"/>
        <v>6143.9472500000029</v>
      </c>
      <c r="F61">
        <f t="shared" si="13"/>
        <v>8690.4443741801624</v>
      </c>
      <c r="G61">
        <f t="shared" si="14"/>
        <v>17380.888748360325</v>
      </c>
      <c r="H61">
        <f t="shared" si="16"/>
        <v>14834.391624180165</v>
      </c>
      <c r="I61">
        <f t="shared" si="17"/>
        <v>23524.83599836033</v>
      </c>
      <c r="J61">
        <f t="shared" si="18"/>
        <v>-2546.4971241801595</v>
      </c>
      <c r="K61">
        <f t="shared" si="19"/>
        <v>-11236.941498360322</v>
      </c>
    </row>
    <row r="62" spans="1:11">
      <c r="A62" t="s">
        <v>65</v>
      </c>
      <c r="B62">
        <v>3923.6030000000001</v>
      </c>
      <c r="C62">
        <f t="shared" si="0"/>
        <v>11053.304</v>
      </c>
      <c r="D62">
        <f t="shared" si="7"/>
        <v>-28359.229000000003</v>
      </c>
      <c r="E62">
        <f t="shared" si="15"/>
        <v>4072.3267500000024</v>
      </c>
      <c r="F62">
        <f t="shared" si="13"/>
        <v>11451.442809692937</v>
      </c>
      <c r="G62">
        <f t="shared" si="14"/>
        <v>22902.885619385874</v>
      </c>
      <c r="H62">
        <f t="shared" si="16"/>
        <v>15523.769559692939</v>
      </c>
      <c r="I62">
        <f t="shared" si="17"/>
        <v>26975.212369385878</v>
      </c>
      <c r="J62">
        <f t="shared" si="18"/>
        <v>-7379.1160596929349</v>
      </c>
      <c r="K62">
        <f t="shared" si="19"/>
        <v>-18830.55886938587</v>
      </c>
    </row>
    <row r="63" spans="1:11">
      <c r="A63" t="s">
        <v>66</v>
      </c>
      <c r="B63">
        <v>2777.3290000000002</v>
      </c>
      <c r="C63">
        <f t="shared" si="0"/>
        <v>9434.0500000000011</v>
      </c>
      <c r="D63">
        <f t="shared" si="7"/>
        <v>-26437.209000000003</v>
      </c>
      <c r="E63">
        <f t="shared" si="15"/>
        <v>2061.0006500000009</v>
      </c>
      <c r="F63">
        <f t="shared" si="13"/>
        <v>13072.829602163229</v>
      </c>
      <c r="G63">
        <f t="shared" si="14"/>
        <v>26145.659204326457</v>
      </c>
      <c r="H63">
        <f t="shared" si="16"/>
        <v>15133.830252163229</v>
      </c>
      <c r="I63">
        <f t="shared" si="17"/>
        <v>28206.659854326459</v>
      </c>
      <c r="J63">
        <f t="shared" si="18"/>
        <v>-11011.828952163229</v>
      </c>
      <c r="K63">
        <f t="shared" si="19"/>
        <v>-24084.658554326455</v>
      </c>
    </row>
    <row r="64" spans="1:11">
      <c r="A64" t="s">
        <v>67</v>
      </c>
      <c r="B64">
        <v>8526.0519999999997</v>
      </c>
      <c r="C64">
        <f t="shared" si="0"/>
        <v>13194.115000000002</v>
      </c>
      <c r="D64">
        <f t="shared" si="7"/>
        <v>-20401.388999999999</v>
      </c>
      <c r="E64">
        <f t="shared" si="15"/>
        <v>483.72450000000009</v>
      </c>
      <c r="F64">
        <f t="shared" si="13"/>
        <v>13801.941584627786</v>
      </c>
      <c r="G64">
        <f t="shared" si="14"/>
        <v>27603.883169255572</v>
      </c>
      <c r="H64">
        <f t="shared" si="16"/>
        <v>14285.666084627786</v>
      </c>
      <c r="I64">
        <f t="shared" si="17"/>
        <v>28087.607669255573</v>
      </c>
      <c r="J64">
        <f t="shared" si="18"/>
        <v>-13318.217084627786</v>
      </c>
      <c r="K64">
        <f t="shared" si="19"/>
        <v>-27120.158669255572</v>
      </c>
    </row>
    <row r="65" spans="1:11">
      <c r="A65" t="s">
        <v>68</v>
      </c>
      <c r="B65">
        <v>7462.335</v>
      </c>
      <c r="C65">
        <f t="shared" si="0"/>
        <v>22689.319</v>
      </c>
      <c r="D65">
        <f t="shared" si="7"/>
        <v>2043.7079999999987</v>
      </c>
      <c r="E65">
        <f t="shared" si="15"/>
        <v>-92.550650000000502</v>
      </c>
      <c r="F65">
        <f t="shared" si="13"/>
        <v>13463.28334321187</v>
      </c>
      <c r="G65">
        <f t="shared" si="14"/>
        <v>26926.566686423739</v>
      </c>
      <c r="H65">
        <f t="shared" si="16"/>
        <v>13370.732693211869</v>
      </c>
      <c r="I65">
        <f t="shared" si="17"/>
        <v>26834.016036423738</v>
      </c>
      <c r="J65">
        <f t="shared" si="18"/>
        <v>-13555.833993211871</v>
      </c>
      <c r="K65">
        <f t="shared" si="19"/>
        <v>-27019.11733642374</v>
      </c>
    </row>
    <row r="66" spans="1:11">
      <c r="A66" t="s">
        <v>69</v>
      </c>
      <c r="B66">
        <v>-42.184300000000349</v>
      </c>
      <c r="C66">
        <f t="shared" si="0"/>
        <v>18723.5317</v>
      </c>
      <c r="D66">
        <f t="shared" si="7"/>
        <v>7670.2276999999995</v>
      </c>
      <c r="E66">
        <f t="shared" si="15"/>
        <v>84.39303499999987</v>
      </c>
      <c r="F66">
        <f t="shared" si="13"/>
        <v>13544.727358446293</v>
      </c>
      <c r="G66">
        <f t="shared" si="14"/>
        <v>27089.454716892586</v>
      </c>
      <c r="H66">
        <f t="shared" si="16"/>
        <v>13629.120393446292</v>
      </c>
      <c r="I66">
        <f t="shared" si="17"/>
        <v>27173.847751892587</v>
      </c>
      <c r="J66">
        <f t="shared" si="18"/>
        <v>-13460.334323446294</v>
      </c>
      <c r="K66">
        <f t="shared" si="19"/>
        <v>-27005.061681892585</v>
      </c>
    </row>
    <row r="67" spans="1:11">
      <c r="A67" t="s">
        <v>70</v>
      </c>
      <c r="B67">
        <v>2982.2483999999999</v>
      </c>
      <c r="C67">
        <f t="shared" si="0"/>
        <v>18928.451099999998</v>
      </c>
      <c r="D67">
        <f t="shared" si="7"/>
        <v>9494.4010999999973</v>
      </c>
      <c r="E67">
        <f t="shared" si="15"/>
        <v>153.26798999999983</v>
      </c>
      <c r="F67">
        <f t="shared" si="13"/>
        <v>13591.1451850872</v>
      </c>
      <c r="G67">
        <f t="shared" si="14"/>
        <v>27182.2903701744</v>
      </c>
      <c r="H67">
        <f t="shared" si="16"/>
        <v>13744.4131750872</v>
      </c>
      <c r="I67">
        <f t="shared" si="17"/>
        <v>27335.5583601744</v>
      </c>
      <c r="J67">
        <f t="shared" si="18"/>
        <v>-13437.8771950872</v>
      </c>
      <c r="K67">
        <f t="shared" si="19"/>
        <v>-27029.0223801744</v>
      </c>
    </row>
    <row r="68" spans="1:11">
      <c r="A68" t="s">
        <v>71</v>
      </c>
      <c r="B68">
        <v>2971.7880000000005</v>
      </c>
      <c r="C68">
        <f t="shared" si="0"/>
        <v>13374.187100000001</v>
      </c>
      <c r="D68">
        <f t="shared" si="7"/>
        <v>180.07209999999941</v>
      </c>
      <c r="E68">
        <f t="shared" si="15"/>
        <v>-192.31380499999941</v>
      </c>
      <c r="F68">
        <f t="shared" si="13"/>
        <v>13492.95245781351</v>
      </c>
      <c r="G68">
        <f t="shared" si="14"/>
        <v>26985.904915627019</v>
      </c>
      <c r="H68">
        <f t="shared" si="16"/>
        <v>13300.63865281351</v>
      </c>
      <c r="I68">
        <f t="shared" si="17"/>
        <v>26793.591110627021</v>
      </c>
      <c r="J68">
        <f t="shared" si="18"/>
        <v>-13685.266262813509</v>
      </c>
      <c r="K68">
        <f t="shared" si="19"/>
        <v>-27178.218720627017</v>
      </c>
    </row>
    <row r="69" spans="1:11">
      <c r="A69" t="s">
        <v>72</v>
      </c>
      <c r="B69">
        <v>4547.0992000000006</v>
      </c>
      <c r="C69">
        <f t="shared" si="0"/>
        <v>10458.951300000001</v>
      </c>
      <c r="D69">
        <f t="shared" si="7"/>
        <v>-12230.367699999999</v>
      </c>
      <c r="E69">
        <f t="shared" si="15"/>
        <v>-1252.39824</v>
      </c>
      <c r="F69">
        <f t="shared" si="13"/>
        <v>13567.768526723892</v>
      </c>
      <c r="G69">
        <f t="shared" si="14"/>
        <v>27135.537053447784</v>
      </c>
      <c r="H69">
        <f t="shared" si="16"/>
        <v>12315.370286723892</v>
      </c>
      <c r="I69">
        <f t="shared" si="17"/>
        <v>25883.138813447786</v>
      </c>
      <c r="J69">
        <f t="shared" si="18"/>
        <v>-14820.166766723893</v>
      </c>
      <c r="K69">
        <f t="shared" si="19"/>
        <v>-28387.935293447783</v>
      </c>
    </row>
    <row r="70" spans="1:11">
      <c r="A70" t="s">
        <v>73</v>
      </c>
      <c r="B70">
        <v>-2311.3472000000002</v>
      </c>
      <c r="C70">
        <f t="shared" ref="C70:C133" si="20">SUM(B67,B68,B69,B70)</f>
        <v>8189.7884000000013</v>
      </c>
      <c r="D70">
        <f t="shared" si="7"/>
        <v>-10533.743299999998</v>
      </c>
      <c r="E70">
        <f t="shared" si="15"/>
        <v>-2257.7455550000004</v>
      </c>
      <c r="F70">
        <f t="shared" si="13"/>
        <v>13467.969355279431</v>
      </c>
      <c r="G70">
        <f t="shared" si="14"/>
        <v>26935.938710558861</v>
      </c>
      <c r="H70">
        <f t="shared" si="16"/>
        <v>11210.223800279429</v>
      </c>
      <c r="I70">
        <f t="shared" si="17"/>
        <v>24678.19315555886</v>
      </c>
      <c r="J70">
        <f t="shared" si="18"/>
        <v>-15725.714910279432</v>
      </c>
      <c r="K70">
        <f t="shared" si="19"/>
        <v>-29193.684265558863</v>
      </c>
    </row>
    <row r="71" spans="1:11">
      <c r="A71" t="s">
        <v>74</v>
      </c>
      <c r="B71">
        <v>7267.0680000000011</v>
      </c>
      <c r="C71">
        <f t="shared" si="20"/>
        <v>12474.608000000002</v>
      </c>
      <c r="D71">
        <f t="shared" si="7"/>
        <v>-6453.8430999999964</v>
      </c>
      <c r="E71">
        <f t="shared" si="15"/>
        <v>-2291.6969099999997</v>
      </c>
      <c r="F71">
        <f t="shared" si="13"/>
        <v>13478.154193364568</v>
      </c>
      <c r="G71">
        <f t="shared" si="14"/>
        <v>26956.308386729135</v>
      </c>
      <c r="H71">
        <f t="shared" si="16"/>
        <v>11186.457283364569</v>
      </c>
      <c r="I71">
        <f t="shared" si="17"/>
        <v>24664.611476729136</v>
      </c>
      <c r="J71">
        <f t="shared" si="18"/>
        <v>-15769.851103364566</v>
      </c>
      <c r="K71">
        <f t="shared" si="19"/>
        <v>-29248.005296729134</v>
      </c>
    </row>
    <row r="72" spans="1:11">
      <c r="A72" t="s">
        <v>75</v>
      </c>
      <c r="B72">
        <v>2523.9050999999995</v>
      </c>
      <c r="C72">
        <f t="shared" si="20"/>
        <v>12026.725100000001</v>
      </c>
      <c r="D72">
        <f t="shared" si="7"/>
        <v>-1347.4619999999995</v>
      </c>
      <c r="E72">
        <f t="shared" si="15"/>
        <v>-2235.51856</v>
      </c>
      <c r="F72">
        <f t="shared" si="13"/>
        <v>13479.70886021827</v>
      </c>
      <c r="G72">
        <f t="shared" si="14"/>
        <v>26959.417720436541</v>
      </c>
      <c r="H72">
        <f t="shared" si="16"/>
        <v>11244.19030021827</v>
      </c>
      <c r="I72">
        <f t="shared" si="17"/>
        <v>24723.89916043654</v>
      </c>
      <c r="J72">
        <f t="shared" si="18"/>
        <v>-15715.227420218271</v>
      </c>
      <c r="K72">
        <f t="shared" si="19"/>
        <v>-29194.936280436541</v>
      </c>
    </row>
    <row r="73" spans="1:11">
      <c r="A73" t="s">
        <v>76</v>
      </c>
      <c r="B73">
        <v>2378.7345999999998</v>
      </c>
      <c r="C73">
        <f t="shared" si="20"/>
        <v>9858.3605000000007</v>
      </c>
      <c r="D73">
        <f t="shared" si="7"/>
        <v>-600.59079999999994</v>
      </c>
      <c r="E73">
        <f t="shared" si="15"/>
        <v>-2022.9708500000002</v>
      </c>
      <c r="F73">
        <f t="shared" si="13"/>
        <v>13469.799224920689</v>
      </c>
      <c r="G73">
        <f t="shared" si="14"/>
        <v>26939.598449841378</v>
      </c>
      <c r="H73">
        <f t="shared" si="16"/>
        <v>11446.828374920689</v>
      </c>
      <c r="I73">
        <f t="shared" si="17"/>
        <v>24916.627599841377</v>
      </c>
      <c r="J73">
        <f t="shared" si="18"/>
        <v>-15492.770074920689</v>
      </c>
      <c r="K73">
        <f t="shared" si="19"/>
        <v>-28962.56929984138</v>
      </c>
    </row>
    <row r="74" spans="1:11">
      <c r="A74" t="s">
        <v>77</v>
      </c>
      <c r="B74">
        <v>6596.3537000000006</v>
      </c>
      <c r="C74">
        <f t="shared" si="20"/>
        <v>18766.061400000002</v>
      </c>
      <c r="D74">
        <f t="shared" ref="D74:D137" si="21">C74-C70</f>
        <v>10576.273000000001</v>
      </c>
      <c r="E74">
        <f t="shared" si="15"/>
        <v>-1359.3408499999998</v>
      </c>
      <c r="F74">
        <f t="shared" si="13"/>
        <v>13758.736504075141</v>
      </c>
      <c r="G74">
        <f t="shared" si="14"/>
        <v>27517.473008150282</v>
      </c>
      <c r="H74">
        <f t="shared" si="16"/>
        <v>12399.395654075141</v>
      </c>
      <c r="I74">
        <f t="shared" si="17"/>
        <v>26158.132158150282</v>
      </c>
      <c r="J74">
        <f t="shared" si="18"/>
        <v>-15118.077354075142</v>
      </c>
      <c r="K74">
        <f t="shared" si="19"/>
        <v>-28876.813858150283</v>
      </c>
    </row>
    <row r="75" spans="1:11">
      <c r="A75" t="s">
        <v>78</v>
      </c>
      <c r="B75">
        <v>3361.7130999999999</v>
      </c>
      <c r="C75">
        <f t="shared" si="20"/>
        <v>14860.7065</v>
      </c>
      <c r="D75">
        <f t="shared" si="21"/>
        <v>2386.0984999999982</v>
      </c>
      <c r="E75">
        <f t="shared" si="15"/>
        <v>-1975.4042750000001</v>
      </c>
      <c r="F75">
        <f t="shared" si="13"/>
        <v>13268.586379108976</v>
      </c>
      <c r="G75">
        <f t="shared" si="14"/>
        <v>26537.172758217952</v>
      </c>
      <c r="H75">
        <f t="shared" si="16"/>
        <v>11293.182104108975</v>
      </c>
      <c r="I75">
        <f t="shared" si="17"/>
        <v>24561.768483217951</v>
      </c>
      <c r="J75">
        <f t="shared" si="18"/>
        <v>-15243.990654108977</v>
      </c>
      <c r="K75">
        <f t="shared" si="19"/>
        <v>-28512.577033217953</v>
      </c>
    </row>
    <row r="76" spans="1:11">
      <c r="A76" t="s">
        <v>79</v>
      </c>
      <c r="B76">
        <v>133.74810000000016</v>
      </c>
      <c r="C76">
        <f t="shared" si="20"/>
        <v>12470.549500000001</v>
      </c>
      <c r="D76">
        <f t="shared" si="21"/>
        <v>443.82439999999951</v>
      </c>
      <c r="E76">
        <f t="shared" si="15"/>
        <v>-2641.7120050000003</v>
      </c>
      <c r="F76">
        <f t="shared" si="13"/>
        <v>12761.184070168629</v>
      </c>
      <c r="G76">
        <f t="shared" si="14"/>
        <v>25522.368140337258</v>
      </c>
      <c r="H76">
        <f t="shared" si="16"/>
        <v>10119.472065168629</v>
      </c>
      <c r="I76">
        <f t="shared" si="17"/>
        <v>22880.656135337256</v>
      </c>
      <c r="J76">
        <f t="shared" si="18"/>
        <v>-15402.896075168628</v>
      </c>
      <c r="K76">
        <f t="shared" si="19"/>
        <v>-28164.080145337259</v>
      </c>
    </row>
    <row r="77" spans="1:11">
      <c r="A77" t="s">
        <v>80</v>
      </c>
      <c r="B77">
        <v>8551.6682000000001</v>
      </c>
      <c r="C77">
        <f t="shared" si="20"/>
        <v>18643.483100000001</v>
      </c>
      <c r="D77">
        <f t="shared" si="21"/>
        <v>8785.1226000000006</v>
      </c>
      <c r="E77">
        <f t="shared" si="15"/>
        <v>-2952.9527250000001</v>
      </c>
      <c r="F77">
        <f t="shared" si="13"/>
        <v>12378.170469696306</v>
      </c>
      <c r="G77">
        <f t="shared" si="14"/>
        <v>24756.340939392612</v>
      </c>
      <c r="H77">
        <f t="shared" si="16"/>
        <v>9425.2177446963069</v>
      </c>
      <c r="I77">
        <f t="shared" si="17"/>
        <v>21803.388214392613</v>
      </c>
      <c r="J77">
        <f t="shared" si="18"/>
        <v>-15331.123194696305</v>
      </c>
      <c r="K77">
        <f t="shared" si="19"/>
        <v>-27709.293664392611</v>
      </c>
    </row>
    <row r="78" spans="1:11">
      <c r="A78" t="s">
        <v>81</v>
      </c>
      <c r="B78">
        <v>2679.0165999999999</v>
      </c>
      <c r="C78">
        <f t="shared" si="20"/>
        <v>14726.146000000001</v>
      </c>
      <c r="D78">
        <f t="shared" si="21"/>
        <v>-4039.9154000000017</v>
      </c>
      <c r="E78">
        <f t="shared" si="15"/>
        <v>-3961.1099449999992</v>
      </c>
      <c r="F78">
        <f t="shared" si="13"/>
        <v>11535.109194398474</v>
      </c>
      <c r="G78">
        <f t="shared" si="14"/>
        <v>23070.218388796948</v>
      </c>
      <c r="H78">
        <f t="shared" si="16"/>
        <v>7573.9992493984746</v>
      </c>
      <c r="I78">
        <f t="shared" si="17"/>
        <v>19109.108443796948</v>
      </c>
      <c r="J78">
        <f t="shared" si="18"/>
        <v>-15496.219139398472</v>
      </c>
      <c r="K78">
        <f t="shared" si="19"/>
        <v>-27031.328333796948</v>
      </c>
    </row>
    <row r="79" spans="1:11">
      <c r="A79" t="s">
        <v>82</v>
      </c>
      <c r="B79">
        <v>5584.4193999999998</v>
      </c>
      <c r="C79">
        <f t="shared" si="20"/>
        <v>16948.852299999999</v>
      </c>
      <c r="D79">
        <f t="shared" si="21"/>
        <v>2088.1457999999984</v>
      </c>
      <c r="E79">
        <f t="shared" si="15"/>
        <v>-4077.2574550000004</v>
      </c>
      <c r="F79">
        <f t="shared" si="13"/>
        <v>11457.80817702511</v>
      </c>
      <c r="G79">
        <f t="shared" si="14"/>
        <v>22915.61635405022</v>
      </c>
      <c r="H79">
        <f t="shared" si="16"/>
        <v>7380.5507220251093</v>
      </c>
      <c r="I79">
        <f t="shared" si="17"/>
        <v>18838.358899050221</v>
      </c>
      <c r="J79">
        <f t="shared" si="18"/>
        <v>-15535.065632025111</v>
      </c>
      <c r="K79">
        <f t="shared" si="19"/>
        <v>-26992.873809050219</v>
      </c>
    </row>
    <row r="80" spans="1:11">
      <c r="A80" t="s">
        <v>83</v>
      </c>
      <c r="B80">
        <v>5344.7898000000005</v>
      </c>
      <c r="C80">
        <f t="shared" si="20"/>
        <v>22159.894</v>
      </c>
      <c r="D80">
        <f t="shared" si="21"/>
        <v>9689.3444999999992</v>
      </c>
      <c r="E80">
        <f t="shared" si="15"/>
        <v>-3617.2382800000005</v>
      </c>
      <c r="F80">
        <f t="shared" si="13"/>
        <v>11829.451697463544</v>
      </c>
      <c r="G80">
        <f t="shared" si="14"/>
        <v>23658.903394927089</v>
      </c>
      <c r="H80">
        <f t="shared" si="16"/>
        <v>8212.213417463543</v>
      </c>
      <c r="I80">
        <f t="shared" si="17"/>
        <v>20041.665114927087</v>
      </c>
      <c r="J80">
        <f t="shared" si="18"/>
        <v>-15446.689977463546</v>
      </c>
      <c r="K80">
        <f t="shared" si="19"/>
        <v>-27276.14167492709</v>
      </c>
    </row>
    <row r="81" spans="1:11">
      <c r="A81" t="s">
        <v>84</v>
      </c>
      <c r="B81">
        <v>5041.5959000000003</v>
      </c>
      <c r="C81">
        <f t="shared" si="20"/>
        <v>18649.8217</v>
      </c>
      <c r="D81">
        <f t="shared" si="21"/>
        <v>6.3385999999991327</v>
      </c>
      <c r="E81">
        <f t="shared" si="15"/>
        <v>-2852.0096500000013</v>
      </c>
      <c r="F81">
        <f t="shared" si="13"/>
        <v>11525.157318394304</v>
      </c>
      <c r="G81">
        <f t="shared" si="14"/>
        <v>23050.314636788607</v>
      </c>
      <c r="H81">
        <f t="shared" si="16"/>
        <v>8673.1476683943019</v>
      </c>
      <c r="I81">
        <f t="shared" si="17"/>
        <v>20198.304986788607</v>
      </c>
      <c r="J81">
        <f t="shared" si="18"/>
        <v>-14377.166968394306</v>
      </c>
      <c r="K81">
        <f t="shared" si="19"/>
        <v>-25902.324286788607</v>
      </c>
    </row>
    <row r="82" spans="1:11">
      <c r="A82" t="s">
        <v>85</v>
      </c>
      <c r="B82">
        <v>7009.8570000000009</v>
      </c>
      <c r="C82">
        <f t="shared" si="20"/>
        <v>22980.662100000001</v>
      </c>
      <c r="D82">
        <f t="shared" si="21"/>
        <v>8254.5161000000007</v>
      </c>
      <c r="E82">
        <f t="shared" si="15"/>
        <v>-1021.3223950000001</v>
      </c>
      <c r="F82">
        <f t="shared" si="13"/>
        <v>10077.238896629291</v>
      </c>
      <c r="G82">
        <f t="shared" si="14"/>
        <v>20154.477793258582</v>
      </c>
      <c r="H82">
        <f t="shared" si="16"/>
        <v>9055.91650162929</v>
      </c>
      <c r="I82">
        <f t="shared" si="17"/>
        <v>19133.155398258583</v>
      </c>
      <c r="J82">
        <f t="shared" si="18"/>
        <v>-11098.561291629292</v>
      </c>
      <c r="K82">
        <f t="shared" si="19"/>
        <v>-21175.800188258581</v>
      </c>
    </row>
    <row r="83" spans="1:11">
      <c r="A83" t="s">
        <v>86</v>
      </c>
      <c r="B83">
        <v>5545.1351000000004</v>
      </c>
      <c r="C83">
        <f t="shared" si="20"/>
        <v>22941.377800000002</v>
      </c>
      <c r="D83">
        <f t="shared" si="21"/>
        <v>5992.5255000000034</v>
      </c>
      <c r="E83">
        <f t="shared" si="15"/>
        <v>600.16433000000029</v>
      </c>
      <c r="F83">
        <f t="shared" si="13"/>
        <v>8208.1683263620853</v>
      </c>
      <c r="G83">
        <f t="shared" si="14"/>
        <v>16416.336652724171</v>
      </c>
      <c r="H83">
        <f t="shared" si="16"/>
        <v>8808.3326563620849</v>
      </c>
      <c r="I83">
        <f t="shared" si="17"/>
        <v>17016.50098272417</v>
      </c>
      <c r="J83">
        <f t="shared" si="18"/>
        <v>-7608.0039963620848</v>
      </c>
      <c r="K83">
        <f t="shared" si="19"/>
        <v>-15816.172322724171</v>
      </c>
    </row>
    <row r="84" spans="1:11">
      <c r="A84" t="s">
        <v>87</v>
      </c>
      <c r="B84">
        <v>-2675.6744999999996</v>
      </c>
      <c r="C84">
        <f t="shared" si="20"/>
        <v>14920.913500000001</v>
      </c>
      <c r="D84">
        <f t="shared" si="21"/>
        <v>-7238.9804999999997</v>
      </c>
      <c r="E84">
        <f t="shared" si="15"/>
        <v>1258.2847549999999</v>
      </c>
      <c r="F84">
        <f t="shared" si="13"/>
        <v>6851.1659312036245</v>
      </c>
      <c r="G84">
        <f t="shared" si="14"/>
        <v>13702.331862407249</v>
      </c>
      <c r="H84">
        <f t="shared" si="16"/>
        <v>8109.4506862036242</v>
      </c>
      <c r="I84">
        <f t="shared" si="17"/>
        <v>14960.61661740725</v>
      </c>
      <c r="J84">
        <f t="shared" si="18"/>
        <v>-5592.8811762036248</v>
      </c>
      <c r="K84">
        <f t="shared" si="19"/>
        <v>-12444.047107407248</v>
      </c>
    </row>
    <row r="85" spans="1:11">
      <c r="A85" t="s">
        <v>88</v>
      </c>
      <c r="B85">
        <v>3091.6134000000002</v>
      </c>
      <c r="C85">
        <f t="shared" si="20"/>
        <v>12970.931000000002</v>
      </c>
      <c r="D85">
        <f t="shared" si="21"/>
        <v>-5678.8906999999981</v>
      </c>
      <c r="E85">
        <f t="shared" si="15"/>
        <v>872.15482000000043</v>
      </c>
      <c r="F85">
        <f t="shared" si="13"/>
        <v>7020.1087291265812</v>
      </c>
      <c r="G85">
        <f t="shared" si="14"/>
        <v>14040.217458253162</v>
      </c>
      <c r="H85">
        <f t="shared" si="16"/>
        <v>7892.2635491265819</v>
      </c>
      <c r="I85">
        <f t="shared" si="17"/>
        <v>14912.372278253162</v>
      </c>
      <c r="J85">
        <f t="shared" si="18"/>
        <v>-6147.9539091265806</v>
      </c>
      <c r="K85">
        <f t="shared" si="19"/>
        <v>-13168.062638253163</v>
      </c>
    </row>
    <row r="86" spans="1:11">
      <c r="A86" t="s">
        <v>89</v>
      </c>
      <c r="B86">
        <v>7834.1918000000005</v>
      </c>
      <c r="C86">
        <f t="shared" si="20"/>
        <v>13795.265800000001</v>
      </c>
      <c r="D86">
        <f t="shared" si="21"/>
        <v>-9185.3963000000003</v>
      </c>
      <c r="E86">
        <f t="shared" si="15"/>
        <v>29.373620000000482</v>
      </c>
      <c r="F86">
        <f t="shared" si="13"/>
        <v>7171.1833473855559</v>
      </c>
      <c r="G86">
        <f t="shared" si="14"/>
        <v>14342.366694771112</v>
      </c>
      <c r="H86">
        <f t="shared" si="16"/>
        <v>7200.5569673855562</v>
      </c>
      <c r="I86">
        <f t="shared" si="17"/>
        <v>14371.740314771112</v>
      </c>
      <c r="J86">
        <f t="shared" si="18"/>
        <v>-7141.8097273855556</v>
      </c>
      <c r="K86">
        <f t="shared" si="19"/>
        <v>-14312.993074771111</v>
      </c>
    </row>
    <row r="87" spans="1:11">
      <c r="A87" t="s">
        <v>90</v>
      </c>
      <c r="B87">
        <v>3124.1415000000006</v>
      </c>
      <c r="C87">
        <f t="shared" si="20"/>
        <v>11374.272200000003</v>
      </c>
      <c r="D87">
        <f t="shared" si="21"/>
        <v>-11567.105599999999</v>
      </c>
      <c r="E87">
        <f t="shared" si="15"/>
        <v>-1023.7017149999996</v>
      </c>
      <c r="F87">
        <f t="shared" si="13"/>
        <v>7254.0506771756136</v>
      </c>
      <c r="G87">
        <f t="shared" si="14"/>
        <v>14508.101354351227</v>
      </c>
      <c r="H87">
        <f t="shared" si="16"/>
        <v>6230.3489621756144</v>
      </c>
      <c r="I87">
        <f t="shared" si="17"/>
        <v>13484.399639351228</v>
      </c>
      <c r="J87">
        <f t="shared" si="18"/>
        <v>-8277.7523921756128</v>
      </c>
      <c r="K87">
        <f t="shared" si="19"/>
        <v>-15531.803069351226</v>
      </c>
    </row>
    <row r="88" spans="1:11">
      <c r="A88" t="s">
        <v>91</v>
      </c>
      <c r="B88">
        <v>14507.9254</v>
      </c>
      <c r="C88">
        <f t="shared" si="20"/>
        <v>28557.872100000001</v>
      </c>
      <c r="D88">
        <f t="shared" si="21"/>
        <v>13636.9586</v>
      </c>
      <c r="E88">
        <f t="shared" si="15"/>
        <v>-350.8573899999995</v>
      </c>
      <c r="F88">
        <f t="shared" si="13"/>
        <v>7961.2061803474617</v>
      </c>
      <c r="G88">
        <f t="shared" si="14"/>
        <v>15922.412360694923</v>
      </c>
      <c r="H88">
        <f t="shared" si="16"/>
        <v>7610.3487903474625</v>
      </c>
      <c r="I88">
        <f t="shared" si="17"/>
        <v>15571.554970694924</v>
      </c>
      <c r="J88">
        <f t="shared" si="18"/>
        <v>-8312.0635703474618</v>
      </c>
      <c r="K88">
        <f t="shared" si="19"/>
        <v>-16273.269750694923</v>
      </c>
    </row>
    <row r="89" spans="1:11">
      <c r="A89" t="s">
        <v>92</v>
      </c>
      <c r="B89">
        <v>6853.9698000000008</v>
      </c>
      <c r="C89">
        <f t="shared" si="20"/>
        <v>32320.228500000005</v>
      </c>
      <c r="D89">
        <f t="shared" si="21"/>
        <v>19349.297500000001</v>
      </c>
      <c r="E89">
        <f t="shared" si="15"/>
        <v>1228.1258700000008</v>
      </c>
      <c r="F89">
        <f t="shared" si="13"/>
        <v>8588.0726587623267</v>
      </c>
      <c r="G89">
        <f t="shared" si="14"/>
        <v>17176.145317524653</v>
      </c>
      <c r="H89">
        <f t="shared" si="16"/>
        <v>9816.1985287623284</v>
      </c>
      <c r="I89">
        <f t="shared" si="17"/>
        <v>18404.271187524653</v>
      </c>
      <c r="J89">
        <f t="shared" si="18"/>
        <v>-7359.9467887623259</v>
      </c>
      <c r="K89">
        <f t="shared" si="19"/>
        <v>-15948.019447524654</v>
      </c>
    </row>
    <row r="90" spans="1:11">
      <c r="A90" t="s">
        <v>93</v>
      </c>
      <c r="B90">
        <v>4940.9982</v>
      </c>
      <c r="C90">
        <f t="shared" si="20"/>
        <v>29427.034900000006</v>
      </c>
      <c r="D90">
        <f t="shared" si="21"/>
        <v>15631.769100000005</v>
      </c>
      <c r="E90">
        <f t="shared" si="15"/>
        <v>2536.4014900000006</v>
      </c>
      <c r="F90">
        <f t="shared" si="13"/>
        <v>8694.3312379196414</v>
      </c>
      <c r="G90">
        <f t="shared" si="14"/>
        <v>17388.662475839283</v>
      </c>
      <c r="H90">
        <f t="shared" si="16"/>
        <v>11230.732727919642</v>
      </c>
      <c r="I90">
        <f t="shared" si="17"/>
        <v>19925.063965839283</v>
      </c>
      <c r="J90">
        <f t="shared" si="18"/>
        <v>-6157.9297479196412</v>
      </c>
      <c r="K90">
        <f t="shared" si="19"/>
        <v>-14852.260985839283</v>
      </c>
    </row>
    <row r="91" spans="1:11">
      <c r="A91" t="s">
        <v>94</v>
      </c>
      <c r="B91">
        <v>1569.2640999999999</v>
      </c>
      <c r="C91">
        <f t="shared" si="20"/>
        <v>27872.157500000001</v>
      </c>
      <c r="D91">
        <f t="shared" si="21"/>
        <v>16497.885299999998</v>
      </c>
      <c r="E91">
        <f t="shared" si="15"/>
        <v>3683.9879100000007</v>
      </c>
      <c r="F91">
        <f t="shared" si="13"/>
        <v>8956.0210807564945</v>
      </c>
      <c r="G91">
        <f t="shared" si="14"/>
        <v>17912.042161512989</v>
      </c>
      <c r="H91">
        <f t="shared" si="16"/>
        <v>12640.008990756494</v>
      </c>
      <c r="I91">
        <f t="shared" si="17"/>
        <v>21596.030071512989</v>
      </c>
      <c r="J91">
        <f t="shared" si="18"/>
        <v>-5272.0331707564937</v>
      </c>
      <c r="K91">
        <f t="shared" si="19"/>
        <v>-14228.054251512989</v>
      </c>
    </row>
    <row r="92" spans="1:11">
      <c r="A92" t="s">
        <v>95</v>
      </c>
      <c r="B92">
        <v>4496.4402</v>
      </c>
      <c r="C92">
        <f t="shared" si="20"/>
        <v>17860.672300000002</v>
      </c>
      <c r="D92">
        <f t="shared" si="21"/>
        <v>-10697.199799999999</v>
      </c>
      <c r="E92">
        <f t="shared" ref="E92:E123" si="22">AVERAGE(D73:D92)</f>
        <v>3216.5010200000006</v>
      </c>
      <c r="F92">
        <f t="shared" si="13"/>
        <v>9462.1911067906094</v>
      </c>
      <c r="G92">
        <f t="shared" si="14"/>
        <v>18924.382213581219</v>
      </c>
      <c r="H92">
        <f t="shared" ref="H92:H123" si="23">E92+F92</f>
        <v>12678.692126790611</v>
      </c>
      <c r="I92">
        <f t="shared" ref="I92:I123" si="24">E92+G92</f>
        <v>22140.883233581219</v>
      </c>
      <c r="J92">
        <f t="shared" ref="J92:J123" si="25">E92-F92</f>
        <v>-6245.6900867906088</v>
      </c>
      <c r="K92">
        <f t="shared" ref="K92:K123" si="26">E92-G92</f>
        <v>-15707.881193581219</v>
      </c>
    </row>
    <row r="93" spans="1:11">
      <c r="A93" t="s">
        <v>96</v>
      </c>
      <c r="B93">
        <v>7937.7741000000005</v>
      </c>
      <c r="C93">
        <f t="shared" si="20"/>
        <v>18944.476600000002</v>
      </c>
      <c r="D93">
        <f t="shared" si="21"/>
        <v>-13375.751900000003</v>
      </c>
      <c r="E93">
        <f t="shared" si="22"/>
        <v>2577.7429650000004</v>
      </c>
      <c r="F93">
        <f t="shared" ref="F93:F143" si="27">STDEV(D74,D75,D76,D77,D78,D79,D80,D81,D82,D83,D84,D85,D86,D87,D88,D89,D90,D91,D92,D93)</f>
        <v>10140.3326537086</v>
      </c>
      <c r="G93">
        <f t="shared" ref="G93:G143" si="28">F93*2</f>
        <v>20280.665307417199</v>
      </c>
      <c r="H93">
        <f t="shared" si="23"/>
        <v>12718.075618708601</v>
      </c>
      <c r="I93">
        <f t="shared" si="24"/>
        <v>22858.4082724172</v>
      </c>
      <c r="J93">
        <f t="shared" si="25"/>
        <v>-7562.5896887085992</v>
      </c>
      <c r="K93">
        <f t="shared" si="26"/>
        <v>-17702.922342417198</v>
      </c>
    </row>
    <row r="94" spans="1:11">
      <c r="A94" t="s">
        <v>97</v>
      </c>
      <c r="B94">
        <v>9993.2819</v>
      </c>
      <c r="C94">
        <f t="shared" si="20"/>
        <v>23996.760300000002</v>
      </c>
      <c r="D94">
        <f t="shared" si="21"/>
        <v>-5430.2746000000043</v>
      </c>
      <c r="E94">
        <f t="shared" si="22"/>
        <v>1777.4155850000002</v>
      </c>
      <c r="F94">
        <f t="shared" si="27"/>
        <v>10107.428129654543</v>
      </c>
      <c r="G94">
        <f t="shared" si="28"/>
        <v>20214.856259309086</v>
      </c>
      <c r="H94">
        <f t="shared" si="23"/>
        <v>11884.843714654544</v>
      </c>
      <c r="I94">
        <f t="shared" si="24"/>
        <v>21992.271844309085</v>
      </c>
      <c r="J94">
        <f t="shared" si="25"/>
        <v>-8330.0125446545426</v>
      </c>
      <c r="K94">
        <f t="shared" si="26"/>
        <v>-18437.440674309088</v>
      </c>
    </row>
    <row r="95" spans="1:11">
      <c r="A95" t="s">
        <v>98</v>
      </c>
      <c r="B95">
        <v>3786.2218999999996</v>
      </c>
      <c r="C95">
        <f t="shared" si="20"/>
        <v>26213.718100000002</v>
      </c>
      <c r="D95">
        <f t="shared" si="21"/>
        <v>-1658.4393999999993</v>
      </c>
      <c r="E95">
        <f t="shared" si="22"/>
        <v>1575.18869</v>
      </c>
      <c r="F95">
        <f t="shared" si="27"/>
        <v>10135.032144347582</v>
      </c>
      <c r="G95">
        <f t="shared" si="28"/>
        <v>20270.064288695165</v>
      </c>
      <c r="H95">
        <f t="shared" si="23"/>
        <v>11710.220834347583</v>
      </c>
      <c r="I95">
        <f t="shared" si="24"/>
        <v>21845.252978695164</v>
      </c>
      <c r="J95">
        <f t="shared" si="25"/>
        <v>-8559.8434543475814</v>
      </c>
      <c r="K95">
        <f t="shared" si="26"/>
        <v>-18694.875598695166</v>
      </c>
    </row>
    <row r="96" spans="1:11">
      <c r="A96" t="s">
        <v>99</v>
      </c>
      <c r="B96">
        <v>-3035.6432</v>
      </c>
      <c r="C96">
        <f t="shared" si="20"/>
        <v>18681.634700000002</v>
      </c>
      <c r="D96">
        <f t="shared" si="21"/>
        <v>820.96240000000034</v>
      </c>
      <c r="E96">
        <f t="shared" si="22"/>
        <v>1594.0455900000002</v>
      </c>
      <c r="F96">
        <f t="shared" si="27"/>
        <v>10133.167051188375</v>
      </c>
      <c r="G96">
        <f t="shared" si="28"/>
        <v>20266.33410237675</v>
      </c>
      <c r="H96">
        <f t="shared" si="23"/>
        <v>11727.212641188375</v>
      </c>
      <c r="I96">
        <f t="shared" si="24"/>
        <v>21860.379692376751</v>
      </c>
      <c r="J96">
        <f t="shared" si="25"/>
        <v>-8539.1214611883752</v>
      </c>
      <c r="K96">
        <f t="shared" si="26"/>
        <v>-18672.288512376748</v>
      </c>
    </row>
    <row r="97" spans="1:11">
      <c r="A97" t="s">
        <v>100</v>
      </c>
      <c r="B97">
        <v>10391.777399999999</v>
      </c>
      <c r="C97">
        <f t="shared" si="20"/>
        <v>21135.637999999999</v>
      </c>
      <c r="D97">
        <f t="shared" si="21"/>
        <v>2191.1613999999972</v>
      </c>
      <c r="E97">
        <f t="shared" si="22"/>
        <v>1264.3475299999998</v>
      </c>
      <c r="F97">
        <f t="shared" si="27"/>
        <v>9993.1854617085264</v>
      </c>
      <c r="G97">
        <f t="shared" si="28"/>
        <v>19986.370923417053</v>
      </c>
      <c r="H97">
        <f t="shared" si="23"/>
        <v>11257.532991708526</v>
      </c>
      <c r="I97">
        <f t="shared" si="24"/>
        <v>21250.718453417052</v>
      </c>
      <c r="J97">
        <f t="shared" si="25"/>
        <v>-8728.8379317085273</v>
      </c>
      <c r="K97">
        <f t="shared" si="26"/>
        <v>-18722.023393417054</v>
      </c>
    </row>
    <row r="98" spans="1:11">
      <c r="A98" t="s">
        <v>101</v>
      </c>
      <c r="B98">
        <v>9558.2972000000009</v>
      </c>
      <c r="C98">
        <f t="shared" si="20"/>
        <v>20700.653299999998</v>
      </c>
      <c r="D98">
        <f t="shared" si="21"/>
        <v>-3296.1070000000036</v>
      </c>
      <c r="E98">
        <f t="shared" si="22"/>
        <v>1301.5379499999995</v>
      </c>
      <c r="F98">
        <f t="shared" si="27"/>
        <v>9973.771486181513</v>
      </c>
      <c r="G98">
        <f t="shared" si="28"/>
        <v>19947.542972363026</v>
      </c>
      <c r="H98">
        <f t="shared" si="23"/>
        <v>11275.309436181513</v>
      </c>
      <c r="I98">
        <f t="shared" si="24"/>
        <v>21249.080922363024</v>
      </c>
      <c r="J98">
        <f t="shared" si="25"/>
        <v>-8672.233536181513</v>
      </c>
      <c r="K98">
        <f t="shared" si="26"/>
        <v>-18646.005022363028</v>
      </c>
    </row>
    <row r="99" spans="1:11">
      <c r="A99" t="s">
        <v>102</v>
      </c>
      <c r="B99">
        <v>142.58370000000036</v>
      </c>
      <c r="C99">
        <f t="shared" si="20"/>
        <v>17057.015100000001</v>
      </c>
      <c r="D99">
        <f t="shared" si="21"/>
        <v>-9156.7030000000013</v>
      </c>
      <c r="E99">
        <f t="shared" si="22"/>
        <v>739.29550999999958</v>
      </c>
      <c r="F99">
        <f t="shared" si="27"/>
        <v>10240.47684987737</v>
      </c>
      <c r="G99">
        <f t="shared" si="28"/>
        <v>20480.95369975474</v>
      </c>
      <c r="H99">
        <f t="shared" si="23"/>
        <v>10979.77235987737</v>
      </c>
      <c r="I99">
        <f t="shared" si="24"/>
        <v>21220.24920975474</v>
      </c>
      <c r="J99">
        <f t="shared" si="25"/>
        <v>-9501.1813398773702</v>
      </c>
      <c r="K99">
        <f t="shared" si="26"/>
        <v>-19741.65818975474</v>
      </c>
    </row>
    <row r="100" spans="1:11">
      <c r="A100" t="s">
        <v>103</v>
      </c>
      <c r="B100">
        <v>9426.0586000000003</v>
      </c>
      <c r="C100">
        <f t="shared" si="20"/>
        <v>29518.716899999999</v>
      </c>
      <c r="D100">
        <f t="shared" si="21"/>
        <v>10837.082199999997</v>
      </c>
      <c r="E100">
        <f t="shared" si="22"/>
        <v>796.68239499999981</v>
      </c>
      <c r="F100">
        <f t="shared" si="27"/>
        <v>10296.335603061472</v>
      </c>
      <c r="G100">
        <f t="shared" si="28"/>
        <v>20592.671206122945</v>
      </c>
      <c r="H100">
        <f t="shared" si="23"/>
        <v>11093.017998061472</v>
      </c>
      <c r="I100">
        <f t="shared" si="24"/>
        <v>21389.353601122944</v>
      </c>
      <c r="J100">
        <f t="shared" si="25"/>
        <v>-9499.6532080614725</v>
      </c>
      <c r="K100">
        <f t="shared" si="26"/>
        <v>-19795.988811122945</v>
      </c>
    </row>
    <row r="101" spans="1:11">
      <c r="A101" t="s">
        <v>104</v>
      </c>
      <c r="B101">
        <v>9080.8922000000002</v>
      </c>
      <c r="C101">
        <f t="shared" si="20"/>
        <v>28207.831700000002</v>
      </c>
      <c r="D101">
        <f t="shared" si="21"/>
        <v>7072.1937000000034</v>
      </c>
      <c r="E101">
        <f t="shared" si="22"/>
        <v>1149.9751499999998</v>
      </c>
      <c r="F101">
        <f t="shared" si="27"/>
        <v>10388.599757671442</v>
      </c>
      <c r="G101">
        <f t="shared" si="28"/>
        <v>20777.199515342883</v>
      </c>
      <c r="H101">
        <f t="shared" si="23"/>
        <v>11538.574907671442</v>
      </c>
      <c r="I101">
        <f t="shared" si="24"/>
        <v>21927.174665342882</v>
      </c>
      <c r="J101">
        <f t="shared" si="25"/>
        <v>-9238.6246076714415</v>
      </c>
      <c r="K101">
        <f t="shared" si="26"/>
        <v>-19627.224365342885</v>
      </c>
    </row>
    <row r="102" spans="1:11">
      <c r="A102" t="s">
        <v>105</v>
      </c>
      <c r="B102">
        <v>14081.0443</v>
      </c>
      <c r="C102">
        <f t="shared" si="20"/>
        <v>32730.578800000003</v>
      </c>
      <c r="D102">
        <f t="shared" si="21"/>
        <v>12029.925500000005</v>
      </c>
      <c r="E102">
        <f t="shared" si="22"/>
        <v>1338.7456199999999</v>
      </c>
      <c r="F102">
        <f t="shared" si="27"/>
        <v>10557.420003007337</v>
      </c>
      <c r="G102">
        <f t="shared" si="28"/>
        <v>21114.840006014674</v>
      </c>
      <c r="H102">
        <f t="shared" si="23"/>
        <v>11896.165623007337</v>
      </c>
      <c r="I102">
        <f t="shared" si="24"/>
        <v>22453.585626014676</v>
      </c>
      <c r="J102">
        <f t="shared" si="25"/>
        <v>-9218.6743830073374</v>
      </c>
      <c r="K102">
        <f t="shared" si="26"/>
        <v>-19776.094386014673</v>
      </c>
    </row>
    <row r="103" spans="1:11">
      <c r="A103" t="s">
        <v>106</v>
      </c>
      <c r="B103">
        <v>4573.9763999999996</v>
      </c>
      <c r="C103">
        <f t="shared" si="20"/>
        <v>37161.9715</v>
      </c>
      <c r="D103">
        <f t="shared" si="21"/>
        <v>20104.956399999999</v>
      </c>
      <c r="E103">
        <f t="shared" si="22"/>
        <v>2044.3671649999997</v>
      </c>
      <c r="F103">
        <f t="shared" si="27"/>
        <v>11328.302213693343</v>
      </c>
      <c r="G103">
        <f t="shared" si="28"/>
        <v>22656.604427386686</v>
      </c>
      <c r="H103">
        <f t="shared" si="23"/>
        <v>13372.669378693343</v>
      </c>
      <c r="I103">
        <f t="shared" si="24"/>
        <v>24700.971592386686</v>
      </c>
      <c r="J103">
        <f t="shared" si="25"/>
        <v>-9283.9350486933436</v>
      </c>
      <c r="K103">
        <f t="shared" si="26"/>
        <v>-20612.237262386687</v>
      </c>
    </row>
    <row r="104" spans="1:11">
      <c r="A104" t="s">
        <v>107</v>
      </c>
      <c r="B104">
        <v>5049.8948</v>
      </c>
      <c r="C104">
        <f t="shared" si="20"/>
        <v>32785.807699999998</v>
      </c>
      <c r="D104">
        <f t="shared" si="21"/>
        <v>3267.0907999999981</v>
      </c>
      <c r="E104">
        <f t="shared" si="22"/>
        <v>2569.6707299999998</v>
      </c>
      <c r="F104">
        <f t="shared" si="27"/>
        <v>11116.78158262712</v>
      </c>
      <c r="G104">
        <f t="shared" si="28"/>
        <v>22233.56316525424</v>
      </c>
      <c r="H104">
        <f t="shared" si="23"/>
        <v>13686.45231262712</v>
      </c>
      <c r="I104">
        <f t="shared" si="24"/>
        <v>24803.233895254241</v>
      </c>
      <c r="J104">
        <f t="shared" si="25"/>
        <v>-8547.11085262712</v>
      </c>
      <c r="K104">
        <f t="shared" si="26"/>
        <v>-19663.892435254238</v>
      </c>
    </row>
    <row r="105" spans="1:11">
      <c r="A105" t="s">
        <v>108</v>
      </c>
      <c r="B105">
        <v>12596.858899999999</v>
      </c>
      <c r="C105">
        <f t="shared" si="20"/>
        <v>36301.774400000002</v>
      </c>
      <c r="D105">
        <f t="shared" si="21"/>
        <v>8093.9426999999996</v>
      </c>
      <c r="E105">
        <f t="shared" si="22"/>
        <v>3258.3123999999998</v>
      </c>
      <c r="F105">
        <f t="shared" si="27"/>
        <v>11004.946472769103</v>
      </c>
      <c r="G105">
        <f t="shared" si="28"/>
        <v>22009.892945538206</v>
      </c>
      <c r="H105">
        <f t="shared" si="23"/>
        <v>14263.258872769104</v>
      </c>
      <c r="I105">
        <f t="shared" si="24"/>
        <v>25268.205345538205</v>
      </c>
      <c r="J105">
        <f t="shared" si="25"/>
        <v>-7746.6340727691031</v>
      </c>
      <c r="K105">
        <f t="shared" si="26"/>
        <v>-18751.580545538207</v>
      </c>
    </row>
    <row r="106" spans="1:11">
      <c r="A106" t="s">
        <v>109</v>
      </c>
      <c r="B106">
        <v>10543.745800000001</v>
      </c>
      <c r="C106">
        <f t="shared" si="20"/>
        <v>32764.475900000001</v>
      </c>
      <c r="D106">
        <f t="shared" si="21"/>
        <v>33.897099999998318</v>
      </c>
      <c r="E106">
        <f t="shared" si="22"/>
        <v>3719.2770700000001</v>
      </c>
      <c r="F106">
        <f t="shared" si="27"/>
        <v>10643.429625776806</v>
      </c>
      <c r="G106">
        <f t="shared" si="28"/>
        <v>21286.859251553611</v>
      </c>
      <c r="H106">
        <f t="shared" si="23"/>
        <v>14362.706695776806</v>
      </c>
      <c r="I106">
        <f t="shared" si="24"/>
        <v>25006.136321553611</v>
      </c>
      <c r="J106">
        <f t="shared" si="25"/>
        <v>-6924.1525557768055</v>
      </c>
      <c r="K106">
        <f t="shared" si="26"/>
        <v>-17567.582181553611</v>
      </c>
    </row>
    <row r="107" spans="1:11">
      <c r="A107" t="s">
        <v>110</v>
      </c>
      <c r="B107">
        <v>19179.2176</v>
      </c>
      <c r="C107">
        <f t="shared" si="20"/>
        <v>47369.717100000002</v>
      </c>
      <c r="D107">
        <f t="shared" si="21"/>
        <v>10207.745600000002</v>
      </c>
      <c r="E107">
        <f t="shared" si="22"/>
        <v>4808.0196299999998</v>
      </c>
      <c r="F107">
        <f t="shared" si="27"/>
        <v>10097.130419007333</v>
      </c>
      <c r="G107">
        <f t="shared" si="28"/>
        <v>20194.260838014667</v>
      </c>
      <c r="H107">
        <f t="shared" si="23"/>
        <v>14905.150049007334</v>
      </c>
      <c r="I107">
        <f t="shared" si="24"/>
        <v>25002.280468014666</v>
      </c>
      <c r="J107">
        <f t="shared" si="25"/>
        <v>-5289.1107890073336</v>
      </c>
      <c r="K107">
        <f t="shared" si="26"/>
        <v>-15386.241208014668</v>
      </c>
    </row>
    <row r="108" spans="1:11">
      <c r="A108" t="s">
        <v>111</v>
      </c>
      <c r="B108">
        <v>-5559.8909999999996</v>
      </c>
      <c r="C108">
        <f t="shared" si="20"/>
        <v>36759.931299999997</v>
      </c>
      <c r="D108">
        <f t="shared" si="21"/>
        <v>3974.123599999999</v>
      </c>
      <c r="E108">
        <f t="shared" si="22"/>
        <v>4324.8778799999982</v>
      </c>
      <c r="F108">
        <f t="shared" si="27"/>
        <v>9881.3101398320996</v>
      </c>
      <c r="G108">
        <f t="shared" si="28"/>
        <v>19762.620279664199</v>
      </c>
      <c r="H108">
        <f t="shared" si="23"/>
        <v>14206.188019832098</v>
      </c>
      <c r="I108">
        <f t="shared" si="24"/>
        <v>24087.498159664196</v>
      </c>
      <c r="J108">
        <f t="shared" si="25"/>
        <v>-5556.4322598321014</v>
      </c>
      <c r="K108">
        <f t="shared" si="26"/>
        <v>-15437.742399664201</v>
      </c>
    </row>
    <row r="109" spans="1:11">
      <c r="A109" t="s">
        <v>112</v>
      </c>
      <c r="B109">
        <v>-2507.6617000000006</v>
      </c>
      <c r="C109">
        <f t="shared" si="20"/>
        <v>21655.4107</v>
      </c>
      <c r="D109">
        <f t="shared" si="21"/>
        <v>-14646.363700000002</v>
      </c>
      <c r="E109">
        <f t="shared" si="22"/>
        <v>2625.0948199999993</v>
      </c>
      <c r="F109">
        <f t="shared" si="27"/>
        <v>10082.697750573676</v>
      </c>
      <c r="G109">
        <f t="shared" si="28"/>
        <v>20165.395501147352</v>
      </c>
      <c r="H109">
        <f t="shared" si="23"/>
        <v>12707.792570573674</v>
      </c>
      <c r="I109">
        <f t="shared" si="24"/>
        <v>22790.49032114735</v>
      </c>
      <c r="J109">
        <f t="shared" si="25"/>
        <v>-7457.6029305736765</v>
      </c>
      <c r="K109">
        <f t="shared" si="26"/>
        <v>-17540.300681147353</v>
      </c>
    </row>
    <row r="110" spans="1:11">
      <c r="A110" t="s">
        <v>113</v>
      </c>
      <c r="B110">
        <v>29105.624599999999</v>
      </c>
      <c r="C110">
        <f t="shared" si="20"/>
        <v>40217.289499999999</v>
      </c>
      <c r="D110">
        <f t="shared" si="21"/>
        <v>7452.8135999999977</v>
      </c>
      <c r="E110">
        <f t="shared" si="22"/>
        <v>2216.1470449999993</v>
      </c>
      <c r="F110">
        <f t="shared" si="27"/>
        <v>9685.4302184103963</v>
      </c>
      <c r="G110">
        <f t="shared" si="28"/>
        <v>19370.860436820793</v>
      </c>
      <c r="H110">
        <f t="shared" si="23"/>
        <v>11901.577263410396</v>
      </c>
      <c r="I110">
        <f t="shared" si="24"/>
        <v>21587.00748182079</v>
      </c>
      <c r="J110">
        <f t="shared" si="25"/>
        <v>-7469.2831734103966</v>
      </c>
      <c r="K110">
        <f t="shared" si="26"/>
        <v>-17154.713391820795</v>
      </c>
    </row>
    <row r="111" spans="1:11">
      <c r="A111" t="s">
        <v>114</v>
      </c>
      <c r="B111">
        <v>11901.954099999999</v>
      </c>
      <c r="C111">
        <f t="shared" si="20"/>
        <v>32940.025999999998</v>
      </c>
      <c r="D111">
        <f t="shared" si="21"/>
        <v>-14429.691100000004</v>
      </c>
      <c r="E111">
        <f t="shared" si="22"/>
        <v>669.76822499999923</v>
      </c>
      <c r="F111">
        <f t="shared" si="27"/>
        <v>9753.902707889647</v>
      </c>
      <c r="G111">
        <f t="shared" si="28"/>
        <v>19507.805415779294</v>
      </c>
      <c r="H111">
        <f t="shared" si="23"/>
        <v>10423.670932889647</v>
      </c>
      <c r="I111">
        <f t="shared" si="24"/>
        <v>20177.573640779294</v>
      </c>
      <c r="J111">
        <f t="shared" si="25"/>
        <v>-9084.1344828896472</v>
      </c>
      <c r="K111">
        <f t="shared" si="26"/>
        <v>-18838.037190779294</v>
      </c>
    </row>
    <row r="112" spans="1:11">
      <c r="A112" t="s">
        <v>115</v>
      </c>
      <c r="B112">
        <v>13485.3184</v>
      </c>
      <c r="C112">
        <f t="shared" si="20"/>
        <v>51985.235400000005</v>
      </c>
      <c r="D112">
        <f t="shared" si="21"/>
        <v>15225.304100000008</v>
      </c>
      <c r="E112">
        <f t="shared" si="22"/>
        <v>1965.8934199999992</v>
      </c>
      <c r="F112">
        <f t="shared" si="27"/>
        <v>9885.3708893211624</v>
      </c>
      <c r="G112">
        <f t="shared" si="28"/>
        <v>19770.741778642325</v>
      </c>
      <c r="H112">
        <f t="shared" si="23"/>
        <v>11851.264309321161</v>
      </c>
      <c r="I112">
        <f t="shared" si="24"/>
        <v>21736.635198642325</v>
      </c>
      <c r="J112">
        <f t="shared" si="25"/>
        <v>-7919.477469321163</v>
      </c>
      <c r="K112">
        <f t="shared" si="26"/>
        <v>-17804.848358642324</v>
      </c>
    </row>
    <row r="113" spans="1:11">
      <c r="A113" t="s">
        <v>116</v>
      </c>
      <c r="B113">
        <v>11895.3657</v>
      </c>
      <c r="C113">
        <f t="shared" si="20"/>
        <v>66388.262799999997</v>
      </c>
      <c r="D113">
        <f t="shared" si="21"/>
        <v>44732.852099999996</v>
      </c>
      <c r="E113">
        <f t="shared" si="22"/>
        <v>4871.3236199999992</v>
      </c>
      <c r="F113">
        <f t="shared" si="27"/>
        <v>13141.95125991177</v>
      </c>
      <c r="G113">
        <f t="shared" si="28"/>
        <v>26283.902519823539</v>
      </c>
      <c r="H113">
        <f t="shared" si="23"/>
        <v>18013.274879911769</v>
      </c>
      <c r="I113">
        <f t="shared" si="24"/>
        <v>31155.226139823539</v>
      </c>
      <c r="J113">
        <f t="shared" si="25"/>
        <v>-8270.6276399117705</v>
      </c>
      <c r="K113">
        <f t="shared" si="26"/>
        <v>-21412.57889982354</v>
      </c>
    </row>
    <row r="114" spans="1:11">
      <c r="A114" t="s">
        <v>117</v>
      </c>
      <c r="B114">
        <v>29186.154699999999</v>
      </c>
      <c r="C114">
        <f t="shared" si="20"/>
        <v>66468.7929</v>
      </c>
      <c r="D114">
        <f t="shared" si="21"/>
        <v>26251.503400000001</v>
      </c>
      <c r="E114">
        <f t="shared" si="22"/>
        <v>6455.4125199999999</v>
      </c>
      <c r="F114">
        <f t="shared" si="27"/>
        <v>13731.081116857678</v>
      </c>
      <c r="G114">
        <f t="shared" si="28"/>
        <v>27462.162233715357</v>
      </c>
      <c r="H114">
        <f t="shared" si="23"/>
        <v>20186.493636857678</v>
      </c>
      <c r="I114">
        <f t="shared" si="24"/>
        <v>33917.574753715358</v>
      </c>
      <c r="J114">
        <f t="shared" si="25"/>
        <v>-7275.6685968576785</v>
      </c>
      <c r="K114">
        <f t="shared" si="26"/>
        <v>-21006.749713715355</v>
      </c>
    </row>
    <row r="115" spans="1:11">
      <c r="A115" t="s">
        <v>118</v>
      </c>
      <c r="B115">
        <v>11959.10869999999</v>
      </c>
      <c r="C115">
        <f t="shared" si="20"/>
        <v>66525.94749999998</v>
      </c>
      <c r="D115">
        <f t="shared" si="21"/>
        <v>33585.921499999982</v>
      </c>
      <c r="E115">
        <f t="shared" si="22"/>
        <v>8217.6305649999995</v>
      </c>
      <c r="F115">
        <f t="shared" si="27"/>
        <v>14850.891980810771</v>
      </c>
      <c r="G115">
        <f t="shared" si="28"/>
        <v>29701.783961621542</v>
      </c>
      <c r="H115">
        <f t="shared" si="23"/>
        <v>23068.522545810771</v>
      </c>
      <c r="I115">
        <f t="shared" si="24"/>
        <v>37919.414526621542</v>
      </c>
      <c r="J115">
        <f t="shared" si="25"/>
        <v>-6633.2614158107717</v>
      </c>
      <c r="K115">
        <f t="shared" si="26"/>
        <v>-21484.153396621543</v>
      </c>
    </row>
    <row r="116" spans="1:11">
      <c r="A116" t="s">
        <v>119</v>
      </c>
      <c r="B116">
        <v>3686.8030000000003</v>
      </c>
      <c r="C116">
        <f t="shared" si="20"/>
        <v>56727.432099999991</v>
      </c>
      <c r="D116">
        <f t="shared" si="21"/>
        <v>4742.1966999999859</v>
      </c>
      <c r="E116">
        <f t="shared" si="22"/>
        <v>8413.6922799999975</v>
      </c>
      <c r="F116">
        <f t="shared" si="27"/>
        <v>14773.785454708859</v>
      </c>
      <c r="G116">
        <f t="shared" si="28"/>
        <v>29547.570909417718</v>
      </c>
      <c r="H116">
        <f t="shared" si="23"/>
        <v>23187.477734708857</v>
      </c>
      <c r="I116">
        <f t="shared" si="24"/>
        <v>37961.263189417718</v>
      </c>
      <c r="J116">
        <f t="shared" si="25"/>
        <v>-6360.0931747088616</v>
      </c>
      <c r="K116">
        <f t="shared" si="26"/>
        <v>-21133.878629417719</v>
      </c>
    </row>
    <row r="117" spans="1:11">
      <c r="A117" t="s">
        <v>120</v>
      </c>
      <c r="B117">
        <v>-3599.2898999999998</v>
      </c>
      <c r="C117">
        <f t="shared" si="20"/>
        <v>41232.776499999993</v>
      </c>
      <c r="D117">
        <f t="shared" si="21"/>
        <v>-25155.486300000004</v>
      </c>
      <c r="E117">
        <f t="shared" si="22"/>
        <v>7046.3598949999987</v>
      </c>
      <c r="F117">
        <f t="shared" si="27"/>
        <v>16539.916469488617</v>
      </c>
      <c r="G117">
        <f t="shared" si="28"/>
        <v>33079.832938977233</v>
      </c>
      <c r="H117">
        <f t="shared" si="23"/>
        <v>23586.276364488614</v>
      </c>
      <c r="I117">
        <f t="shared" si="24"/>
        <v>40126.192833977235</v>
      </c>
      <c r="J117">
        <f t="shared" si="25"/>
        <v>-9493.5565744886189</v>
      </c>
      <c r="K117">
        <f t="shared" si="26"/>
        <v>-26033.473043977236</v>
      </c>
    </row>
    <row r="118" spans="1:11">
      <c r="A118" t="s">
        <v>121</v>
      </c>
      <c r="B118">
        <v>4428.1007</v>
      </c>
      <c r="C118">
        <f t="shared" si="20"/>
        <v>16474.722499999989</v>
      </c>
      <c r="D118">
        <f t="shared" si="21"/>
        <v>-49994.070400000011</v>
      </c>
      <c r="E118">
        <f t="shared" si="22"/>
        <v>4711.4617249999992</v>
      </c>
      <c r="F118">
        <f t="shared" si="27"/>
        <v>20819.293907100935</v>
      </c>
      <c r="G118">
        <f t="shared" si="28"/>
        <v>41638.58781420187</v>
      </c>
      <c r="H118">
        <f t="shared" si="23"/>
        <v>25530.755632100932</v>
      </c>
      <c r="I118">
        <f t="shared" si="24"/>
        <v>46350.049539201871</v>
      </c>
      <c r="J118">
        <f t="shared" si="25"/>
        <v>-16107.832182100936</v>
      </c>
      <c r="K118">
        <f t="shared" si="26"/>
        <v>-36927.126089201869</v>
      </c>
    </row>
    <row r="119" spans="1:11">
      <c r="A119" t="s">
        <v>122</v>
      </c>
      <c r="B119">
        <v>4408.5064000000002</v>
      </c>
      <c r="C119">
        <f t="shared" si="20"/>
        <v>8924.1202000000012</v>
      </c>
      <c r="D119">
        <f t="shared" si="21"/>
        <v>-57601.827299999975</v>
      </c>
      <c r="E119">
        <f t="shared" si="22"/>
        <v>2289.2055099999989</v>
      </c>
      <c r="F119">
        <f t="shared" si="27"/>
        <v>24930.102782174676</v>
      </c>
      <c r="G119">
        <f t="shared" si="28"/>
        <v>49860.205564349351</v>
      </c>
      <c r="H119">
        <f t="shared" si="23"/>
        <v>27219.308292174675</v>
      </c>
      <c r="I119">
        <f t="shared" si="24"/>
        <v>52149.411074349351</v>
      </c>
      <c r="J119">
        <f t="shared" si="25"/>
        <v>-22640.897272174676</v>
      </c>
      <c r="K119">
        <f t="shared" si="26"/>
        <v>-47571.000054349352</v>
      </c>
    </row>
    <row r="120" spans="1:11">
      <c r="A120" t="s">
        <v>123</v>
      </c>
      <c r="B120">
        <v>15922.540300000001</v>
      </c>
      <c r="C120">
        <f t="shared" si="20"/>
        <v>21159.857500000002</v>
      </c>
      <c r="D120">
        <f t="shared" si="21"/>
        <v>-35567.574599999993</v>
      </c>
      <c r="E120">
        <f t="shared" si="22"/>
        <v>-31.027330000000802</v>
      </c>
      <c r="F120">
        <f t="shared" si="27"/>
        <v>26218.806494193432</v>
      </c>
      <c r="G120">
        <f t="shared" si="28"/>
        <v>52437.612988386863</v>
      </c>
      <c r="H120">
        <f t="shared" si="23"/>
        <v>26187.779164193431</v>
      </c>
      <c r="I120">
        <f t="shared" si="24"/>
        <v>52406.585658386859</v>
      </c>
      <c r="J120">
        <f t="shared" si="25"/>
        <v>-26249.833824193433</v>
      </c>
      <c r="K120">
        <f t="shared" si="26"/>
        <v>-52468.640318386868</v>
      </c>
    </row>
    <row r="121" spans="1:11">
      <c r="A121" t="s">
        <v>124</v>
      </c>
      <c r="B121">
        <v>10842.471799999998</v>
      </c>
      <c r="C121">
        <f t="shared" si="20"/>
        <v>35601.619200000001</v>
      </c>
      <c r="D121">
        <f t="shared" si="21"/>
        <v>-5631.1572999999917</v>
      </c>
      <c r="E121">
        <f t="shared" si="22"/>
        <v>-666.19488000000058</v>
      </c>
      <c r="F121">
        <f t="shared" si="27"/>
        <v>26191.528779125707</v>
      </c>
      <c r="G121">
        <f t="shared" si="28"/>
        <v>52383.057558251414</v>
      </c>
      <c r="H121">
        <f t="shared" si="23"/>
        <v>25525.333899125708</v>
      </c>
      <c r="I121">
        <f t="shared" si="24"/>
        <v>51716.862678251411</v>
      </c>
      <c r="J121">
        <f t="shared" si="25"/>
        <v>-26857.723659125706</v>
      </c>
      <c r="K121">
        <f t="shared" si="26"/>
        <v>-53049.252438251417</v>
      </c>
    </row>
    <row r="122" spans="1:11">
      <c r="A122" t="s">
        <v>125</v>
      </c>
      <c r="B122">
        <v>20701.607199999999</v>
      </c>
      <c r="C122">
        <f t="shared" si="20"/>
        <v>51875.125699999997</v>
      </c>
      <c r="D122">
        <f t="shared" si="21"/>
        <v>35400.403200000008</v>
      </c>
      <c r="E122">
        <f t="shared" si="22"/>
        <v>502.32900499999852</v>
      </c>
      <c r="F122">
        <f t="shared" si="27"/>
        <v>27286.227949888384</v>
      </c>
      <c r="G122">
        <f t="shared" si="28"/>
        <v>54572.455899776767</v>
      </c>
      <c r="H122">
        <f t="shared" si="23"/>
        <v>27788.556954888383</v>
      </c>
      <c r="I122">
        <f t="shared" si="24"/>
        <v>55074.784904776767</v>
      </c>
      <c r="J122">
        <f t="shared" si="25"/>
        <v>-26783.898944888384</v>
      </c>
      <c r="K122">
        <f t="shared" si="26"/>
        <v>-54070.126894776768</v>
      </c>
    </row>
    <row r="123" spans="1:11">
      <c r="A123" t="s">
        <v>126</v>
      </c>
      <c r="B123">
        <v>29657.989500000003</v>
      </c>
      <c r="C123">
        <f t="shared" si="20"/>
        <v>77124.608800000002</v>
      </c>
      <c r="D123">
        <f t="shared" si="21"/>
        <v>68200.488599999997</v>
      </c>
      <c r="E123">
        <f t="shared" si="22"/>
        <v>2907.1056149999999</v>
      </c>
      <c r="F123">
        <f t="shared" si="27"/>
        <v>30974.815984173634</v>
      </c>
      <c r="G123">
        <f t="shared" si="28"/>
        <v>61949.631968347268</v>
      </c>
      <c r="H123">
        <f t="shared" si="23"/>
        <v>33881.921599173635</v>
      </c>
      <c r="I123">
        <f t="shared" si="24"/>
        <v>64856.737583347269</v>
      </c>
      <c r="J123">
        <f t="shared" si="25"/>
        <v>-28067.710369173634</v>
      </c>
      <c r="K123">
        <f t="shared" si="26"/>
        <v>-59042.526353347268</v>
      </c>
    </row>
    <row r="124" spans="1:11">
      <c r="A124" t="s">
        <v>127</v>
      </c>
      <c r="B124">
        <v>17387.607799999998</v>
      </c>
      <c r="C124">
        <f t="shared" si="20"/>
        <v>78589.676299999992</v>
      </c>
      <c r="D124">
        <f t="shared" si="21"/>
        <v>57429.818799999994</v>
      </c>
      <c r="E124">
        <f t="shared" ref="E124:E143" si="29">AVERAGE(D105:D124)</f>
        <v>5615.2420149999989</v>
      </c>
      <c r="F124">
        <f t="shared" si="27"/>
        <v>33289.212642121463</v>
      </c>
      <c r="G124">
        <f t="shared" si="28"/>
        <v>66578.425284242927</v>
      </c>
      <c r="H124">
        <f t="shared" ref="H124:H143" si="30">E124+F124</f>
        <v>38904.45465712146</v>
      </c>
      <c r="I124">
        <f t="shared" ref="I124:I143" si="31">E124+G124</f>
        <v>72193.667299242923</v>
      </c>
      <c r="J124">
        <f t="shared" ref="J124:J143" si="32">E124-F124</f>
        <v>-27673.970627121464</v>
      </c>
      <c r="K124">
        <f t="shared" ref="K124:K143" si="33">E124-G124</f>
        <v>-60963.183269242931</v>
      </c>
    </row>
    <row r="125" spans="1:11">
      <c r="A125" t="s">
        <v>128</v>
      </c>
      <c r="B125">
        <v>28543.826999999997</v>
      </c>
      <c r="C125">
        <f t="shared" si="20"/>
        <v>96291.031499999983</v>
      </c>
      <c r="D125">
        <f t="shared" si="21"/>
        <v>60689.412299999982</v>
      </c>
      <c r="E125">
        <f t="shared" si="29"/>
        <v>8245.0154949999996</v>
      </c>
      <c r="F125">
        <f t="shared" si="27"/>
        <v>35499.420301188569</v>
      </c>
      <c r="G125">
        <f t="shared" si="28"/>
        <v>70998.840602377139</v>
      </c>
      <c r="H125">
        <f t="shared" si="30"/>
        <v>43744.435796188569</v>
      </c>
      <c r="I125">
        <f t="shared" si="31"/>
        <v>79243.856097377138</v>
      </c>
      <c r="J125">
        <f t="shared" si="32"/>
        <v>-27254.40480618857</v>
      </c>
      <c r="K125">
        <f t="shared" si="33"/>
        <v>-62753.825107377139</v>
      </c>
    </row>
    <row r="126" spans="1:11">
      <c r="A126" t="s">
        <v>129</v>
      </c>
      <c r="B126">
        <v>26809.7981</v>
      </c>
      <c r="C126">
        <f t="shared" si="20"/>
        <v>102399.2224</v>
      </c>
      <c r="D126">
        <f t="shared" si="21"/>
        <v>50524.096700000002</v>
      </c>
      <c r="E126">
        <f t="shared" si="29"/>
        <v>10769.525474999999</v>
      </c>
      <c r="F126">
        <f t="shared" si="27"/>
        <v>36661.038563222908</v>
      </c>
      <c r="G126">
        <f t="shared" si="28"/>
        <v>73322.077126445816</v>
      </c>
      <c r="H126">
        <f t="shared" si="30"/>
        <v>47430.564038222903</v>
      </c>
      <c r="I126">
        <f t="shared" si="31"/>
        <v>84091.602601445818</v>
      </c>
      <c r="J126">
        <f t="shared" si="32"/>
        <v>-25891.51308822291</v>
      </c>
      <c r="K126">
        <f t="shared" si="33"/>
        <v>-62552.551651445814</v>
      </c>
    </row>
    <row r="127" spans="1:11">
      <c r="A127" t="s">
        <v>130</v>
      </c>
      <c r="B127">
        <v>20355.9319</v>
      </c>
      <c r="C127">
        <f t="shared" si="20"/>
        <v>93097.164799999999</v>
      </c>
      <c r="D127">
        <f t="shared" si="21"/>
        <v>15972.555999999997</v>
      </c>
      <c r="E127">
        <f t="shared" si="29"/>
        <v>11057.765994999998</v>
      </c>
      <c r="F127">
        <f t="shared" si="27"/>
        <v>36679.047152446845</v>
      </c>
      <c r="G127">
        <f t="shared" si="28"/>
        <v>73358.09430489369</v>
      </c>
      <c r="H127">
        <f t="shared" si="30"/>
        <v>47736.813147446839</v>
      </c>
      <c r="I127">
        <f t="shared" si="31"/>
        <v>84415.860299893684</v>
      </c>
      <c r="J127">
        <f t="shared" si="32"/>
        <v>-25621.281157446847</v>
      </c>
      <c r="K127">
        <f t="shared" si="33"/>
        <v>-62300.328309893695</v>
      </c>
    </row>
    <row r="128" spans="1:11">
      <c r="A128" t="s">
        <v>131</v>
      </c>
      <c r="B128">
        <v>-1138.3351000000002</v>
      </c>
      <c r="C128">
        <f t="shared" si="20"/>
        <v>74571.221900000004</v>
      </c>
      <c r="D128">
        <f t="shared" si="21"/>
        <v>-4018.4543999999878</v>
      </c>
      <c r="E128">
        <f t="shared" si="29"/>
        <v>10658.137094999998</v>
      </c>
      <c r="F128">
        <f t="shared" si="27"/>
        <v>36803.616717926707</v>
      </c>
      <c r="G128">
        <f t="shared" si="28"/>
        <v>73607.233435853414</v>
      </c>
      <c r="H128">
        <f t="shared" si="30"/>
        <v>47461.753812926705</v>
      </c>
      <c r="I128">
        <f t="shared" si="31"/>
        <v>84265.370530853412</v>
      </c>
      <c r="J128">
        <f t="shared" si="32"/>
        <v>-26145.479622926709</v>
      </c>
      <c r="K128">
        <f t="shared" si="33"/>
        <v>-62949.096340853415</v>
      </c>
    </row>
    <row r="129" spans="1:11">
      <c r="A129" t="s">
        <v>132</v>
      </c>
      <c r="B129">
        <v>17639.763299999999</v>
      </c>
      <c r="C129">
        <f t="shared" si="20"/>
        <v>63667.158199999998</v>
      </c>
      <c r="D129">
        <f t="shared" si="21"/>
        <v>-32623.873299999985</v>
      </c>
      <c r="E129">
        <f t="shared" si="29"/>
        <v>9759.2616149999994</v>
      </c>
      <c r="F129">
        <f t="shared" si="27"/>
        <v>37663.659008078088</v>
      </c>
      <c r="G129">
        <f t="shared" si="28"/>
        <v>75327.318016156176</v>
      </c>
      <c r="H129">
        <f t="shared" si="30"/>
        <v>47422.920623078084</v>
      </c>
      <c r="I129">
        <f t="shared" si="31"/>
        <v>85086.579631156172</v>
      </c>
      <c r="J129">
        <f t="shared" si="32"/>
        <v>-27904.397393078088</v>
      </c>
      <c r="K129">
        <f t="shared" si="33"/>
        <v>-65568.05640115618</v>
      </c>
    </row>
    <row r="130" spans="1:11">
      <c r="A130" t="s">
        <v>133</v>
      </c>
      <c r="B130">
        <v>24834.693800000001</v>
      </c>
      <c r="C130">
        <f t="shared" si="20"/>
        <v>61692.053899999999</v>
      </c>
      <c r="D130">
        <f t="shared" si="21"/>
        <v>-40707.1685</v>
      </c>
      <c r="E130">
        <f t="shared" si="29"/>
        <v>7351.2625099999987</v>
      </c>
      <c r="F130">
        <f t="shared" si="27"/>
        <v>39321.913443277474</v>
      </c>
      <c r="G130">
        <f t="shared" si="28"/>
        <v>78643.826886554947</v>
      </c>
      <c r="H130">
        <f t="shared" si="30"/>
        <v>46673.175953277474</v>
      </c>
      <c r="I130">
        <f t="shared" si="31"/>
        <v>85995.089396554948</v>
      </c>
      <c r="J130">
        <f t="shared" si="32"/>
        <v>-31970.650933277473</v>
      </c>
      <c r="K130">
        <f t="shared" si="33"/>
        <v>-71292.564376554947</v>
      </c>
    </row>
    <row r="131" spans="1:11">
      <c r="A131" t="s">
        <v>134</v>
      </c>
      <c r="B131">
        <v>20658.2464</v>
      </c>
      <c r="C131">
        <f t="shared" si="20"/>
        <v>61994.368400000007</v>
      </c>
      <c r="D131">
        <f t="shared" si="21"/>
        <v>-31102.796399999992</v>
      </c>
      <c r="E131">
        <f t="shared" si="29"/>
        <v>6517.6072449999992</v>
      </c>
      <c r="F131">
        <f t="shared" si="27"/>
        <v>39979.237864597359</v>
      </c>
      <c r="G131">
        <f t="shared" si="28"/>
        <v>79958.475729194717</v>
      </c>
      <c r="H131">
        <f t="shared" si="30"/>
        <v>46496.845109597358</v>
      </c>
      <c r="I131">
        <f t="shared" si="31"/>
        <v>86476.082974194724</v>
      </c>
      <c r="J131">
        <f t="shared" si="32"/>
        <v>-33461.630619597359</v>
      </c>
      <c r="K131">
        <f t="shared" si="33"/>
        <v>-73440.868484194711</v>
      </c>
    </row>
    <row r="132" spans="1:11">
      <c r="A132" t="s">
        <v>135</v>
      </c>
      <c r="B132">
        <v>18205.265800000001</v>
      </c>
      <c r="C132">
        <f t="shared" si="20"/>
        <v>81337.969299999997</v>
      </c>
      <c r="D132">
        <f t="shared" si="21"/>
        <v>6766.7473999999929</v>
      </c>
      <c r="E132">
        <f t="shared" si="29"/>
        <v>6094.6794099999988</v>
      </c>
      <c r="F132">
        <f t="shared" si="27"/>
        <v>39926.97971341457</v>
      </c>
      <c r="G132">
        <f t="shared" si="28"/>
        <v>79853.95942682914</v>
      </c>
      <c r="H132">
        <f t="shared" si="30"/>
        <v>46021.659123414567</v>
      </c>
      <c r="I132">
        <f t="shared" si="31"/>
        <v>85948.638836829137</v>
      </c>
      <c r="J132">
        <f t="shared" si="32"/>
        <v>-33832.300303414573</v>
      </c>
      <c r="K132">
        <f t="shared" si="33"/>
        <v>-73759.280016829143</v>
      </c>
    </row>
    <row r="133" spans="1:11">
      <c r="A133" t="s">
        <v>136</v>
      </c>
      <c r="B133">
        <v>28575.841799999998</v>
      </c>
      <c r="C133">
        <f t="shared" si="20"/>
        <v>92274.0478</v>
      </c>
      <c r="D133">
        <f t="shared" si="21"/>
        <v>28606.889600000002</v>
      </c>
      <c r="E133">
        <f t="shared" si="29"/>
        <v>5288.3812850000004</v>
      </c>
      <c r="F133">
        <f t="shared" si="27"/>
        <v>39262.945808164157</v>
      </c>
      <c r="G133">
        <f t="shared" si="28"/>
        <v>78525.891616328314</v>
      </c>
      <c r="H133">
        <f t="shared" si="30"/>
        <v>44551.32709316416</v>
      </c>
      <c r="I133">
        <f t="shared" si="31"/>
        <v>83814.27290132831</v>
      </c>
      <c r="J133">
        <f t="shared" si="32"/>
        <v>-33974.564523164154</v>
      </c>
      <c r="K133">
        <f t="shared" si="33"/>
        <v>-73237.510331328318</v>
      </c>
    </row>
    <row r="134" spans="1:11">
      <c r="A134" t="s">
        <v>137</v>
      </c>
      <c r="B134">
        <v>36540.434600000001</v>
      </c>
      <c r="C134">
        <f t="shared" ref="C134:C143" si="34">SUM(B131,B132,B133,B134)</f>
        <v>103979.7886</v>
      </c>
      <c r="D134">
        <f t="shared" si="21"/>
        <v>42287.734700000001</v>
      </c>
      <c r="E134">
        <f t="shared" si="29"/>
        <v>6090.1928500000013</v>
      </c>
      <c r="F134">
        <f t="shared" si="27"/>
        <v>39872.587196934779</v>
      </c>
      <c r="G134">
        <f t="shared" si="28"/>
        <v>79745.174393869558</v>
      </c>
      <c r="H134">
        <f t="shared" si="30"/>
        <v>45962.780046934779</v>
      </c>
      <c r="I134">
        <f t="shared" si="31"/>
        <v>85835.367243869565</v>
      </c>
      <c r="J134">
        <f t="shared" si="32"/>
        <v>-33782.39434693478</v>
      </c>
      <c r="K134">
        <f t="shared" si="33"/>
        <v>-73654.981543869551</v>
      </c>
    </row>
    <row r="135" spans="1:11">
      <c r="A135" t="s">
        <v>138</v>
      </c>
      <c r="B135">
        <v>12581.073900000001</v>
      </c>
      <c r="C135">
        <f t="shared" si="34"/>
        <v>95902.616099999999</v>
      </c>
      <c r="D135">
        <f t="shared" si="21"/>
        <v>33908.247699999993</v>
      </c>
      <c r="E135">
        <f t="shared" si="29"/>
        <v>6106.3091600000007</v>
      </c>
      <c r="F135">
        <f t="shared" si="27"/>
        <v>39884.349174701281</v>
      </c>
      <c r="G135">
        <f t="shared" si="28"/>
        <v>79768.698349402563</v>
      </c>
      <c r="H135">
        <f t="shared" si="30"/>
        <v>45990.658334701278</v>
      </c>
      <c r="I135">
        <f t="shared" si="31"/>
        <v>85875.007509402567</v>
      </c>
      <c r="J135">
        <f t="shared" si="32"/>
        <v>-33778.040014701284</v>
      </c>
      <c r="K135">
        <f t="shared" si="33"/>
        <v>-73662.389189402558</v>
      </c>
    </row>
    <row r="136" spans="1:11">
      <c r="A136" t="s">
        <v>139</v>
      </c>
      <c r="B136">
        <v>23045.228999999999</v>
      </c>
      <c r="C136">
        <f t="shared" si="34"/>
        <v>100742.57930000001</v>
      </c>
      <c r="D136">
        <f t="shared" si="21"/>
        <v>19404.610000000015</v>
      </c>
      <c r="E136">
        <f t="shared" si="29"/>
        <v>6839.429825000002</v>
      </c>
      <c r="F136">
        <f t="shared" si="27"/>
        <v>39992.564806959999</v>
      </c>
      <c r="G136">
        <f t="shared" si="28"/>
        <v>79985.129613919999</v>
      </c>
      <c r="H136">
        <f t="shared" si="30"/>
        <v>46831.994631959999</v>
      </c>
      <c r="I136">
        <f t="shared" si="31"/>
        <v>86824.559438919998</v>
      </c>
      <c r="J136">
        <f t="shared" si="32"/>
        <v>-33153.13498196</v>
      </c>
      <c r="K136">
        <f t="shared" si="33"/>
        <v>-73145.699788919999</v>
      </c>
    </row>
    <row r="137" spans="1:11">
      <c r="A137" t="s">
        <v>140</v>
      </c>
      <c r="B137">
        <v>38232.419199999997</v>
      </c>
      <c r="C137">
        <f t="shared" si="34"/>
        <v>110399.15669999999</v>
      </c>
      <c r="D137">
        <f t="shared" si="21"/>
        <v>18125.108899999992</v>
      </c>
      <c r="E137">
        <f t="shared" si="29"/>
        <v>9003.4595850000023</v>
      </c>
      <c r="F137">
        <f t="shared" si="27"/>
        <v>39335.755099182119</v>
      </c>
      <c r="G137">
        <f t="shared" si="28"/>
        <v>78671.510198364238</v>
      </c>
      <c r="H137">
        <f t="shared" si="30"/>
        <v>48339.214684182123</v>
      </c>
      <c r="I137">
        <f t="shared" si="31"/>
        <v>87674.969783364242</v>
      </c>
      <c r="J137">
        <f t="shared" si="32"/>
        <v>-30332.295514182115</v>
      </c>
      <c r="K137">
        <f t="shared" si="33"/>
        <v>-69668.050613364234</v>
      </c>
    </row>
    <row r="138" spans="1:11">
      <c r="A138" t="s">
        <v>141</v>
      </c>
      <c r="B138">
        <v>20033.038400000001</v>
      </c>
      <c r="C138">
        <f t="shared" si="34"/>
        <v>93891.760500000004</v>
      </c>
      <c r="D138">
        <f t="shared" ref="D138:D143" si="35">C138-C134</f>
        <v>-10088.028099999996</v>
      </c>
      <c r="E138">
        <f t="shared" si="29"/>
        <v>10998.761700000005</v>
      </c>
      <c r="F138">
        <f t="shared" si="27"/>
        <v>37136.223415906883</v>
      </c>
      <c r="G138">
        <f t="shared" si="28"/>
        <v>74272.446831813766</v>
      </c>
      <c r="H138">
        <f t="shared" si="30"/>
        <v>48134.985115906886</v>
      </c>
      <c r="I138">
        <f t="shared" si="31"/>
        <v>85271.208531813769</v>
      </c>
      <c r="J138">
        <f t="shared" si="32"/>
        <v>-26137.46171590688</v>
      </c>
      <c r="K138">
        <f t="shared" si="33"/>
        <v>-63273.685131813763</v>
      </c>
    </row>
    <row r="139" spans="1:11">
      <c r="A139" t="s">
        <v>142</v>
      </c>
      <c r="B139">
        <v>37880.964699999997</v>
      </c>
      <c r="C139">
        <f t="shared" si="34"/>
        <v>119191.6513</v>
      </c>
      <c r="D139">
        <f t="shared" si="35"/>
        <v>23289.035199999998</v>
      </c>
      <c r="E139">
        <f t="shared" si="29"/>
        <v>15043.304825000003</v>
      </c>
      <c r="F139">
        <f t="shared" si="27"/>
        <v>33498.410121020002</v>
      </c>
      <c r="G139">
        <f t="shared" si="28"/>
        <v>66996.820242040005</v>
      </c>
      <c r="H139">
        <f t="shared" si="30"/>
        <v>48541.714946020002</v>
      </c>
      <c r="I139">
        <f t="shared" si="31"/>
        <v>82040.125067040004</v>
      </c>
      <c r="J139">
        <f t="shared" si="32"/>
        <v>-18455.10529602</v>
      </c>
      <c r="K139">
        <f t="shared" si="33"/>
        <v>-51953.515417040006</v>
      </c>
    </row>
    <row r="140" spans="1:11">
      <c r="A140" t="s">
        <v>143</v>
      </c>
      <c r="B140">
        <v>6472.268</v>
      </c>
      <c r="C140">
        <f t="shared" si="34"/>
        <v>102618.69029999999</v>
      </c>
      <c r="D140">
        <f t="shared" si="35"/>
        <v>1876.1109999999753</v>
      </c>
      <c r="E140">
        <f t="shared" si="29"/>
        <v>16915.489104999997</v>
      </c>
      <c r="F140">
        <f t="shared" si="27"/>
        <v>31508.176490666421</v>
      </c>
      <c r="G140">
        <f t="shared" si="28"/>
        <v>63016.352981332842</v>
      </c>
      <c r="H140">
        <f t="shared" si="30"/>
        <v>48423.665595666418</v>
      </c>
      <c r="I140">
        <f t="shared" si="31"/>
        <v>79931.842086332836</v>
      </c>
      <c r="J140">
        <f t="shared" si="32"/>
        <v>-14592.687385666424</v>
      </c>
      <c r="K140">
        <f t="shared" si="33"/>
        <v>-46100.863876332849</v>
      </c>
    </row>
    <row r="141" spans="1:11">
      <c r="A141" t="s">
        <v>144</v>
      </c>
      <c r="B141">
        <v>23555.4424</v>
      </c>
      <c r="C141">
        <f t="shared" si="34"/>
        <v>87941.713499999998</v>
      </c>
      <c r="D141">
        <f t="shared" si="35"/>
        <v>-22457.443199999994</v>
      </c>
      <c r="E141">
        <f t="shared" si="29"/>
        <v>16074.174809999997</v>
      </c>
      <c r="F141">
        <f t="shared" si="27"/>
        <v>32355.149975573557</v>
      </c>
      <c r="G141">
        <f t="shared" si="28"/>
        <v>64710.299951147113</v>
      </c>
      <c r="H141">
        <f t="shared" si="30"/>
        <v>48429.324785573554</v>
      </c>
      <c r="I141">
        <f t="shared" si="31"/>
        <v>80784.47476114711</v>
      </c>
      <c r="J141">
        <f t="shared" si="32"/>
        <v>-16280.97516557356</v>
      </c>
      <c r="K141">
        <f t="shared" si="33"/>
        <v>-48636.125141147117</v>
      </c>
    </row>
    <row r="142" spans="1:11">
      <c r="A142" t="s">
        <v>145</v>
      </c>
      <c r="B142">
        <v>15116.9481</v>
      </c>
      <c r="C142">
        <f t="shared" si="34"/>
        <v>83025.623199999987</v>
      </c>
      <c r="D142">
        <f t="shared" si="35"/>
        <v>-10866.137300000017</v>
      </c>
      <c r="E142">
        <f t="shared" si="29"/>
        <v>13760.847785</v>
      </c>
      <c r="F142">
        <f t="shared" si="27"/>
        <v>32554.009004636519</v>
      </c>
      <c r="G142">
        <f t="shared" si="28"/>
        <v>65108.018009273037</v>
      </c>
      <c r="H142">
        <f t="shared" si="30"/>
        <v>46314.85678963652</v>
      </c>
      <c r="I142">
        <f t="shared" si="31"/>
        <v>78868.865794273035</v>
      </c>
      <c r="J142">
        <f t="shared" si="32"/>
        <v>-18793.161219636517</v>
      </c>
      <c r="K142">
        <f t="shared" si="33"/>
        <v>-51347.170224273039</v>
      </c>
    </row>
    <row r="143" spans="1:11">
      <c r="A143" t="s">
        <v>146</v>
      </c>
      <c r="B143">
        <v>14341.517900000001</v>
      </c>
      <c r="C143">
        <f t="shared" si="34"/>
        <v>59486.176399999997</v>
      </c>
      <c r="D143">
        <f t="shared" si="35"/>
        <v>-59705.474900000001</v>
      </c>
      <c r="E143">
        <f t="shared" si="29"/>
        <v>7365.54961</v>
      </c>
      <c r="F143">
        <f t="shared" si="27"/>
        <v>33834.843333815013</v>
      </c>
      <c r="G143">
        <f t="shared" si="28"/>
        <v>67669.686667630027</v>
      </c>
      <c r="H143">
        <f t="shared" si="30"/>
        <v>41200.392943815015</v>
      </c>
      <c r="I143">
        <f t="shared" si="31"/>
        <v>75035.236277630029</v>
      </c>
      <c r="J143">
        <f t="shared" si="32"/>
        <v>-26469.293723815012</v>
      </c>
      <c r="K143">
        <f t="shared" si="33"/>
        <v>-60304.137057630025</v>
      </c>
    </row>
    <row r="144" spans="1:11">
      <c r="A144" t="s">
        <v>273</v>
      </c>
      <c r="B144">
        <v>16312.0661</v>
      </c>
      <c r="C144">
        <f t="shared" ref="C144:C145" si="36">SUM(B141,B142,B143,B144)</f>
        <v>69325.974499999997</v>
      </c>
      <c r="D144">
        <f t="shared" ref="D144:D145" si="37">C144-C140</f>
        <v>-33292.715799999991</v>
      </c>
      <c r="E144">
        <f t="shared" ref="E144:E145" si="38">AVERAGE(D125:D144)</f>
        <v>2829.4228800000005</v>
      </c>
      <c r="F144">
        <f t="shared" ref="F144:F145" si="39">STDEV(D125,D126,D127,D128,D129,D130,D131,D132,D133,D134,D135,D136,D137,D138,D139,D140,D141,D142,D143,D144)</f>
        <v>32836.332915538231</v>
      </c>
      <c r="G144">
        <f t="shared" ref="G144:G145" si="40">F144*2</f>
        <v>65672.665831076461</v>
      </c>
      <c r="H144">
        <f t="shared" ref="H144:H145" si="41">E144+F144</f>
        <v>35665.755795538229</v>
      </c>
      <c r="I144">
        <f t="shared" ref="I144:I145" si="42">E144+G144</f>
        <v>68502.08871107646</v>
      </c>
      <c r="J144">
        <f t="shared" ref="J144:J145" si="43">E144-F144</f>
        <v>-30006.910035538229</v>
      </c>
      <c r="K144">
        <f t="shared" ref="K144:K145" si="44">E144-G144</f>
        <v>-62843.242951076463</v>
      </c>
    </row>
    <row r="145" spans="1:131">
      <c r="A145" t="s">
        <v>274</v>
      </c>
      <c r="B145">
        <v>3133.2311999999997</v>
      </c>
      <c r="C145">
        <f t="shared" si="36"/>
        <v>48903.763299999999</v>
      </c>
      <c r="D145">
        <f t="shared" si="37"/>
        <v>-39037.950199999999</v>
      </c>
      <c r="E145">
        <f t="shared" si="38"/>
        <v>-2156.9452449999994</v>
      </c>
      <c r="F145">
        <f t="shared" si="39"/>
        <v>31114.467475029076</v>
      </c>
      <c r="G145">
        <f t="shared" si="40"/>
        <v>62228.934950058152</v>
      </c>
      <c r="H145">
        <f t="shared" si="41"/>
        <v>28957.522230029077</v>
      </c>
      <c r="I145">
        <f t="shared" si="42"/>
        <v>60071.989705058149</v>
      </c>
      <c r="J145">
        <f t="shared" si="43"/>
        <v>-33271.412720029075</v>
      </c>
      <c r="K145">
        <f t="shared" si="44"/>
        <v>-64385.880195058155</v>
      </c>
    </row>
    <row r="146" spans="1:131">
      <c r="A146" t="s">
        <v>277</v>
      </c>
      <c r="B146">
        <v>23105.665100000002</v>
      </c>
      <c r="C146">
        <v>23105.665100000002</v>
      </c>
      <c r="D146">
        <v>23105.665100000002</v>
      </c>
      <c r="E146">
        <v>23105.665100000002</v>
      </c>
      <c r="F146">
        <v>23105.665100000002</v>
      </c>
      <c r="G146">
        <v>23105.665100000002</v>
      </c>
      <c r="H146">
        <v>23105.665100000002</v>
      </c>
      <c r="I146">
        <v>23105.665100000002</v>
      </c>
      <c r="J146">
        <v>23105.665100000002</v>
      </c>
      <c r="K146">
        <v>23105.665100000002</v>
      </c>
    </row>
    <row r="148" spans="1:131" ht="105">
      <c r="A148" s="1" t="s">
        <v>0</v>
      </c>
      <c r="B148" s="2" t="s">
        <v>158</v>
      </c>
      <c r="C148" s="2" t="s">
        <v>148</v>
      </c>
      <c r="D148" s="2" t="s">
        <v>149</v>
      </c>
      <c r="E148" s="2" t="s">
        <v>150</v>
      </c>
      <c r="F148" s="2" t="s">
        <v>166</v>
      </c>
      <c r="G148" s="2" t="s">
        <v>167</v>
      </c>
      <c r="H148" s="2" t="s">
        <v>151</v>
      </c>
      <c r="I148" s="2" t="s">
        <v>152</v>
      </c>
      <c r="J148" s="2" t="s">
        <v>153</v>
      </c>
      <c r="K148" s="2" t="s">
        <v>154</v>
      </c>
      <c r="N148" t="s">
        <v>31</v>
      </c>
      <c r="O148" t="s">
        <v>32</v>
      </c>
      <c r="P148" t="s">
        <v>33</v>
      </c>
      <c r="Q148" t="s">
        <v>34</v>
      </c>
      <c r="R148" t="s">
        <v>35</v>
      </c>
      <c r="S148" t="s">
        <v>36</v>
      </c>
      <c r="T148" t="s">
        <v>37</v>
      </c>
      <c r="U148" t="s">
        <v>38</v>
      </c>
      <c r="V148" t="s">
        <v>39</v>
      </c>
      <c r="W148" t="s">
        <v>40</v>
      </c>
      <c r="X148" t="s">
        <v>41</v>
      </c>
      <c r="Y148" t="s">
        <v>42</v>
      </c>
      <c r="Z148" t="s">
        <v>43</v>
      </c>
      <c r="AA148" t="s">
        <v>44</v>
      </c>
      <c r="AB148" t="s">
        <v>45</v>
      </c>
      <c r="AC148" t="s">
        <v>46</v>
      </c>
      <c r="AD148" t="s">
        <v>47</v>
      </c>
      <c r="AE148" t="s">
        <v>48</v>
      </c>
      <c r="AF148" t="s">
        <v>49</v>
      </c>
      <c r="AG148" t="s">
        <v>50</v>
      </c>
      <c r="AH148" t="s">
        <v>51</v>
      </c>
      <c r="AI148" t="s">
        <v>52</v>
      </c>
      <c r="AJ148" t="s">
        <v>53</v>
      </c>
      <c r="AK148" t="s">
        <v>54</v>
      </c>
      <c r="AL148" t="s">
        <v>55</v>
      </c>
      <c r="AM148" t="s">
        <v>56</v>
      </c>
      <c r="AN148" t="s">
        <v>57</v>
      </c>
      <c r="AO148" t="s">
        <v>58</v>
      </c>
      <c r="AP148" t="s">
        <v>59</v>
      </c>
      <c r="AQ148" t="s">
        <v>60</v>
      </c>
      <c r="AR148" t="s">
        <v>61</v>
      </c>
      <c r="AS148" t="s">
        <v>62</v>
      </c>
      <c r="AT148" t="s">
        <v>63</v>
      </c>
      <c r="AU148" t="s">
        <v>64</v>
      </c>
      <c r="AV148" t="s">
        <v>65</v>
      </c>
      <c r="AW148" t="s">
        <v>66</v>
      </c>
      <c r="AX148" t="s">
        <v>67</v>
      </c>
      <c r="AY148" t="s">
        <v>68</v>
      </c>
      <c r="AZ148" t="s">
        <v>69</v>
      </c>
      <c r="BA148" t="s">
        <v>70</v>
      </c>
      <c r="BB148" t="s">
        <v>71</v>
      </c>
      <c r="BC148" t="s">
        <v>72</v>
      </c>
      <c r="BD148" t="s">
        <v>73</v>
      </c>
      <c r="BE148" t="s">
        <v>74</v>
      </c>
      <c r="BF148" t="s">
        <v>75</v>
      </c>
      <c r="BG148" t="s">
        <v>76</v>
      </c>
      <c r="BH148" t="s">
        <v>77</v>
      </c>
      <c r="BI148" t="s">
        <v>78</v>
      </c>
      <c r="BJ148" t="s">
        <v>79</v>
      </c>
      <c r="BK148" t="s">
        <v>80</v>
      </c>
      <c r="BL148" t="s">
        <v>81</v>
      </c>
      <c r="BM148" t="s">
        <v>82</v>
      </c>
      <c r="BN148" t="s">
        <v>83</v>
      </c>
      <c r="BO148" t="s">
        <v>84</v>
      </c>
      <c r="BP148" t="s">
        <v>85</v>
      </c>
      <c r="BQ148" t="s">
        <v>86</v>
      </c>
      <c r="BR148" t="s">
        <v>87</v>
      </c>
      <c r="BS148" t="s">
        <v>88</v>
      </c>
      <c r="BT148" t="s">
        <v>89</v>
      </c>
      <c r="BU148" t="s">
        <v>90</v>
      </c>
      <c r="BV148" t="s">
        <v>91</v>
      </c>
      <c r="BW148" t="s">
        <v>92</v>
      </c>
      <c r="BX148" t="s">
        <v>93</v>
      </c>
      <c r="BY148" t="s">
        <v>94</v>
      </c>
      <c r="BZ148" t="s">
        <v>95</v>
      </c>
      <c r="CA148" t="s">
        <v>96</v>
      </c>
      <c r="CB148" t="s">
        <v>97</v>
      </c>
      <c r="CC148" t="s">
        <v>98</v>
      </c>
      <c r="CD148" t="s">
        <v>99</v>
      </c>
      <c r="CE148" t="s">
        <v>100</v>
      </c>
      <c r="CF148" t="s">
        <v>101</v>
      </c>
      <c r="CG148" t="s">
        <v>102</v>
      </c>
      <c r="CH148" t="s">
        <v>103</v>
      </c>
      <c r="CI148" t="s">
        <v>104</v>
      </c>
      <c r="CJ148" t="s">
        <v>105</v>
      </c>
      <c r="CK148" t="s">
        <v>106</v>
      </c>
      <c r="CL148" t="s">
        <v>107</v>
      </c>
      <c r="CM148" t="s">
        <v>108</v>
      </c>
      <c r="CN148" t="s">
        <v>109</v>
      </c>
      <c r="CO148" t="s">
        <v>110</v>
      </c>
      <c r="CP148" t="s">
        <v>111</v>
      </c>
      <c r="CQ148" t="s">
        <v>112</v>
      </c>
      <c r="CR148" t="s">
        <v>113</v>
      </c>
      <c r="CS148" t="s">
        <v>114</v>
      </c>
      <c r="CT148" t="s">
        <v>115</v>
      </c>
      <c r="CU148" t="s">
        <v>116</v>
      </c>
      <c r="CV148" t="s">
        <v>117</v>
      </c>
      <c r="CW148" t="s">
        <v>163</v>
      </c>
      <c r="CX148" t="s">
        <v>119</v>
      </c>
      <c r="CY148" t="s">
        <v>120</v>
      </c>
      <c r="CZ148" t="s">
        <v>121</v>
      </c>
      <c r="DA148" t="s">
        <v>122</v>
      </c>
      <c r="DB148" t="s">
        <v>123</v>
      </c>
      <c r="DC148" t="s">
        <v>124</v>
      </c>
      <c r="DD148" t="s">
        <v>125</v>
      </c>
      <c r="DE148" t="s">
        <v>126</v>
      </c>
      <c r="DF148" t="s">
        <v>127</v>
      </c>
      <c r="DG148" t="s">
        <v>128</v>
      </c>
      <c r="DH148" t="s">
        <v>129</v>
      </c>
      <c r="DI148" t="s">
        <v>130</v>
      </c>
      <c r="DJ148" t="s">
        <v>131</v>
      </c>
      <c r="DK148" t="s">
        <v>132</v>
      </c>
      <c r="DL148" t="s">
        <v>133</v>
      </c>
      <c r="DM148" t="s">
        <v>134</v>
      </c>
      <c r="DN148" t="s">
        <v>135</v>
      </c>
      <c r="DO148" t="s">
        <v>136</v>
      </c>
      <c r="DP148" t="s">
        <v>137</v>
      </c>
      <c r="DQ148" t="s">
        <v>138</v>
      </c>
      <c r="DR148" t="s">
        <v>139</v>
      </c>
      <c r="DS148" t="s">
        <v>140</v>
      </c>
      <c r="DT148" t="s">
        <v>141</v>
      </c>
      <c r="DU148" t="s">
        <v>142</v>
      </c>
      <c r="DV148" t="s">
        <v>143</v>
      </c>
      <c r="DW148" t="s">
        <v>144</v>
      </c>
      <c r="DX148" t="s">
        <v>145</v>
      </c>
      <c r="DY148" t="s">
        <v>146</v>
      </c>
      <c r="DZ148" t="s">
        <v>273</v>
      </c>
      <c r="EA148" t="s">
        <v>274</v>
      </c>
    </row>
    <row r="149" spans="1:131">
      <c r="A149" t="s">
        <v>5</v>
      </c>
      <c r="B149">
        <v>400.81200000000001</v>
      </c>
      <c r="M149" s="2" t="s">
        <v>149</v>
      </c>
      <c r="N149">
        <v>-537.56800000000021</v>
      </c>
      <c r="O149">
        <v>417.09900000000016</v>
      </c>
      <c r="P149">
        <v>808.05500000000029</v>
      </c>
      <c r="Q149">
        <v>870.51099999999997</v>
      </c>
      <c r="R149">
        <v>1000.9219999999998</v>
      </c>
      <c r="S149">
        <v>233.90000000000009</v>
      </c>
      <c r="T149">
        <v>280.70800000000008</v>
      </c>
      <c r="U149">
        <v>576.19300000000021</v>
      </c>
      <c r="V149">
        <v>576.82200000000057</v>
      </c>
      <c r="W149">
        <v>245.39699999999993</v>
      </c>
      <c r="X149">
        <v>275.67199999999957</v>
      </c>
      <c r="Y149">
        <v>35.027000000000044</v>
      </c>
      <c r="Z149">
        <v>226.27199999999993</v>
      </c>
      <c r="AA149">
        <v>295.50399999999991</v>
      </c>
      <c r="AB149">
        <v>90.246000000000095</v>
      </c>
      <c r="AC149">
        <v>-121.12500000000045</v>
      </c>
      <c r="AD149">
        <v>-714.28300000000036</v>
      </c>
      <c r="AE149">
        <v>-542.26200000000017</v>
      </c>
      <c r="AF149">
        <v>603.33800000000019</v>
      </c>
      <c r="AG149">
        <v>1361.1260000000002</v>
      </c>
      <c r="AH149">
        <v>1788.7710000000002</v>
      </c>
      <c r="AI149">
        <v>2128.2600000000007</v>
      </c>
      <c r="AJ149">
        <v>433.26999999999953</v>
      </c>
      <c r="AK149">
        <v>-64.13300000000072</v>
      </c>
      <c r="AL149">
        <v>385.45800000000054</v>
      </c>
      <c r="AM149">
        <v>-368.69900000000052</v>
      </c>
      <c r="AN149">
        <v>358.89100000000053</v>
      </c>
      <c r="AO149">
        <v>99.468000000000757</v>
      </c>
      <c r="AP149">
        <v>-1198.2320000000004</v>
      </c>
      <c r="AQ149">
        <v>-3.998000000000502</v>
      </c>
      <c r="AR149">
        <v>1863.3689999999997</v>
      </c>
      <c r="AS149">
        <v>4418.1139999999996</v>
      </c>
      <c r="AT149">
        <v>7406.8109999999997</v>
      </c>
      <c r="AU149">
        <v>6583.7000000000007</v>
      </c>
      <c r="AV149">
        <v>3426.1979999999994</v>
      </c>
      <c r="AW149">
        <v>727.49200000000019</v>
      </c>
      <c r="AX149">
        <v>-2095.5439999999999</v>
      </c>
      <c r="AY149">
        <v>-1446.2010000000009</v>
      </c>
      <c r="AZ149">
        <v>-232.16699999999946</v>
      </c>
      <c r="BA149">
        <v>-996.0669999999991</v>
      </c>
      <c r="BB149">
        <v>-687.20500000000084</v>
      </c>
      <c r="BC149">
        <v>-340.84900000000016</v>
      </c>
      <c r="BD149">
        <v>-304.12700000000041</v>
      </c>
      <c r="BE149">
        <v>1644.1139999999996</v>
      </c>
      <c r="BF149">
        <v>5485.0569999999998</v>
      </c>
      <c r="BG149">
        <v>3644.1050000000014</v>
      </c>
      <c r="BH149">
        <v>4096.9151000000002</v>
      </c>
      <c r="BI149">
        <v>4192.3493999999992</v>
      </c>
      <c r="BJ149">
        <v>-1698.1589999999997</v>
      </c>
      <c r="BK149">
        <v>-72.79149999999936</v>
      </c>
      <c r="BL149">
        <v>326.19959999999992</v>
      </c>
      <c r="BM149">
        <v>-691.15069999999832</v>
      </c>
      <c r="BN149">
        <v>1341.5529000000006</v>
      </c>
      <c r="BO149">
        <v>1184.2684999999983</v>
      </c>
      <c r="BP149">
        <v>1209.1648999999998</v>
      </c>
      <c r="BQ149">
        <v>2821.1370999999981</v>
      </c>
      <c r="BR149">
        <v>3116.0881999999983</v>
      </c>
      <c r="BS149">
        <v>4373.6642000000029</v>
      </c>
      <c r="BT149">
        <v>2461.7298999999985</v>
      </c>
      <c r="BU149">
        <v>1290.3277000000016</v>
      </c>
      <c r="BV149">
        <v>14519.319900000002</v>
      </c>
      <c r="BW149">
        <v>11740.647599999997</v>
      </c>
      <c r="BX149">
        <v>14139.545500000004</v>
      </c>
      <c r="BY149">
        <v>14826.8995</v>
      </c>
      <c r="BZ149">
        <v>-8631.2877000000008</v>
      </c>
      <c r="CA149">
        <v>-6007.4533999999985</v>
      </c>
      <c r="CB149">
        <v>-8561.668700000002</v>
      </c>
      <c r="CC149">
        <v>-10295.480600000003</v>
      </c>
      <c r="CD149">
        <v>-3680.7507000000005</v>
      </c>
      <c r="CE149">
        <v>-5826.7432000000008</v>
      </c>
      <c r="CF149">
        <v>606.63520000000062</v>
      </c>
      <c r="CG149">
        <v>127.43360000000393</v>
      </c>
      <c r="CH149">
        <v>4478.2635000000009</v>
      </c>
      <c r="CI149">
        <v>6692.3734000000004</v>
      </c>
      <c r="CJ149">
        <v>-1161.7521000000015</v>
      </c>
      <c r="CK149">
        <v>2456.5867999999973</v>
      </c>
      <c r="CL149">
        <v>3853.8942999999999</v>
      </c>
      <c r="CM149">
        <v>1057.553100000001</v>
      </c>
      <c r="CN149">
        <v>4226.0832000000009</v>
      </c>
      <c r="CO149">
        <v>1634.3398000000016</v>
      </c>
      <c r="CP149">
        <v>-3630.6435999999994</v>
      </c>
      <c r="CQ149">
        <v>-4861.1064000000006</v>
      </c>
      <c r="CR149">
        <v>-2081.6608999999989</v>
      </c>
      <c r="CS149">
        <v>-2368.0732000000025</v>
      </c>
      <c r="CT149">
        <v>6040.6405000000013</v>
      </c>
      <c r="CU149">
        <v>11297.333899999998</v>
      </c>
      <c r="CV149">
        <v>5427.4148999999998</v>
      </c>
      <c r="CW149">
        <v>8063.0620999999919</v>
      </c>
      <c r="CX149">
        <v>681.07169999998587</v>
      </c>
      <c r="CY149">
        <v>-3328.8544000000111</v>
      </c>
      <c r="CZ149">
        <v>-3314.1528000000108</v>
      </c>
      <c r="DA149">
        <v>-7546.3681999999899</v>
      </c>
      <c r="DB149">
        <v>-8558.4006999999874</v>
      </c>
      <c r="DC149">
        <v>-11178.833399999989</v>
      </c>
      <c r="DD149">
        <v>-6114.1067999999905</v>
      </c>
      <c r="DE149">
        <v>-978.96819999999934</v>
      </c>
      <c r="DF149">
        <v>3024.3849000000009</v>
      </c>
      <c r="DG149">
        <v>8531.6698000000033</v>
      </c>
      <c r="DH149">
        <v>4467.7458000000006</v>
      </c>
      <c r="DI149">
        <v>-1671.6135000000031</v>
      </c>
      <c r="DJ149">
        <v>-1515.1704000000027</v>
      </c>
      <c r="DK149">
        <v>-2782.0758000000023</v>
      </c>
      <c r="DL149">
        <v>-1412.3919000000024</v>
      </c>
      <c r="DM149">
        <v>612.64340000000084</v>
      </c>
      <c r="DN149">
        <v>737.65820000000167</v>
      </c>
      <c r="DO149">
        <v>-3212.3555000000015</v>
      </c>
      <c r="DP149">
        <v>-862.54169999999795</v>
      </c>
      <c r="DQ149">
        <v>15388.663699999997</v>
      </c>
      <c r="DR149">
        <v>12413.4054</v>
      </c>
      <c r="DS149">
        <v>25417.715800000005</v>
      </c>
      <c r="DT149">
        <v>25525.446199999998</v>
      </c>
      <c r="DU149">
        <v>-6429.3380999999972</v>
      </c>
      <c r="DV149">
        <v>-5587.2439999999988</v>
      </c>
      <c r="DW149">
        <v>-20179.128500000003</v>
      </c>
      <c r="DX149">
        <v>-24934.760199999997</v>
      </c>
      <c r="DY149">
        <v>-5763.5272000000004</v>
      </c>
      <c r="DZ149">
        <v>816.93839999999909</v>
      </c>
      <c r="EA149">
        <v>4609.1553999999996</v>
      </c>
    </row>
    <row r="150" spans="1:131" ht="45">
      <c r="A150" t="s">
        <v>6</v>
      </c>
      <c r="B150">
        <v>509.81</v>
      </c>
      <c r="M150" s="2" t="s">
        <v>151</v>
      </c>
      <c r="N150">
        <v>456.7281526222863</v>
      </c>
      <c r="O150">
        <v>383.72641950497734</v>
      </c>
      <c r="P150">
        <v>368.47116528644642</v>
      </c>
      <c r="Q150">
        <v>452.85841834363328</v>
      </c>
      <c r="R150">
        <v>533.82149230592313</v>
      </c>
      <c r="S150">
        <v>555.47063206674056</v>
      </c>
      <c r="T150">
        <v>577.29181367925685</v>
      </c>
      <c r="U150">
        <v>628.20095004741211</v>
      </c>
      <c r="V150">
        <v>664.66942147475334</v>
      </c>
      <c r="W150">
        <v>661.84009410039516</v>
      </c>
      <c r="X150">
        <v>677.78040094720791</v>
      </c>
      <c r="Y150">
        <v>682.52221491380635</v>
      </c>
      <c r="Z150">
        <v>692.16885375785648</v>
      </c>
      <c r="AA150">
        <v>690.53854478303174</v>
      </c>
      <c r="AB150">
        <v>677.13770094415531</v>
      </c>
      <c r="AC150">
        <v>676.66839884327896</v>
      </c>
      <c r="AD150">
        <v>680.74357487040606</v>
      </c>
      <c r="AE150">
        <v>662.16721820929342</v>
      </c>
      <c r="AF150">
        <v>691.86985864197095</v>
      </c>
      <c r="AG150">
        <v>822.45361979591621</v>
      </c>
      <c r="AH150">
        <v>998.18025464342986</v>
      </c>
      <c r="AI150">
        <v>1198.3404333773292</v>
      </c>
      <c r="AJ150">
        <v>1175.9405804164483</v>
      </c>
      <c r="AK150">
        <v>1133.1439185921677</v>
      </c>
      <c r="AL150">
        <v>1089.573387159563</v>
      </c>
      <c r="AM150">
        <v>1080.2915079152515</v>
      </c>
      <c r="AN150">
        <v>1083.8697788628397</v>
      </c>
      <c r="AO150">
        <v>1061.0550356652918</v>
      </c>
      <c r="AP150">
        <v>1050.1401864832796</v>
      </c>
      <c r="AQ150">
        <v>1039.9928716557272</v>
      </c>
      <c r="AR150">
        <v>1197.9376564608187</v>
      </c>
      <c r="AS150">
        <v>1805.6106789554028</v>
      </c>
      <c r="AT150">
        <v>2886.7101935425053</v>
      </c>
      <c r="AU150">
        <v>3564.8743982236288</v>
      </c>
      <c r="AV150">
        <v>3765.1610247382109</v>
      </c>
      <c r="AW150">
        <v>3786.6021157508585</v>
      </c>
      <c r="AX150">
        <v>3802.69866381478</v>
      </c>
      <c r="AY150">
        <v>3802.7075193169876</v>
      </c>
      <c r="AZ150">
        <v>3780.5869203170346</v>
      </c>
      <c r="BA150">
        <v>3713.6365239562301</v>
      </c>
      <c r="BB150">
        <v>3617.6619865947187</v>
      </c>
      <c r="BC150">
        <v>3498.3075396909185</v>
      </c>
      <c r="BD150">
        <v>3473.8771309364147</v>
      </c>
      <c r="BE150">
        <v>3554.8086979785053</v>
      </c>
      <c r="BF150">
        <v>3994.2916617930728</v>
      </c>
      <c r="BG150">
        <v>4219.1891483028558</v>
      </c>
      <c r="BH150">
        <v>4455.9837152226755</v>
      </c>
      <c r="BI150">
        <v>4693.6047702908154</v>
      </c>
      <c r="BJ150">
        <v>4698.058329163041</v>
      </c>
      <c r="BK150">
        <v>4696.8803550992598</v>
      </c>
      <c r="BL150">
        <v>4637.9320043066546</v>
      </c>
      <c r="BM150">
        <v>4356.0165838047324</v>
      </c>
      <c r="BN150">
        <v>3692.5794009109245</v>
      </c>
      <c r="BO150">
        <v>3078.8177337229477</v>
      </c>
      <c r="BP150">
        <v>2887.1676039831291</v>
      </c>
      <c r="BQ150">
        <v>3040.9897658873715</v>
      </c>
      <c r="BR150">
        <v>3238.9054534065017</v>
      </c>
      <c r="BS150">
        <v>3557.114735186261</v>
      </c>
      <c r="BT150">
        <v>3666.8998241304125</v>
      </c>
      <c r="BU150">
        <v>3695.9929610123099</v>
      </c>
      <c r="BV150">
        <v>5878.9414712389616</v>
      </c>
      <c r="BW150">
        <v>6992.5529723041818</v>
      </c>
      <c r="BX150">
        <v>8341.5817979692947</v>
      </c>
      <c r="BY150">
        <v>9590.6804540219418</v>
      </c>
      <c r="BZ150">
        <v>9638.9572342079227</v>
      </c>
      <c r="CA150">
        <v>9542.1875037112113</v>
      </c>
      <c r="CB150">
        <v>9430.3205992450403</v>
      </c>
      <c r="CC150">
        <v>9271.8144470050283</v>
      </c>
      <c r="CD150">
        <v>9235.9838538955082</v>
      </c>
      <c r="CE150">
        <v>9131.677399491804</v>
      </c>
      <c r="CF150">
        <v>9143.7241170939487</v>
      </c>
      <c r="CG150">
        <v>9174.51004527646</v>
      </c>
      <c r="CH150">
        <v>9359.2623575422076</v>
      </c>
      <c r="CI150">
        <v>9713.9141431987846</v>
      </c>
      <c r="CJ150">
        <v>9625.7160451103082</v>
      </c>
      <c r="CK150">
        <v>9605.5224513289322</v>
      </c>
      <c r="CL150">
        <v>9650.5688886537209</v>
      </c>
      <c r="CM150">
        <v>9463.9093617507351</v>
      </c>
      <c r="CN150">
        <v>9571.1971784946963</v>
      </c>
      <c r="CO150">
        <v>9587.6091697408301</v>
      </c>
      <c r="CP150">
        <v>8160.6406713079386</v>
      </c>
      <c r="CQ150">
        <v>6965.9599045840423</v>
      </c>
      <c r="CR150">
        <v>5315.9206593496301</v>
      </c>
      <c r="CS150">
        <v>3225.2679235575933</v>
      </c>
      <c r="CT150">
        <v>3948.6968420943003</v>
      </c>
      <c r="CU150">
        <v>5364.6820957425307</v>
      </c>
      <c r="CV150">
        <v>5794.2408662540156</v>
      </c>
      <c r="CW150">
        <v>6260.7338190365663</v>
      </c>
      <c r="CX150">
        <v>6316.4644487659407</v>
      </c>
      <c r="CY150">
        <v>6247.1472516849099</v>
      </c>
      <c r="CZ150">
        <v>6203.2391033113308</v>
      </c>
      <c r="DA150">
        <v>6276.6367859724669</v>
      </c>
      <c r="DB150">
        <v>6040.8742199268854</v>
      </c>
      <c r="DC150">
        <v>5577.1068686975632</v>
      </c>
      <c r="DD150">
        <v>5479.5825018924834</v>
      </c>
      <c r="DE150">
        <v>5269.721021460512</v>
      </c>
      <c r="DF150">
        <v>5198.0073157183115</v>
      </c>
      <c r="DG150">
        <v>5915.0928501253147</v>
      </c>
      <c r="DH150">
        <v>5936.6409840872702</v>
      </c>
      <c r="DI150">
        <v>5762.781989022511</v>
      </c>
      <c r="DJ150">
        <v>5828.3341045175603</v>
      </c>
      <c r="DK150">
        <v>5868.1202689031652</v>
      </c>
      <c r="DL150">
        <v>5892.4647175121427</v>
      </c>
      <c r="DM150">
        <v>6020.9834031905721</v>
      </c>
      <c r="DN150">
        <v>5590.0617894455127</v>
      </c>
      <c r="DO150">
        <v>4219.6665720485216</v>
      </c>
      <c r="DP150">
        <v>3682.1780680273791</v>
      </c>
      <c r="DQ150">
        <v>4957.5114271694847</v>
      </c>
      <c r="DR150">
        <v>6254.4049927845626</v>
      </c>
      <c r="DS150">
        <v>9799.6601842076052</v>
      </c>
      <c r="DT150">
        <v>12733.711190691878</v>
      </c>
      <c r="DU150">
        <v>12734.589141900447</v>
      </c>
      <c r="DV150">
        <v>12732.533468544943</v>
      </c>
      <c r="DW150">
        <v>13108.137835643111</v>
      </c>
      <c r="DX150">
        <v>13648.857164611518</v>
      </c>
      <c r="DY150">
        <v>13502.868153089614</v>
      </c>
      <c r="DZ150">
        <v>13384.188341096979</v>
      </c>
      <c r="EA150">
        <v>13093.005525444914</v>
      </c>
    </row>
    <row r="151" spans="1:131" ht="45">
      <c r="A151" t="s">
        <v>7</v>
      </c>
      <c r="B151">
        <v>680.56600000000003</v>
      </c>
      <c r="M151" s="2" t="s">
        <v>152</v>
      </c>
      <c r="N151">
        <v>1056.2089552445725</v>
      </c>
      <c r="O151">
        <v>938.65738900995473</v>
      </c>
      <c r="P151">
        <v>913.27018057289285</v>
      </c>
      <c r="Q151">
        <v>1043.5323366872667</v>
      </c>
      <c r="R151">
        <v>1170.6544846118461</v>
      </c>
      <c r="S151">
        <v>1143.4776641334811</v>
      </c>
      <c r="T151">
        <v>1123.6014273585135</v>
      </c>
      <c r="U151">
        <v>1167.6961500948244</v>
      </c>
      <c r="V151">
        <v>1171.9273929495066</v>
      </c>
      <c r="W151">
        <v>1168.5639382007903</v>
      </c>
      <c r="X151">
        <v>1181.2857518944159</v>
      </c>
      <c r="Y151">
        <v>1169.0020798276128</v>
      </c>
      <c r="Z151">
        <v>1154.869307515713</v>
      </c>
      <c r="AA151">
        <v>1104.3034895660635</v>
      </c>
      <c r="AB151">
        <v>1045.2164018883104</v>
      </c>
      <c r="AC151">
        <v>1053.308747686558</v>
      </c>
      <c r="AD151">
        <v>1118.5860997408122</v>
      </c>
      <c r="AE151">
        <v>1130.6765364185869</v>
      </c>
      <c r="AF151">
        <v>1169.2314672839418</v>
      </c>
      <c r="AG151">
        <v>1345.8295395918324</v>
      </c>
      <c r="AH151">
        <v>1580.9658592868595</v>
      </c>
      <c r="AI151">
        <v>1895.7281667546583</v>
      </c>
      <c r="AJ151">
        <v>1869.6677108328963</v>
      </c>
      <c r="AK151">
        <v>1830.8065871843357</v>
      </c>
      <c r="AL151">
        <v>1774.4387243191261</v>
      </c>
      <c r="AM151">
        <v>1786.004915830503</v>
      </c>
      <c r="AN151">
        <v>1789.2523077256792</v>
      </c>
      <c r="AO151">
        <v>1767.4590713305838</v>
      </c>
      <c r="AP151">
        <v>1834.382072966559</v>
      </c>
      <c r="AQ151">
        <v>1826.5571933114545</v>
      </c>
      <c r="AR151">
        <v>2063.0619129216375</v>
      </c>
      <c r="AS151">
        <v>3059.2536079108058</v>
      </c>
      <c r="AT151">
        <v>4862.4256870850104</v>
      </c>
      <c r="AU151">
        <v>5904.3442964472579</v>
      </c>
      <c r="AV151">
        <v>6138.1199494764223</v>
      </c>
      <c r="AW151">
        <v>6138.5712815017168</v>
      </c>
      <c r="AX151">
        <v>6239.8274276295597</v>
      </c>
      <c r="AY151">
        <v>6285.0420886339762</v>
      </c>
      <c r="AZ151">
        <v>6282.5761406340698</v>
      </c>
      <c r="BA151">
        <v>6266.5349979124612</v>
      </c>
      <c r="BB151">
        <v>6198.384723189437</v>
      </c>
      <c r="BC151">
        <v>6083.131279381837</v>
      </c>
      <c r="BD151">
        <v>6071.1403118728294</v>
      </c>
      <c r="BE151">
        <v>6147.5910959570101</v>
      </c>
      <c r="BF151">
        <v>6771.5770735861461</v>
      </c>
      <c r="BG151">
        <v>7020.7318466057122</v>
      </c>
      <c r="BH151">
        <v>7307.4197754453508</v>
      </c>
      <c r="BI151">
        <v>7578.0178155816302</v>
      </c>
      <c r="BJ151">
        <v>7611.9212833260826</v>
      </c>
      <c r="BK151">
        <v>7613.0050101985198</v>
      </c>
      <c r="BL151">
        <v>7571.9667786133105</v>
      </c>
      <c r="BM151">
        <v>7263.5991726094644</v>
      </c>
      <c r="BN151">
        <v>6239.9877118218483</v>
      </c>
      <c r="BO151">
        <v>5282.4359524458951</v>
      </c>
      <c r="BP151">
        <v>5009.9873479662574</v>
      </c>
      <c r="BQ151">
        <v>5212.9494167747425</v>
      </c>
      <c r="BR151">
        <v>5348.1991818130036</v>
      </c>
      <c r="BS151">
        <v>5693.6244853725211</v>
      </c>
      <c r="BT151">
        <v>5778.499818260826</v>
      </c>
      <c r="BU151">
        <v>5722.366357024619</v>
      </c>
      <c r="BV151">
        <v>9327.937132477924</v>
      </c>
      <c r="BW151">
        <v>10951.085304608363</v>
      </c>
      <c r="BX151">
        <v>12926.959330938589</v>
      </c>
      <c r="BY151">
        <v>14766.017368043886</v>
      </c>
      <c r="BZ151">
        <v>15568.388163415846</v>
      </c>
      <c r="CA151">
        <v>15857.426622422423</v>
      </c>
      <c r="CB151">
        <v>16266.622003490082</v>
      </c>
      <c r="CC151">
        <v>16674.001199010057</v>
      </c>
      <c r="CD151">
        <v>16701.469597791016</v>
      </c>
      <c r="CE151">
        <v>16780.554273983606</v>
      </c>
      <c r="CF151">
        <v>16790.6259291879</v>
      </c>
      <c r="CG151">
        <v>16811.268570552922</v>
      </c>
      <c r="CH151">
        <v>17023.937665084413</v>
      </c>
      <c r="CI151">
        <v>17457.835991397573</v>
      </c>
      <c r="CJ151">
        <v>17399.985645220615</v>
      </c>
      <c r="CK151">
        <v>17377.825972657865</v>
      </c>
      <c r="CL151">
        <v>17431.028542307446</v>
      </c>
      <c r="CM151">
        <v>17223.515043501469</v>
      </c>
      <c r="CN151">
        <v>17349.873011989395</v>
      </c>
      <c r="CO151">
        <v>17365.496389481661</v>
      </c>
      <c r="CP151">
        <v>15419.057567615877</v>
      </c>
      <c r="CQ151">
        <v>13859.783734168084</v>
      </c>
      <c r="CR151">
        <v>11370.76556369926</v>
      </c>
      <c r="CS151">
        <v>8049.2087271151868</v>
      </c>
      <c r="CT151">
        <v>8762.4701541886006</v>
      </c>
      <c r="CU151">
        <v>10729.201296485062</v>
      </c>
      <c r="CV151">
        <v>10888.864657508031</v>
      </c>
      <c r="CW151">
        <v>10903.923428073134</v>
      </c>
      <c r="CX151">
        <v>10797.293567531884</v>
      </c>
      <c r="CY151">
        <v>10533.764733369821</v>
      </c>
      <c r="CZ151">
        <v>10641.987836622664</v>
      </c>
      <c r="DA151">
        <v>11172.473291944934</v>
      </c>
      <c r="DB151">
        <v>11352.781369853772</v>
      </c>
      <c r="DC151">
        <v>11318.807007395126</v>
      </c>
      <c r="DD151">
        <v>11371.376008784966</v>
      </c>
      <c r="DE151">
        <v>11123.430797921024</v>
      </c>
      <c r="DF151">
        <v>11021.478856436623</v>
      </c>
      <c r="DG151">
        <v>12081.94409025063</v>
      </c>
      <c r="DH151">
        <v>12112.95722817454</v>
      </c>
      <c r="DI151">
        <v>11930.536903045022</v>
      </c>
      <c r="DJ151">
        <v>11955.86747403512</v>
      </c>
      <c r="DK151">
        <v>11931.488272806329</v>
      </c>
      <c r="DL151">
        <v>11946.713720024287</v>
      </c>
      <c r="DM151">
        <v>12054.715261381143</v>
      </c>
      <c r="DN151">
        <v>11458.021148891024</v>
      </c>
      <c r="DO151">
        <v>9442.7151840970437</v>
      </c>
      <c r="DP151">
        <v>8682.236006054758</v>
      </c>
      <c r="DQ151">
        <v>10866.62264433897</v>
      </c>
      <c r="DR151">
        <v>12873.793090569126</v>
      </c>
      <c r="DS151">
        <v>18526.97496341521</v>
      </c>
      <c r="DT151">
        <v>22953.097026383752</v>
      </c>
      <c r="DU151">
        <v>22899.001423800895</v>
      </c>
      <c r="DV151">
        <v>22746.332242089884</v>
      </c>
      <c r="DW151">
        <v>23947.555731286218</v>
      </c>
      <c r="DX151">
        <v>25970.027059223034</v>
      </c>
      <c r="DY151">
        <v>25917.276986179226</v>
      </c>
      <c r="DZ151">
        <v>25790.289687193956</v>
      </c>
      <c r="EA151">
        <v>25404.049775889831</v>
      </c>
    </row>
    <row r="152" spans="1:131" ht="45">
      <c r="A152" t="s">
        <v>8</v>
      </c>
      <c r="B152">
        <v>498.57499999999999</v>
      </c>
      <c r="C152">
        <f>SUM(B149,B150,B151,B152)</f>
        <v>2089.7629999999999</v>
      </c>
      <c r="M152" s="2" t="s">
        <v>153</v>
      </c>
      <c r="N152">
        <v>-742.23345262228634</v>
      </c>
      <c r="O152">
        <v>-726.13551950497742</v>
      </c>
      <c r="P152">
        <v>-721.12686528644645</v>
      </c>
      <c r="Q152">
        <v>-728.48941834363336</v>
      </c>
      <c r="R152">
        <v>-739.84449230592304</v>
      </c>
      <c r="S152">
        <v>-620.54343206674048</v>
      </c>
      <c r="T152">
        <v>-515.32741367925678</v>
      </c>
      <c r="U152">
        <v>-450.78945004741212</v>
      </c>
      <c r="V152">
        <v>-349.8465214747531</v>
      </c>
      <c r="W152">
        <v>-351.60759410039509</v>
      </c>
      <c r="X152">
        <v>-329.23030094720798</v>
      </c>
      <c r="Y152">
        <v>-290.43751491380635</v>
      </c>
      <c r="Z152">
        <v>-233.23205375785653</v>
      </c>
      <c r="AA152">
        <v>-136.99134478303176</v>
      </c>
      <c r="AB152">
        <v>-59.019700944155318</v>
      </c>
      <c r="AC152">
        <v>-76.612298843279007</v>
      </c>
      <c r="AD152">
        <v>-194.94147487040607</v>
      </c>
      <c r="AE152">
        <v>-274.85141820929346</v>
      </c>
      <c r="AF152">
        <v>-262.85335864197083</v>
      </c>
      <c r="AG152">
        <v>-224.29821979591617</v>
      </c>
      <c r="AH152">
        <v>-167.39095464342978</v>
      </c>
      <c r="AI152">
        <v>-196.43503337732915</v>
      </c>
      <c r="AJ152">
        <v>-211.51368041644815</v>
      </c>
      <c r="AK152">
        <v>-262.18141859216814</v>
      </c>
      <c r="AL152">
        <v>-280.15728715956305</v>
      </c>
      <c r="AM152">
        <v>-331.13530791525153</v>
      </c>
      <c r="AN152">
        <v>-326.89527886283963</v>
      </c>
      <c r="AO152">
        <v>-351.75303566529192</v>
      </c>
      <c r="AP152">
        <v>-518.34358648327964</v>
      </c>
      <c r="AQ152">
        <v>-533.13577165572735</v>
      </c>
      <c r="AR152">
        <v>-532.31085646081897</v>
      </c>
      <c r="AS152">
        <v>-701.67517895540311</v>
      </c>
      <c r="AT152">
        <v>-1064.7207935425054</v>
      </c>
      <c r="AU152">
        <v>-1114.0653982236286</v>
      </c>
      <c r="AV152">
        <v>-980.75682473821098</v>
      </c>
      <c r="AW152">
        <v>-917.3362157508584</v>
      </c>
      <c r="AX152">
        <v>-1071.5588638147801</v>
      </c>
      <c r="AY152">
        <v>-1161.9616193169884</v>
      </c>
      <c r="AZ152">
        <v>-1223.391520317035</v>
      </c>
      <c r="BA152">
        <v>-1392.1604239562309</v>
      </c>
      <c r="BB152">
        <v>-1543.7834865947191</v>
      </c>
      <c r="BC152">
        <v>-1671.3399396909185</v>
      </c>
      <c r="BD152">
        <v>-1720.6492309364151</v>
      </c>
      <c r="BE152">
        <v>-1630.7560979785053</v>
      </c>
      <c r="BF152">
        <v>-1560.2791617930729</v>
      </c>
      <c r="BG152">
        <v>-1383.8962483028558</v>
      </c>
      <c r="BH152">
        <v>-1246.8884052226758</v>
      </c>
      <c r="BI152">
        <v>-1075.2213202908154</v>
      </c>
      <c r="BJ152">
        <v>-1129.6675791630412</v>
      </c>
      <c r="BK152">
        <v>-1135.3689550992599</v>
      </c>
      <c r="BL152">
        <v>-1230.1375443066549</v>
      </c>
      <c r="BM152">
        <v>-1459.1485938047319</v>
      </c>
      <c r="BN152">
        <v>-1402.237220910924</v>
      </c>
      <c r="BO152">
        <v>-1328.4187037229472</v>
      </c>
      <c r="BP152">
        <v>-1358.4718839831287</v>
      </c>
      <c r="BQ152">
        <v>-1302.9295358873715</v>
      </c>
      <c r="BR152">
        <v>-979.68200340650196</v>
      </c>
      <c r="BS152">
        <v>-715.90476518626042</v>
      </c>
      <c r="BT152">
        <v>-556.30016413041335</v>
      </c>
      <c r="BU152">
        <v>-356.75383101230932</v>
      </c>
      <c r="BV152">
        <v>-1019.0498512389613</v>
      </c>
      <c r="BW152">
        <v>-924.51169230418191</v>
      </c>
      <c r="BX152">
        <v>-829.1732679692941</v>
      </c>
      <c r="BY152">
        <v>-759.99337402194305</v>
      </c>
      <c r="BZ152">
        <v>-2219.904624207923</v>
      </c>
      <c r="CA152">
        <v>-3088.2907337112101</v>
      </c>
      <c r="CB152">
        <v>-4242.2822092450406</v>
      </c>
      <c r="CC152">
        <v>-5532.559057005029</v>
      </c>
      <c r="CD152">
        <v>-5694.9876338955091</v>
      </c>
      <c r="CE152">
        <v>-6166.0763494918028</v>
      </c>
      <c r="CF152">
        <v>-6150.0795070939503</v>
      </c>
      <c r="CG152">
        <v>-6099.0070052764604</v>
      </c>
      <c r="CH152">
        <v>-5970.0882575422074</v>
      </c>
      <c r="CI152">
        <v>-5773.9295531987855</v>
      </c>
      <c r="CJ152">
        <v>-5922.8231551103072</v>
      </c>
      <c r="CK152">
        <v>-5939.0845913289322</v>
      </c>
      <c r="CL152">
        <v>-5910.350418653722</v>
      </c>
      <c r="CM152">
        <v>-6055.3020017507342</v>
      </c>
      <c r="CN152">
        <v>-5986.154488494697</v>
      </c>
      <c r="CO152">
        <v>-5968.1652697408299</v>
      </c>
      <c r="CP152">
        <v>-6356.1931213079379</v>
      </c>
      <c r="CQ152">
        <v>-6821.6877545840416</v>
      </c>
      <c r="CR152">
        <v>-6793.7691493496304</v>
      </c>
      <c r="CS152">
        <v>-6422.6136835575935</v>
      </c>
      <c r="CT152">
        <v>-5678.8497820943003</v>
      </c>
      <c r="CU152">
        <v>-5364.3563057425317</v>
      </c>
      <c r="CV152">
        <v>-4395.0067162540154</v>
      </c>
      <c r="CW152">
        <v>-3025.6453990365676</v>
      </c>
      <c r="CX152">
        <v>-2645.1937887659437</v>
      </c>
      <c r="CY152">
        <v>-2326.0877116849119</v>
      </c>
      <c r="CZ152">
        <v>-2674.258363311335</v>
      </c>
      <c r="DA152">
        <v>-3515.0362259724698</v>
      </c>
      <c r="DB152">
        <v>-4582.9400799268878</v>
      </c>
      <c r="DC152">
        <v>-5906.2934086975638</v>
      </c>
      <c r="DD152">
        <v>-6304.0045118924836</v>
      </c>
      <c r="DE152">
        <v>-6437.6985314605126</v>
      </c>
      <c r="DF152">
        <v>-6448.9357657183109</v>
      </c>
      <c r="DG152">
        <v>-6418.6096301253147</v>
      </c>
      <c r="DH152">
        <v>-6415.9915040872702</v>
      </c>
      <c r="DI152">
        <v>-6572.727839022511</v>
      </c>
      <c r="DJ152">
        <v>-6426.7326345175607</v>
      </c>
      <c r="DK152">
        <v>-6258.615738903165</v>
      </c>
      <c r="DL152">
        <v>-6216.0332875121439</v>
      </c>
      <c r="DM152">
        <v>-6046.4803131905719</v>
      </c>
      <c r="DN152">
        <v>-6145.8569294455128</v>
      </c>
      <c r="DO152">
        <v>-6226.4306520485225</v>
      </c>
      <c r="DP152">
        <v>-6317.93780802738</v>
      </c>
      <c r="DQ152">
        <v>-6860.7110071694851</v>
      </c>
      <c r="DR152">
        <v>-6984.3712027845631</v>
      </c>
      <c r="DS152">
        <v>-7654.9693742076015</v>
      </c>
      <c r="DT152">
        <v>-7705.0604806918727</v>
      </c>
      <c r="DU152">
        <v>-7594.2354219004446</v>
      </c>
      <c r="DV152">
        <v>-7295.0640785449414</v>
      </c>
      <c r="DW152">
        <v>-8570.6979556431088</v>
      </c>
      <c r="DX152">
        <v>-10993.482624611517</v>
      </c>
      <c r="DY152">
        <v>-11325.949513089614</v>
      </c>
      <c r="DZ152">
        <v>-11428.014351096979</v>
      </c>
      <c r="EA152">
        <v>-11529.082975444915</v>
      </c>
    </row>
    <row r="153" spans="1:131" ht="45">
      <c r="A153" t="s">
        <v>9</v>
      </c>
      <c r="B153">
        <v>530.39800000000002</v>
      </c>
      <c r="C153">
        <f t="shared" ref="C153:C216" si="45">SUM(B150,B151,B152,B153)</f>
        <v>2219.3490000000002</v>
      </c>
      <c r="M153" s="2" t="s">
        <v>154</v>
      </c>
      <c r="N153">
        <v>-1341.7142552445728</v>
      </c>
      <c r="O153">
        <v>-1281.0664890099547</v>
      </c>
      <c r="P153">
        <v>-1265.9258805728928</v>
      </c>
      <c r="Q153">
        <v>-1319.1633366872666</v>
      </c>
      <c r="R153">
        <v>-1376.6774846118462</v>
      </c>
      <c r="S153">
        <v>-1208.550464133481</v>
      </c>
      <c r="T153">
        <v>-1061.6370273585137</v>
      </c>
      <c r="U153">
        <v>-990.2846500948242</v>
      </c>
      <c r="V153">
        <v>-857.10449294950638</v>
      </c>
      <c r="W153">
        <v>-858.33143820079022</v>
      </c>
      <c r="X153">
        <v>-832.73565189441592</v>
      </c>
      <c r="Y153">
        <v>-776.91737982761265</v>
      </c>
      <c r="Z153">
        <v>-695.93250751571304</v>
      </c>
      <c r="AA153">
        <v>-550.75628956606351</v>
      </c>
      <c r="AB153">
        <v>-427.0984018883106</v>
      </c>
      <c r="AC153">
        <v>-453.25264768655802</v>
      </c>
      <c r="AD153">
        <v>-632.78399974081208</v>
      </c>
      <c r="AE153">
        <v>-743.36073641858695</v>
      </c>
      <c r="AF153">
        <v>-740.21496728394163</v>
      </c>
      <c r="AG153">
        <v>-747.67413959183227</v>
      </c>
      <c r="AH153">
        <v>-750.17655928685963</v>
      </c>
      <c r="AI153">
        <v>-893.82276675465823</v>
      </c>
      <c r="AJ153">
        <v>-905.24081083289639</v>
      </c>
      <c r="AK153">
        <v>-959.8440871843361</v>
      </c>
      <c r="AL153">
        <v>-965.02262431912618</v>
      </c>
      <c r="AM153">
        <v>-1036.8487158305031</v>
      </c>
      <c r="AN153">
        <v>-1032.2778077256794</v>
      </c>
      <c r="AO153">
        <v>-1058.1570713305837</v>
      </c>
      <c r="AP153">
        <v>-1302.5854729665593</v>
      </c>
      <c r="AQ153">
        <v>-1319.7000933114548</v>
      </c>
      <c r="AR153">
        <v>-1397.4351129216379</v>
      </c>
      <c r="AS153">
        <v>-1955.3181079108062</v>
      </c>
      <c r="AT153">
        <v>-3040.4362870850109</v>
      </c>
      <c r="AU153">
        <v>-3453.5352964472572</v>
      </c>
      <c r="AV153">
        <v>-3353.7157494764219</v>
      </c>
      <c r="AW153">
        <v>-3269.3053815017165</v>
      </c>
      <c r="AX153">
        <v>-3508.6876276295602</v>
      </c>
      <c r="AY153">
        <v>-3644.2961886339763</v>
      </c>
      <c r="AZ153">
        <v>-3725.3807406340698</v>
      </c>
      <c r="BA153">
        <v>-3945.0588979124614</v>
      </c>
      <c r="BB153">
        <v>-4124.5062231894381</v>
      </c>
      <c r="BC153">
        <v>-4256.163679381837</v>
      </c>
      <c r="BD153">
        <v>-4317.9124118728296</v>
      </c>
      <c r="BE153">
        <v>-4223.538495957011</v>
      </c>
      <c r="BF153">
        <v>-4337.5645735861453</v>
      </c>
      <c r="BG153">
        <v>-4185.4389466057119</v>
      </c>
      <c r="BH153">
        <v>-4098.324465445352</v>
      </c>
      <c r="BI153">
        <v>-3959.6343655816308</v>
      </c>
      <c r="BJ153">
        <v>-4043.5305333260821</v>
      </c>
      <c r="BK153">
        <v>-4051.4936101985199</v>
      </c>
      <c r="BL153">
        <v>-4164.1723186133095</v>
      </c>
      <c r="BM153">
        <v>-4366.7311826094638</v>
      </c>
      <c r="BN153">
        <v>-3949.6455318218482</v>
      </c>
      <c r="BO153">
        <v>-3532.0369224458946</v>
      </c>
      <c r="BP153">
        <v>-3481.2916279662577</v>
      </c>
      <c r="BQ153">
        <v>-3474.8891867747429</v>
      </c>
      <c r="BR153">
        <v>-3088.9757318130041</v>
      </c>
      <c r="BS153">
        <v>-2852.4145153725212</v>
      </c>
      <c r="BT153">
        <v>-2667.9001582608262</v>
      </c>
      <c r="BU153">
        <v>-2383.1272270246191</v>
      </c>
      <c r="BV153">
        <v>-4468.0455124779228</v>
      </c>
      <c r="BW153">
        <v>-4883.0440246083635</v>
      </c>
      <c r="BX153">
        <v>-5414.5508009385885</v>
      </c>
      <c r="BY153">
        <v>-5935.330288043886</v>
      </c>
      <c r="BZ153">
        <v>-8149.3355534158463</v>
      </c>
      <c r="CA153">
        <v>-9403.5298524224199</v>
      </c>
      <c r="CB153">
        <v>-11078.58361349008</v>
      </c>
      <c r="CC153">
        <v>-12934.745809010059</v>
      </c>
      <c r="CD153">
        <v>-13160.473377791017</v>
      </c>
      <c r="CE153">
        <v>-13814.953223983606</v>
      </c>
      <c r="CF153">
        <v>-13796.9813191879</v>
      </c>
      <c r="CG153">
        <v>-13735.765530552921</v>
      </c>
      <c r="CH153">
        <v>-13634.763565084415</v>
      </c>
      <c r="CI153">
        <v>-13517.851401397571</v>
      </c>
      <c r="CJ153">
        <v>-13697.092755220616</v>
      </c>
      <c r="CK153">
        <v>-13711.388112657864</v>
      </c>
      <c r="CL153">
        <v>-13690.810072307444</v>
      </c>
      <c r="CM153">
        <v>-13814.907683501468</v>
      </c>
      <c r="CN153">
        <v>-13764.830321989395</v>
      </c>
      <c r="CO153">
        <v>-13746.052489481659</v>
      </c>
      <c r="CP153">
        <v>-13614.610017615876</v>
      </c>
      <c r="CQ153">
        <v>-13715.511584168084</v>
      </c>
      <c r="CR153">
        <v>-12848.614053699261</v>
      </c>
      <c r="CS153">
        <v>-11246.554487115187</v>
      </c>
      <c r="CT153">
        <v>-10492.623094188601</v>
      </c>
      <c r="CU153">
        <v>-10728.875506485063</v>
      </c>
      <c r="CV153">
        <v>-9489.6305075080309</v>
      </c>
      <c r="CW153">
        <v>-7668.8350080731343</v>
      </c>
      <c r="CX153">
        <v>-7126.0229075318857</v>
      </c>
      <c r="CY153">
        <v>-6612.7051933698222</v>
      </c>
      <c r="CZ153">
        <v>-7113.0070966226685</v>
      </c>
      <c r="DA153">
        <v>-8410.872731944939</v>
      </c>
      <c r="DB153">
        <v>-9894.8472298537745</v>
      </c>
      <c r="DC153">
        <v>-11647.993547395128</v>
      </c>
      <c r="DD153">
        <v>-12195.798018784968</v>
      </c>
      <c r="DE153">
        <v>-12291.408307921025</v>
      </c>
      <c r="DF153">
        <v>-12272.407306436622</v>
      </c>
      <c r="DG153">
        <v>-12585.460870250628</v>
      </c>
      <c r="DH153">
        <v>-12592.30774817454</v>
      </c>
      <c r="DI153">
        <v>-12740.482753045022</v>
      </c>
      <c r="DJ153">
        <v>-12554.266004035122</v>
      </c>
      <c r="DK153">
        <v>-12321.983742806331</v>
      </c>
      <c r="DL153">
        <v>-12270.282290024286</v>
      </c>
      <c r="DM153">
        <v>-12080.212171381145</v>
      </c>
      <c r="DN153">
        <v>-12013.816288891026</v>
      </c>
      <c r="DO153">
        <v>-11449.479264097045</v>
      </c>
      <c r="DP153">
        <v>-11317.995746054759</v>
      </c>
      <c r="DQ153">
        <v>-12769.82222433897</v>
      </c>
      <c r="DR153">
        <v>-13603.759300569125</v>
      </c>
      <c r="DS153">
        <v>-16382.284153415205</v>
      </c>
      <c r="DT153">
        <v>-17924.44631638375</v>
      </c>
      <c r="DU153">
        <v>-17758.647703800889</v>
      </c>
      <c r="DV153">
        <v>-17308.862852089886</v>
      </c>
      <c r="DW153">
        <v>-19410.11585128622</v>
      </c>
      <c r="DX153">
        <v>-23314.652519223037</v>
      </c>
      <c r="DY153">
        <v>-23740.35834617923</v>
      </c>
      <c r="DZ153">
        <v>-23834.11569719396</v>
      </c>
      <c r="EA153">
        <v>-23840.127225889828</v>
      </c>
    </row>
    <row r="154" spans="1:131">
      <c r="A154" t="s">
        <v>10</v>
      </c>
      <c r="B154">
        <v>970.44299999999998</v>
      </c>
      <c r="C154">
        <f t="shared" si="45"/>
        <v>2679.982</v>
      </c>
    </row>
    <row r="155" spans="1:131">
      <c r="A155" t="s">
        <v>11</v>
      </c>
      <c r="B155">
        <v>541.947</v>
      </c>
      <c r="C155">
        <f t="shared" si="45"/>
        <v>2541.3629999999998</v>
      </c>
    </row>
    <row r="156" spans="1:131">
      <c r="A156" t="s">
        <v>12</v>
      </c>
      <c r="B156">
        <v>1033.1120000000001</v>
      </c>
      <c r="C156">
        <f t="shared" si="45"/>
        <v>3075.9</v>
      </c>
      <c r="D156">
        <f>C156-C152</f>
        <v>986.13700000000017</v>
      </c>
      <c r="E156" t="e">
        <v>#N/A</v>
      </c>
    </row>
    <row r="157" spans="1:131">
      <c r="A157" t="s">
        <v>13</v>
      </c>
      <c r="B157">
        <v>584.36800000000005</v>
      </c>
      <c r="C157">
        <f t="shared" si="45"/>
        <v>3129.87</v>
      </c>
      <c r="D157">
        <f t="shared" ref="D157:D220" si="46">C157-C153</f>
        <v>910.52099999999973</v>
      </c>
      <c r="E157" t="e">
        <v>#N/A</v>
      </c>
    </row>
    <row r="158" spans="1:131">
      <c r="A158" t="s">
        <v>14</v>
      </c>
      <c r="B158">
        <v>620.81899999999996</v>
      </c>
      <c r="C158">
        <f t="shared" si="45"/>
        <v>2780.2460000000001</v>
      </c>
      <c r="D158">
        <f t="shared" si="46"/>
        <v>100.26400000000012</v>
      </c>
      <c r="E158" t="e">
        <v>#N/A</v>
      </c>
    </row>
    <row r="159" spans="1:131">
      <c r="A159" t="s">
        <v>15</v>
      </c>
      <c r="B159">
        <v>607.90599999999995</v>
      </c>
      <c r="C159">
        <f t="shared" si="45"/>
        <v>2846.2049999999999</v>
      </c>
      <c r="D159">
        <f t="shared" si="46"/>
        <v>304.8420000000001</v>
      </c>
      <c r="E159" t="e">
        <v>#N/A</v>
      </c>
    </row>
    <row r="160" spans="1:131">
      <c r="A160" t="s">
        <v>16</v>
      </c>
      <c r="B160">
        <v>87.204999999999998</v>
      </c>
      <c r="C160">
        <f t="shared" si="45"/>
        <v>1900.2979999999998</v>
      </c>
      <c r="D160">
        <f t="shared" si="46"/>
        <v>-1175.6020000000003</v>
      </c>
      <c r="E160" t="e">
        <v>#N/A</v>
      </c>
    </row>
    <row r="161" spans="1:11">
      <c r="A161" t="s">
        <v>17</v>
      </c>
      <c r="B161">
        <v>824.27599999999995</v>
      </c>
      <c r="C161">
        <f t="shared" si="45"/>
        <v>2140.2059999999997</v>
      </c>
      <c r="D161">
        <f t="shared" si="46"/>
        <v>-989.66400000000021</v>
      </c>
      <c r="E161" t="e">
        <v>#N/A</v>
      </c>
    </row>
    <row r="162" spans="1:11">
      <c r="A162" t="s">
        <v>18</v>
      </c>
      <c r="B162">
        <v>682.58100000000002</v>
      </c>
      <c r="C162">
        <f t="shared" si="45"/>
        <v>2201.9679999999998</v>
      </c>
      <c r="D162">
        <f t="shared" si="46"/>
        <v>-578.27800000000025</v>
      </c>
      <c r="E162" t="e">
        <v>#N/A</v>
      </c>
    </row>
    <row r="163" spans="1:11">
      <c r="A163" t="s">
        <v>19</v>
      </c>
      <c r="B163">
        <v>454.851</v>
      </c>
      <c r="C163">
        <f t="shared" si="45"/>
        <v>2048.913</v>
      </c>
      <c r="D163">
        <f t="shared" si="46"/>
        <v>-797.29199999999992</v>
      </c>
      <c r="E163" t="e">
        <v>#N/A</v>
      </c>
    </row>
    <row r="164" spans="1:11">
      <c r="A164" t="s">
        <v>20</v>
      </c>
      <c r="B164">
        <v>229.89099999999999</v>
      </c>
      <c r="C164">
        <f t="shared" si="45"/>
        <v>2191.5990000000002</v>
      </c>
      <c r="D164">
        <f t="shared" si="46"/>
        <v>291.30100000000039</v>
      </c>
      <c r="E164" t="e">
        <v>#N/A</v>
      </c>
    </row>
    <row r="165" spans="1:11">
      <c r="A165" t="s">
        <v>21</v>
      </c>
      <c r="B165">
        <v>665.37900000000002</v>
      </c>
      <c r="C165">
        <f t="shared" si="45"/>
        <v>2032.7020000000002</v>
      </c>
      <c r="D165">
        <f t="shared" si="46"/>
        <v>-107.50399999999945</v>
      </c>
      <c r="E165" t="e">
        <v>#N/A</v>
      </c>
    </row>
    <row r="166" spans="1:11">
      <c r="A166" t="s">
        <v>22</v>
      </c>
      <c r="B166">
        <v>451.52800000000002</v>
      </c>
      <c r="C166">
        <f t="shared" si="45"/>
        <v>1801.6490000000001</v>
      </c>
      <c r="D166">
        <f t="shared" si="46"/>
        <v>-400.31899999999973</v>
      </c>
      <c r="E166" t="e">
        <v>#N/A</v>
      </c>
    </row>
    <row r="167" spans="1:11">
      <c r="A167" t="s">
        <v>23</v>
      </c>
      <c r="B167">
        <v>259.86599999999999</v>
      </c>
      <c r="C167">
        <f t="shared" si="45"/>
        <v>1606.664</v>
      </c>
      <c r="D167">
        <f t="shared" si="46"/>
        <v>-442.24900000000002</v>
      </c>
      <c r="E167" t="e">
        <v>#N/A</v>
      </c>
    </row>
    <row r="168" spans="1:11">
      <c r="A168" t="s">
        <v>24</v>
      </c>
      <c r="B168">
        <v>164.226</v>
      </c>
      <c r="C168">
        <f t="shared" si="45"/>
        <v>1540.9990000000003</v>
      </c>
      <c r="D168">
        <f t="shared" si="46"/>
        <v>-650.59999999999991</v>
      </c>
      <c r="E168" t="e">
        <v>#N/A</v>
      </c>
    </row>
    <row r="169" spans="1:11">
      <c r="A169" t="s">
        <v>25</v>
      </c>
      <c r="B169">
        <v>601.62</v>
      </c>
      <c r="C169">
        <f t="shared" si="45"/>
        <v>1477.24</v>
      </c>
      <c r="D169">
        <f t="shared" si="46"/>
        <v>-555.46200000000022</v>
      </c>
      <c r="E169" t="e">
        <v>#N/A</v>
      </c>
    </row>
    <row r="170" spans="1:11">
      <c r="A170" t="s">
        <v>26</v>
      </c>
      <c r="B170">
        <v>835.43100000000004</v>
      </c>
      <c r="C170">
        <f t="shared" si="45"/>
        <v>1861.143</v>
      </c>
      <c r="D170">
        <f t="shared" si="46"/>
        <v>59.493999999999915</v>
      </c>
      <c r="E170" t="e">
        <v>#N/A</v>
      </c>
    </row>
    <row r="171" spans="1:11">
      <c r="A171" t="s">
        <v>27</v>
      </c>
      <c r="B171">
        <v>433.64400000000001</v>
      </c>
      <c r="C171">
        <f t="shared" si="45"/>
        <v>2034.921</v>
      </c>
      <c r="D171">
        <f t="shared" si="46"/>
        <v>428.25700000000006</v>
      </c>
      <c r="E171" t="e">
        <v>#N/A</v>
      </c>
    </row>
    <row r="172" spans="1:11">
      <c r="A172" t="s">
        <v>28</v>
      </c>
      <c r="B172">
        <v>112.905</v>
      </c>
      <c r="C172">
        <f t="shared" si="45"/>
        <v>1983.6</v>
      </c>
      <c r="D172">
        <f t="shared" si="46"/>
        <v>442.60099999999966</v>
      </c>
      <c r="E172" t="e">
        <v>#N/A</v>
      </c>
    </row>
    <row r="173" spans="1:11">
      <c r="A173" t="s">
        <v>29</v>
      </c>
      <c r="B173">
        <v>281.59100000000001</v>
      </c>
      <c r="C173">
        <f t="shared" si="45"/>
        <v>1663.5709999999999</v>
      </c>
      <c r="D173">
        <f t="shared" si="46"/>
        <v>186.3309999999999</v>
      </c>
      <c r="E173" t="e">
        <v>#N/A</v>
      </c>
    </row>
    <row r="174" spans="1:11">
      <c r="A174" t="s">
        <v>30</v>
      </c>
      <c r="B174">
        <v>702.74</v>
      </c>
      <c r="C174">
        <f t="shared" si="45"/>
        <v>1530.88</v>
      </c>
      <c r="D174">
        <f t="shared" si="46"/>
        <v>-330.26299999999992</v>
      </c>
      <c r="E174" t="e">
        <v>#N/A</v>
      </c>
    </row>
    <row r="175" spans="1:11">
      <c r="A175" t="s">
        <v>31</v>
      </c>
      <c r="B175">
        <v>400.11700000000002</v>
      </c>
      <c r="C175">
        <f t="shared" si="45"/>
        <v>1497.3529999999998</v>
      </c>
      <c r="D175">
        <f t="shared" si="46"/>
        <v>-537.56800000000021</v>
      </c>
      <c r="E175">
        <f t="shared" ref="E175:E206" si="47">AVERAGE(D156:D175)</f>
        <v>-142.75265000000005</v>
      </c>
      <c r="F175">
        <f>STDEV(D156,D157,D158,D159,D160,D161,D162,D163,D164,D165,D166,D167,D168,D169,D170,D171,D172,D173,D174,D175)</f>
        <v>599.48080262228632</v>
      </c>
      <c r="G175">
        <f>F175*2</f>
        <v>1198.9616052445726</v>
      </c>
      <c r="H175">
        <f t="shared" ref="H175:H238" si="48">E175+F175</f>
        <v>456.7281526222863</v>
      </c>
      <c r="I175">
        <f t="shared" ref="I175:I238" si="49">E175+G175</f>
        <v>1056.2089552445725</v>
      </c>
      <c r="J175">
        <f t="shared" ref="J175:J238" si="50">E175-F175</f>
        <v>-742.23345262228634</v>
      </c>
      <c r="K175">
        <f t="shared" ref="K175:K238" si="51">E175-G175</f>
        <v>-1341.7142552445728</v>
      </c>
    </row>
    <row r="176" spans="1:11">
      <c r="A176" t="s">
        <v>32</v>
      </c>
      <c r="B176">
        <v>1016.251</v>
      </c>
      <c r="C176">
        <f t="shared" si="45"/>
        <v>2400.6990000000001</v>
      </c>
      <c r="D176">
        <f t="shared" si="46"/>
        <v>417.09900000000016</v>
      </c>
      <c r="E176">
        <f t="shared" si="47"/>
        <v>-171.20455000000001</v>
      </c>
      <c r="F176">
        <f t="shared" ref="F176:F239" si="52">STDEV(D157,D158,D159,D160,D161,D162,D163,D164,D165,D166,D167,D168,D169,D170,D171,D172,D173,D174,D175,D176)</f>
        <v>554.93096950497738</v>
      </c>
      <c r="G176">
        <f t="shared" ref="G176:G239" si="53">F176*2</f>
        <v>1109.8619390099548</v>
      </c>
      <c r="H176">
        <f t="shared" si="48"/>
        <v>383.72641950497734</v>
      </c>
      <c r="I176">
        <f t="shared" si="49"/>
        <v>938.65738900995473</v>
      </c>
      <c r="J176">
        <f t="shared" si="50"/>
        <v>-726.13551950497742</v>
      </c>
      <c r="K176">
        <f t="shared" si="51"/>
        <v>-1281.0664890099547</v>
      </c>
    </row>
    <row r="177" spans="1:11">
      <c r="A177" t="s">
        <v>33</v>
      </c>
      <c r="B177">
        <v>352.51799999999997</v>
      </c>
      <c r="C177">
        <f t="shared" si="45"/>
        <v>2471.6260000000002</v>
      </c>
      <c r="D177">
        <f t="shared" si="46"/>
        <v>808.05500000000029</v>
      </c>
      <c r="E177">
        <f t="shared" si="47"/>
        <v>-176.32784999999998</v>
      </c>
      <c r="F177">
        <f t="shared" si="52"/>
        <v>544.79901528644643</v>
      </c>
      <c r="G177">
        <f t="shared" si="53"/>
        <v>1089.5980305728929</v>
      </c>
      <c r="H177">
        <f t="shared" si="48"/>
        <v>368.47116528644642</v>
      </c>
      <c r="I177">
        <f t="shared" si="49"/>
        <v>913.27018057289285</v>
      </c>
      <c r="J177">
        <f t="shared" si="50"/>
        <v>-721.12686528644645</v>
      </c>
      <c r="K177">
        <f t="shared" si="51"/>
        <v>-1265.9258805728928</v>
      </c>
    </row>
    <row r="178" spans="1:11">
      <c r="A178" t="s">
        <v>34</v>
      </c>
      <c r="B178">
        <v>632.505</v>
      </c>
      <c r="C178">
        <f t="shared" si="45"/>
        <v>2401.3910000000001</v>
      </c>
      <c r="D178">
        <f t="shared" si="46"/>
        <v>870.51099999999997</v>
      </c>
      <c r="E178">
        <f t="shared" si="47"/>
        <v>-137.81550000000004</v>
      </c>
      <c r="F178">
        <f t="shared" si="52"/>
        <v>590.67391834363332</v>
      </c>
      <c r="G178">
        <f t="shared" si="53"/>
        <v>1181.3478366872666</v>
      </c>
      <c r="H178">
        <f t="shared" si="48"/>
        <v>452.85841834363328</v>
      </c>
      <c r="I178">
        <f t="shared" si="49"/>
        <v>1043.5323366872667</v>
      </c>
      <c r="J178">
        <f t="shared" si="50"/>
        <v>-728.48941834363336</v>
      </c>
      <c r="K178">
        <f t="shared" si="51"/>
        <v>-1319.1633366872666</v>
      </c>
    </row>
    <row r="179" spans="1:11">
      <c r="A179" t="s">
        <v>35</v>
      </c>
      <c r="B179">
        <v>497.00099999999998</v>
      </c>
      <c r="C179">
        <f t="shared" si="45"/>
        <v>2498.2749999999996</v>
      </c>
      <c r="D179">
        <f t="shared" si="46"/>
        <v>1000.9219999999998</v>
      </c>
      <c r="E179">
        <f t="shared" si="47"/>
        <v>-103.01149999999998</v>
      </c>
      <c r="F179">
        <f t="shared" si="52"/>
        <v>636.83299230592309</v>
      </c>
      <c r="G179">
        <f t="shared" si="53"/>
        <v>1273.6659846118462</v>
      </c>
      <c r="H179">
        <f t="shared" si="48"/>
        <v>533.82149230592313</v>
      </c>
      <c r="I179">
        <f t="shared" si="49"/>
        <v>1170.6544846118461</v>
      </c>
      <c r="J179">
        <f t="shared" si="50"/>
        <v>-739.84449230592304</v>
      </c>
      <c r="K179">
        <f t="shared" si="51"/>
        <v>-1376.6774846118462</v>
      </c>
    </row>
    <row r="180" spans="1:11">
      <c r="A180" t="s">
        <v>36</v>
      </c>
      <c r="B180">
        <v>1152.575</v>
      </c>
      <c r="C180">
        <f t="shared" si="45"/>
        <v>2634.5990000000002</v>
      </c>
      <c r="D180">
        <f t="shared" si="46"/>
        <v>233.90000000000009</v>
      </c>
      <c r="E180">
        <f t="shared" si="47"/>
        <v>-32.536399999999993</v>
      </c>
      <c r="F180">
        <f t="shared" si="52"/>
        <v>588.00703206674052</v>
      </c>
      <c r="G180">
        <f t="shared" si="53"/>
        <v>1176.014064133481</v>
      </c>
      <c r="H180">
        <f t="shared" si="48"/>
        <v>555.47063206674056</v>
      </c>
      <c r="I180">
        <f t="shared" si="49"/>
        <v>1143.4776641334811</v>
      </c>
      <c r="J180">
        <f t="shared" si="50"/>
        <v>-620.54343206674048</v>
      </c>
      <c r="K180">
        <f t="shared" si="51"/>
        <v>-1208.550464133481</v>
      </c>
    </row>
    <row r="181" spans="1:11">
      <c r="A181" t="s">
        <v>37</v>
      </c>
      <c r="B181">
        <v>470.25299999999999</v>
      </c>
      <c r="C181">
        <f t="shared" si="45"/>
        <v>2752.3340000000003</v>
      </c>
      <c r="D181">
        <f t="shared" si="46"/>
        <v>280.70800000000008</v>
      </c>
      <c r="E181">
        <f t="shared" si="47"/>
        <v>30.982199999999999</v>
      </c>
      <c r="F181">
        <f t="shared" si="52"/>
        <v>546.30961367925681</v>
      </c>
      <c r="G181">
        <f t="shared" si="53"/>
        <v>1092.6192273585136</v>
      </c>
      <c r="H181">
        <f t="shared" si="48"/>
        <v>577.29181367925685</v>
      </c>
      <c r="I181">
        <f t="shared" si="49"/>
        <v>1123.6014273585135</v>
      </c>
      <c r="J181">
        <f t="shared" si="50"/>
        <v>-515.32741367925678</v>
      </c>
      <c r="K181">
        <f t="shared" si="51"/>
        <v>-1061.6370273585137</v>
      </c>
    </row>
    <row r="182" spans="1:11">
      <c r="A182" t="s">
        <v>38</v>
      </c>
      <c r="B182">
        <v>857.755</v>
      </c>
      <c r="C182">
        <f t="shared" si="45"/>
        <v>2977.5840000000003</v>
      </c>
      <c r="D182">
        <f t="shared" si="46"/>
        <v>576.19300000000021</v>
      </c>
      <c r="E182">
        <f t="shared" si="47"/>
        <v>88.705750000000023</v>
      </c>
      <c r="F182">
        <f t="shared" si="52"/>
        <v>539.49520004741214</v>
      </c>
      <c r="G182">
        <f t="shared" si="53"/>
        <v>1078.9904000948243</v>
      </c>
      <c r="H182">
        <f t="shared" si="48"/>
        <v>628.20095004741211</v>
      </c>
      <c r="I182">
        <f t="shared" si="49"/>
        <v>1167.6961500948244</v>
      </c>
      <c r="J182">
        <f t="shared" si="50"/>
        <v>-450.78945004741212</v>
      </c>
      <c r="K182">
        <f t="shared" si="51"/>
        <v>-990.2846500948242</v>
      </c>
    </row>
    <row r="183" spans="1:11">
      <c r="A183" t="s">
        <v>39</v>
      </c>
      <c r="B183">
        <v>594.51400000000001</v>
      </c>
      <c r="C183">
        <f t="shared" si="45"/>
        <v>3075.0970000000002</v>
      </c>
      <c r="D183">
        <f t="shared" si="46"/>
        <v>576.82200000000057</v>
      </c>
      <c r="E183">
        <f t="shared" si="47"/>
        <v>157.41145000000009</v>
      </c>
      <c r="F183">
        <f t="shared" si="52"/>
        <v>507.25797147475322</v>
      </c>
      <c r="G183">
        <f t="shared" si="53"/>
        <v>1014.5159429495064</v>
      </c>
      <c r="H183">
        <f t="shared" si="48"/>
        <v>664.66942147475334</v>
      </c>
      <c r="I183">
        <f t="shared" si="49"/>
        <v>1171.9273929495066</v>
      </c>
      <c r="J183">
        <f t="shared" si="50"/>
        <v>-349.8465214747531</v>
      </c>
      <c r="K183">
        <f t="shared" si="51"/>
        <v>-857.10449294950638</v>
      </c>
    </row>
    <row r="184" spans="1:11">
      <c r="A184" t="s">
        <v>40</v>
      </c>
      <c r="B184">
        <v>957.47400000000005</v>
      </c>
      <c r="C184">
        <f t="shared" si="45"/>
        <v>2879.9960000000001</v>
      </c>
      <c r="D184">
        <f t="shared" si="46"/>
        <v>245.39699999999993</v>
      </c>
      <c r="E184">
        <f t="shared" si="47"/>
        <v>155.11625000000006</v>
      </c>
      <c r="F184">
        <f t="shared" si="52"/>
        <v>506.72384410039513</v>
      </c>
      <c r="G184">
        <f t="shared" si="53"/>
        <v>1013.4476882007903</v>
      </c>
      <c r="H184">
        <f t="shared" si="48"/>
        <v>661.84009410039516</v>
      </c>
      <c r="I184">
        <f t="shared" si="49"/>
        <v>1168.5639382007903</v>
      </c>
      <c r="J184">
        <f t="shared" si="50"/>
        <v>-351.60759410039509</v>
      </c>
      <c r="K184">
        <f t="shared" si="51"/>
        <v>-858.33143820079022</v>
      </c>
    </row>
    <row r="185" spans="1:11">
      <c r="A185" t="s">
        <v>41</v>
      </c>
      <c r="B185">
        <v>618.26300000000003</v>
      </c>
      <c r="C185">
        <f t="shared" si="45"/>
        <v>3028.0059999999999</v>
      </c>
      <c r="D185">
        <f t="shared" si="46"/>
        <v>275.67199999999957</v>
      </c>
      <c r="E185">
        <f t="shared" si="47"/>
        <v>174.27504999999999</v>
      </c>
      <c r="F185">
        <f t="shared" si="52"/>
        <v>503.50535094720794</v>
      </c>
      <c r="G185">
        <f t="shared" si="53"/>
        <v>1007.0107018944159</v>
      </c>
      <c r="H185">
        <f t="shared" si="48"/>
        <v>677.78040094720791</v>
      </c>
      <c r="I185">
        <f t="shared" si="49"/>
        <v>1181.2857518944159</v>
      </c>
      <c r="J185">
        <f t="shared" si="50"/>
        <v>-329.23030094720798</v>
      </c>
      <c r="K185">
        <f t="shared" si="51"/>
        <v>-832.73565189441592</v>
      </c>
    </row>
    <row r="186" spans="1:11">
      <c r="A186" t="s">
        <v>42</v>
      </c>
      <c r="B186">
        <v>842.36</v>
      </c>
      <c r="C186">
        <f t="shared" si="45"/>
        <v>3012.6110000000003</v>
      </c>
      <c r="D186">
        <f t="shared" si="46"/>
        <v>35.027000000000044</v>
      </c>
      <c r="E186">
        <f t="shared" si="47"/>
        <v>196.04235</v>
      </c>
      <c r="F186">
        <f t="shared" si="52"/>
        <v>486.47986491380635</v>
      </c>
      <c r="G186">
        <f t="shared" si="53"/>
        <v>972.9597298276127</v>
      </c>
      <c r="H186">
        <f t="shared" si="48"/>
        <v>682.52221491380635</v>
      </c>
      <c r="I186">
        <f t="shared" si="49"/>
        <v>1169.0020798276128</v>
      </c>
      <c r="J186">
        <f t="shared" si="50"/>
        <v>-290.43751491380635</v>
      </c>
      <c r="K186">
        <f t="shared" si="51"/>
        <v>-776.91737982761265</v>
      </c>
    </row>
    <row r="187" spans="1:11">
      <c r="A187" t="s">
        <v>43</v>
      </c>
      <c r="B187">
        <v>883.27200000000005</v>
      </c>
      <c r="C187">
        <f t="shared" si="45"/>
        <v>3301.3690000000001</v>
      </c>
      <c r="D187">
        <f t="shared" si="46"/>
        <v>226.27199999999993</v>
      </c>
      <c r="E187">
        <f t="shared" si="47"/>
        <v>229.46839999999997</v>
      </c>
      <c r="F187">
        <f t="shared" si="52"/>
        <v>462.70045375785651</v>
      </c>
      <c r="G187">
        <f t="shared" si="53"/>
        <v>925.40090751571302</v>
      </c>
      <c r="H187">
        <f t="shared" si="48"/>
        <v>692.16885375785648</v>
      </c>
      <c r="I187">
        <f t="shared" si="49"/>
        <v>1154.869307515713</v>
      </c>
      <c r="J187">
        <f t="shared" si="50"/>
        <v>-233.23205375785653</v>
      </c>
      <c r="K187">
        <f t="shared" si="51"/>
        <v>-695.93250751571304</v>
      </c>
    </row>
    <row r="188" spans="1:11">
      <c r="A188" t="s">
        <v>44</v>
      </c>
      <c r="B188">
        <v>831.60500000000002</v>
      </c>
      <c r="C188">
        <f t="shared" si="45"/>
        <v>3175.5</v>
      </c>
      <c r="D188">
        <f t="shared" si="46"/>
        <v>295.50399999999991</v>
      </c>
      <c r="E188">
        <f t="shared" si="47"/>
        <v>276.77359999999999</v>
      </c>
      <c r="F188">
        <f t="shared" si="52"/>
        <v>413.76494478303175</v>
      </c>
      <c r="G188">
        <f t="shared" si="53"/>
        <v>827.5298895660635</v>
      </c>
      <c r="H188">
        <f t="shared" si="48"/>
        <v>690.53854478303174</v>
      </c>
      <c r="I188">
        <f t="shared" si="49"/>
        <v>1104.3034895660635</v>
      </c>
      <c r="J188">
        <f t="shared" si="50"/>
        <v>-136.99134478303176</v>
      </c>
      <c r="K188">
        <f t="shared" si="51"/>
        <v>-550.75628956606351</v>
      </c>
    </row>
    <row r="189" spans="1:11">
      <c r="A189" t="s">
        <v>45</v>
      </c>
      <c r="B189">
        <v>561.01499999999999</v>
      </c>
      <c r="C189">
        <f t="shared" si="45"/>
        <v>3118.252</v>
      </c>
      <c r="D189">
        <f t="shared" si="46"/>
        <v>90.246000000000095</v>
      </c>
      <c r="E189">
        <f t="shared" si="47"/>
        <v>309.05899999999997</v>
      </c>
      <c r="F189">
        <f t="shared" si="52"/>
        <v>368.07870094415529</v>
      </c>
      <c r="G189">
        <f t="shared" si="53"/>
        <v>736.15740188831057</v>
      </c>
      <c r="H189">
        <f t="shared" si="48"/>
        <v>677.13770094415531</v>
      </c>
      <c r="I189">
        <f t="shared" si="49"/>
        <v>1045.2164018883104</v>
      </c>
      <c r="J189">
        <f t="shared" si="50"/>
        <v>-59.019700944155318</v>
      </c>
      <c r="K189">
        <f t="shared" si="51"/>
        <v>-427.0984018883106</v>
      </c>
    </row>
    <row r="190" spans="1:11">
      <c r="A190" t="s">
        <v>46</v>
      </c>
      <c r="B190">
        <v>615.59400000000005</v>
      </c>
      <c r="C190">
        <f t="shared" si="45"/>
        <v>2891.4859999999999</v>
      </c>
      <c r="D190">
        <f t="shared" si="46"/>
        <v>-121.12500000000045</v>
      </c>
      <c r="E190">
        <f t="shared" si="47"/>
        <v>300.02805000000001</v>
      </c>
      <c r="F190">
        <f t="shared" si="52"/>
        <v>376.64034884327901</v>
      </c>
      <c r="G190">
        <f t="shared" si="53"/>
        <v>753.28069768655803</v>
      </c>
      <c r="H190">
        <f t="shared" si="48"/>
        <v>676.66839884327896</v>
      </c>
      <c r="I190">
        <f t="shared" si="49"/>
        <v>1053.308747686558</v>
      </c>
      <c r="J190">
        <f t="shared" si="50"/>
        <v>-76.612298843279007</v>
      </c>
      <c r="K190">
        <f t="shared" si="51"/>
        <v>-453.25264768655802</v>
      </c>
    </row>
    <row r="191" spans="1:11">
      <c r="A191" t="s">
        <v>47</v>
      </c>
      <c r="B191">
        <v>578.87199999999996</v>
      </c>
      <c r="C191">
        <f t="shared" si="45"/>
        <v>2587.0859999999998</v>
      </c>
      <c r="D191">
        <f t="shared" si="46"/>
        <v>-714.28300000000036</v>
      </c>
      <c r="E191">
        <f t="shared" si="47"/>
        <v>242.90105</v>
      </c>
      <c r="F191">
        <f t="shared" si="52"/>
        <v>437.84252487040607</v>
      </c>
      <c r="G191">
        <f t="shared" si="53"/>
        <v>875.68504974081213</v>
      </c>
      <c r="H191">
        <f t="shared" si="48"/>
        <v>680.74357487040606</v>
      </c>
      <c r="I191">
        <f t="shared" si="49"/>
        <v>1118.5860997408122</v>
      </c>
      <c r="J191">
        <f t="shared" si="50"/>
        <v>-194.94147487040607</v>
      </c>
      <c r="K191">
        <f t="shared" si="51"/>
        <v>-632.78399974081208</v>
      </c>
    </row>
    <row r="192" spans="1:11">
      <c r="A192" t="s">
        <v>48</v>
      </c>
      <c r="B192">
        <v>877.75699999999995</v>
      </c>
      <c r="C192">
        <f t="shared" si="45"/>
        <v>2633.2379999999998</v>
      </c>
      <c r="D192">
        <f t="shared" si="46"/>
        <v>-542.26200000000017</v>
      </c>
      <c r="E192">
        <f t="shared" si="47"/>
        <v>193.65789999999996</v>
      </c>
      <c r="F192">
        <f t="shared" si="52"/>
        <v>468.50931820929344</v>
      </c>
      <c r="G192">
        <f t="shared" si="53"/>
        <v>937.01863641858688</v>
      </c>
      <c r="H192">
        <f t="shared" si="48"/>
        <v>662.16721820929342</v>
      </c>
      <c r="I192">
        <f t="shared" si="49"/>
        <v>1130.6765364185869</v>
      </c>
      <c r="J192">
        <f t="shared" si="50"/>
        <v>-274.85141820929346</v>
      </c>
      <c r="K192">
        <f t="shared" si="51"/>
        <v>-743.36073641858695</v>
      </c>
    </row>
    <row r="193" spans="1:11">
      <c r="A193" t="s">
        <v>49</v>
      </c>
      <c r="B193">
        <v>1649.367</v>
      </c>
      <c r="C193">
        <f t="shared" si="45"/>
        <v>3721.59</v>
      </c>
      <c r="D193">
        <f t="shared" si="46"/>
        <v>603.33800000000019</v>
      </c>
      <c r="E193">
        <f t="shared" si="47"/>
        <v>214.50825000000003</v>
      </c>
      <c r="F193">
        <f t="shared" si="52"/>
        <v>477.36160864197086</v>
      </c>
      <c r="G193">
        <f t="shared" si="53"/>
        <v>954.72321728394172</v>
      </c>
      <c r="H193">
        <f t="shared" si="48"/>
        <v>691.86985864197095</v>
      </c>
      <c r="I193">
        <f t="shared" si="49"/>
        <v>1169.2314672839418</v>
      </c>
      <c r="J193">
        <f t="shared" si="50"/>
        <v>-262.85335864197083</v>
      </c>
      <c r="K193">
        <f t="shared" si="51"/>
        <v>-740.21496728394163</v>
      </c>
    </row>
    <row r="194" spans="1:11">
      <c r="A194" t="s">
        <v>50</v>
      </c>
      <c r="B194">
        <v>1146.616</v>
      </c>
      <c r="C194">
        <f t="shared" si="45"/>
        <v>4252.6120000000001</v>
      </c>
      <c r="D194">
        <f t="shared" si="46"/>
        <v>1361.1260000000002</v>
      </c>
      <c r="E194">
        <f t="shared" si="47"/>
        <v>299.07769999999999</v>
      </c>
      <c r="F194">
        <f t="shared" si="52"/>
        <v>523.37591979591616</v>
      </c>
      <c r="G194">
        <f t="shared" si="53"/>
        <v>1046.7518395918323</v>
      </c>
      <c r="H194">
        <f t="shared" si="48"/>
        <v>822.45361979591621</v>
      </c>
      <c r="I194">
        <f t="shared" si="49"/>
        <v>1345.8295395918324</v>
      </c>
      <c r="J194">
        <f t="shared" si="50"/>
        <v>-224.29821979591617</v>
      </c>
      <c r="K194">
        <f t="shared" si="51"/>
        <v>-747.67413959183227</v>
      </c>
    </row>
    <row r="195" spans="1:11">
      <c r="A195" t="s">
        <v>51</v>
      </c>
      <c r="B195">
        <v>702.11699999999996</v>
      </c>
      <c r="C195">
        <f t="shared" si="45"/>
        <v>4375.857</v>
      </c>
      <c r="D195">
        <f t="shared" si="46"/>
        <v>1788.7710000000002</v>
      </c>
      <c r="E195">
        <f t="shared" si="47"/>
        <v>415.39465000000001</v>
      </c>
      <c r="F195">
        <f t="shared" si="52"/>
        <v>582.78560464342979</v>
      </c>
      <c r="G195">
        <f t="shared" si="53"/>
        <v>1165.5712092868596</v>
      </c>
      <c r="H195">
        <f t="shared" si="48"/>
        <v>998.18025464342986</v>
      </c>
      <c r="I195">
        <f t="shared" si="49"/>
        <v>1580.9658592868595</v>
      </c>
      <c r="J195">
        <f t="shared" si="50"/>
        <v>-167.39095464342978</v>
      </c>
      <c r="K195">
        <f t="shared" si="51"/>
        <v>-750.17655928685963</v>
      </c>
    </row>
    <row r="196" spans="1:11">
      <c r="A196" t="s">
        <v>52</v>
      </c>
      <c r="B196">
        <v>1263.3979999999999</v>
      </c>
      <c r="C196">
        <f t="shared" si="45"/>
        <v>4761.4980000000005</v>
      </c>
      <c r="D196">
        <f t="shared" si="46"/>
        <v>2128.2600000000007</v>
      </c>
      <c r="E196">
        <f t="shared" si="47"/>
        <v>500.95269999999999</v>
      </c>
      <c r="F196">
        <f t="shared" si="52"/>
        <v>697.38773337732914</v>
      </c>
      <c r="G196">
        <f t="shared" si="53"/>
        <v>1394.7754667546583</v>
      </c>
      <c r="H196">
        <f t="shared" si="48"/>
        <v>1198.3404333773292</v>
      </c>
      <c r="I196">
        <f t="shared" si="49"/>
        <v>1895.7281667546583</v>
      </c>
      <c r="J196">
        <f t="shared" si="50"/>
        <v>-196.43503337732915</v>
      </c>
      <c r="K196">
        <f t="shared" si="51"/>
        <v>-893.82276675465823</v>
      </c>
    </row>
    <row r="197" spans="1:11">
      <c r="A197" t="s">
        <v>53</v>
      </c>
      <c r="B197">
        <v>1042.729</v>
      </c>
      <c r="C197">
        <f t="shared" si="45"/>
        <v>4154.8599999999997</v>
      </c>
      <c r="D197">
        <f t="shared" si="46"/>
        <v>433.26999999999953</v>
      </c>
      <c r="E197">
        <f t="shared" si="47"/>
        <v>482.21345000000002</v>
      </c>
      <c r="F197">
        <f t="shared" si="52"/>
        <v>693.72713041644818</v>
      </c>
      <c r="G197">
        <f t="shared" si="53"/>
        <v>1387.4542608328964</v>
      </c>
      <c r="H197">
        <f t="shared" si="48"/>
        <v>1175.9405804164483</v>
      </c>
      <c r="I197">
        <f t="shared" si="49"/>
        <v>1869.6677108328963</v>
      </c>
      <c r="J197">
        <f t="shared" si="50"/>
        <v>-211.51368041644815</v>
      </c>
      <c r="K197">
        <f t="shared" si="51"/>
        <v>-905.24081083289639</v>
      </c>
    </row>
    <row r="198" spans="1:11">
      <c r="A198" t="s">
        <v>54</v>
      </c>
      <c r="B198">
        <v>1180.2349999999999</v>
      </c>
      <c r="C198">
        <f t="shared" si="45"/>
        <v>4188.4789999999994</v>
      </c>
      <c r="D198">
        <f t="shared" si="46"/>
        <v>-64.13300000000072</v>
      </c>
      <c r="E198">
        <f t="shared" si="47"/>
        <v>435.48124999999982</v>
      </c>
      <c r="F198">
        <f t="shared" si="52"/>
        <v>697.66266859216796</v>
      </c>
      <c r="G198">
        <f t="shared" si="53"/>
        <v>1395.3253371843359</v>
      </c>
      <c r="H198">
        <f t="shared" si="48"/>
        <v>1133.1439185921677</v>
      </c>
      <c r="I198">
        <f t="shared" si="49"/>
        <v>1830.8065871843357</v>
      </c>
      <c r="J198">
        <f t="shared" si="50"/>
        <v>-262.18141859216814</v>
      </c>
      <c r="K198">
        <f t="shared" si="51"/>
        <v>-959.8440871843361</v>
      </c>
    </row>
    <row r="199" spans="1:11">
      <c r="A199" t="s">
        <v>55</v>
      </c>
      <c r="B199">
        <v>1274.953</v>
      </c>
      <c r="C199">
        <f t="shared" si="45"/>
        <v>4761.3150000000005</v>
      </c>
      <c r="D199">
        <f t="shared" si="46"/>
        <v>385.45800000000054</v>
      </c>
      <c r="E199">
        <f t="shared" si="47"/>
        <v>404.70805000000001</v>
      </c>
      <c r="F199">
        <f t="shared" si="52"/>
        <v>684.86533715956307</v>
      </c>
      <c r="G199">
        <f t="shared" si="53"/>
        <v>1369.7306743191261</v>
      </c>
      <c r="H199">
        <f t="shared" si="48"/>
        <v>1089.573387159563</v>
      </c>
      <c r="I199">
        <f t="shared" si="49"/>
        <v>1774.4387243191261</v>
      </c>
      <c r="J199">
        <f t="shared" si="50"/>
        <v>-280.15728715956305</v>
      </c>
      <c r="K199">
        <f t="shared" si="51"/>
        <v>-965.02262431912618</v>
      </c>
    </row>
    <row r="200" spans="1:11">
      <c r="A200" t="s">
        <v>56</v>
      </c>
      <c r="B200">
        <v>894.88199999999995</v>
      </c>
      <c r="C200">
        <f t="shared" si="45"/>
        <v>4392.799</v>
      </c>
      <c r="D200">
        <f t="shared" si="46"/>
        <v>-368.69900000000052</v>
      </c>
      <c r="E200">
        <f t="shared" si="47"/>
        <v>374.57810000000001</v>
      </c>
      <c r="F200">
        <f t="shared" si="52"/>
        <v>705.71340791525154</v>
      </c>
      <c r="G200">
        <f t="shared" si="53"/>
        <v>1411.4268158305031</v>
      </c>
      <c r="H200">
        <f t="shared" si="48"/>
        <v>1080.2915079152515</v>
      </c>
      <c r="I200">
        <f t="shared" si="49"/>
        <v>1786.004915830503</v>
      </c>
      <c r="J200">
        <f t="shared" si="50"/>
        <v>-331.13530791525153</v>
      </c>
      <c r="K200">
        <f t="shared" si="51"/>
        <v>-1036.8487158305031</v>
      </c>
    </row>
    <row r="201" spans="1:11">
      <c r="A201" t="s">
        <v>57</v>
      </c>
      <c r="B201">
        <v>1163.681</v>
      </c>
      <c r="C201">
        <f t="shared" si="45"/>
        <v>4513.7510000000002</v>
      </c>
      <c r="D201">
        <f t="shared" si="46"/>
        <v>358.89100000000053</v>
      </c>
      <c r="E201">
        <f t="shared" si="47"/>
        <v>378.48725000000002</v>
      </c>
      <c r="F201">
        <f t="shared" si="52"/>
        <v>705.38252886283965</v>
      </c>
      <c r="G201">
        <f t="shared" si="53"/>
        <v>1410.7650577256793</v>
      </c>
      <c r="H201">
        <f t="shared" si="48"/>
        <v>1083.8697788628397</v>
      </c>
      <c r="I201">
        <f t="shared" si="49"/>
        <v>1789.2523077256792</v>
      </c>
      <c r="J201">
        <f t="shared" si="50"/>
        <v>-326.89527886283963</v>
      </c>
      <c r="K201">
        <f t="shared" si="51"/>
        <v>-1032.2778077256794</v>
      </c>
    </row>
    <row r="202" spans="1:11">
      <c r="A202" t="s">
        <v>58</v>
      </c>
      <c r="B202">
        <v>954.43100000000004</v>
      </c>
      <c r="C202">
        <f t="shared" si="45"/>
        <v>4287.9470000000001</v>
      </c>
      <c r="D202">
        <f t="shared" si="46"/>
        <v>99.468000000000757</v>
      </c>
      <c r="E202">
        <f t="shared" si="47"/>
        <v>354.65099999999995</v>
      </c>
      <c r="F202">
        <f t="shared" si="52"/>
        <v>706.40403566529187</v>
      </c>
      <c r="G202">
        <f t="shared" si="53"/>
        <v>1412.8080713305837</v>
      </c>
      <c r="H202">
        <f t="shared" si="48"/>
        <v>1061.0550356652918</v>
      </c>
      <c r="I202">
        <f t="shared" si="49"/>
        <v>1767.4590713305838</v>
      </c>
      <c r="J202">
        <f t="shared" si="50"/>
        <v>-351.75303566529192</v>
      </c>
      <c r="K202">
        <f t="shared" si="51"/>
        <v>-1058.1570713305837</v>
      </c>
    </row>
    <row r="203" spans="1:11">
      <c r="A203" t="s">
        <v>59</v>
      </c>
      <c r="B203">
        <v>550.08900000000006</v>
      </c>
      <c r="C203">
        <f t="shared" si="45"/>
        <v>3563.0830000000001</v>
      </c>
      <c r="D203">
        <f t="shared" si="46"/>
        <v>-1198.2320000000004</v>
      </c>
      <c r="E203">
        <f t="shared" si="47"/>
        <v>265.89829999999995</v>
      </c>
      <c r="F203">
        <f t="shared" si="52"/>
        <v>784.24188648327959</v>
      </c>
      <c r="G203">
        <f t="shared" si="53"/>
        <v>1568.4837729665592</v>
      </c>
      <c r="H203">
        <f t="shared" si="48"/>
        <v>1050.1401864832796</v>
      </c>
      <c r="I203">
        <f t="shared" si="49"/>
        <v>1834.382072966559</v>
      </c>
      <c r="J203">
        <f t="shared" si="50"/>
        <v>-518.34358648327964</v>
      </c>
      <c r="K203">
        <f t="shared" si="51"/>
        <v>-1302.5854729665593</v>
      </c>
    </row>
    <row r="204" spans="1:11">
      <c r="A204" t="s">
        <v>60</v>
      </c>
      <c r="B204">
        <v>1720.6</v>
      </c>
      <c r="C204">
        <f t="shared" si="45"/>
        <v>4388.8009999999995</v>
      </c>
      <c r="D204">
        <f t="shared" si="46"/>
        <v>-3.998000000000502</v>
      </c>
      <c r="E204">
        <f t="shared" si="47"/>
        <v>253.42854999999994</v>
      </c>
      <c r="F204">
        <f t="shared" si="52"/>
        <v>786.56432165572733</v>
      </c>
      <c r="G204">
        <f t="shared" si="53"/>
        <v>1573.1286433114547</v>
      </c>
      <c r="H204">
        <f t="shared" si="48"/>
        <v>1039.9928716557272</v>
      </c>
      <c r="I204">
        <f t="shared" si="49"/>
        <v>1826.5571933114545</v>
      </c>
      <c r="J204">
        <f t="shared" si="50"/>
        <v>-533.13577165572735</v>
      </c>
      <c r="K204">
        <f t="shared" si="51"/>
        <v>-1319.7000933114548</v>
      </c>
    </row>
    <row r="205" spans="1:11">
      <c r="A205" t="s">
        <v>61</v>
      </c>
      <c r="B205">
        <v>3152</v>
      </c>
      <c r="C205">
        <f t="shared" si="45"/>
        <v>6377.12</v>
      </c>
      <c r="D205">
        <f t="shared" si="46"/>
        <v>1863.3689999999997</v>
      </c>
      <c r="E205">
        <f t="shared" si="47"/>
        <v>332.81339999999989</v>
      </c>
      <c r="F205">
        <f t="shared" si="52"/>
        <v>865.12425646081886</v>
      </c>
      <c r="G205">
        <f t="shared" si="53"/>
        <v>1730.2485129216377</v>
      </c>
      <c r="H205">
        <f t="shared" si="48"/>
        <v>1197.9376564608187</v>
      </c>
      <c r="I205">
        <f t="shared" si="49"/>
        <v>2063.0619129216375</v>
      </c>
      <c r="J205">
        <f t="shared" si="50"/>
        <v>-532.31085646081897</v>
      </c>
      <c r="K205">
        <f t="shared" si="51"/>
        <v>-1397.4351129216379</v>
      </c>
    </row>
    <row r="206" spans="1:11">
      <c r="A206" t="s">
        <v>62</v>
      </c>
      <c r="B206">
        <v>3283.3719999999998</v>
      </c>
      <c r="C206">
        <f t="shared" si="45"/>
        <v>8706.0609999999997</v>
      </c>
      <c r="D206">
        <f t="shared" si="46"/>
        <v>4418.1139999999996</v>
      </c>
      <c r="E206">
        <f t="shared" si="47"/>
        <v>551.96774999999991</v>
      </c>
      <c r="F206">
        <f t="shared" si="52"/>
        <v>1253.642928955403</v>
      </c>
      <c r="G206">
        <f t="shared" si="53"/>
        <v>2507.285857910806</v>
      </c>
      <c r="H206">
        <f t="shared" si="48"/>
        <v>1805.6106789554028</v>
      </c>
      <c r="I206">
        <f t="shared" si="49"/>
        <v>3059.2536079108058</v>
      </c>
      <c r="J206">
        <f t="shared" si="50"/>
        <v>-701.67517895540311</v>
      </c>
      <c r="K206">
        <f t="shared" si="51"/>
        <v>-1955.3181079108062</v>
      </c>
    </row>
    <row r="207" spans="1:11">
      <c r="A207" t="s">
        <v>63</v>
      </c>
      <c r="B207">
        <v>2813.922</v>
      </c>
      <c r="C207">
        <f t="shared" si="45"/>
        <v>10969.894</v>
      </c>
      <c r="D207">
        <f t="shared" si="46"/>
        <v>7406.8109999999997</v>
      </c>
      <c r="E207">
        <f t="shared" ref="E207:E238" si="54">AVERAGE(D188:D207)</f>
        <v>910.99469999999997</v>
      </c>
      <c r="F207">
        <f t="shared" si="52"/>
        <v>1975.7154935425053</v>
      </c>
      <c r="G207">
        <f t="shared" si="53"/>
        <v>3951.4309870850107</v>
      </c>
      <c r="H207">
        <f t="shared" si="48"/>
        <v>2886.7101935425053</v>
      </c>
      <c r="I207">
        <f t="shared" si="49"/>
        <v>4862.4256870850104</v>
      </c>
      <c r="J207">
        <f t="shared" si="50"/>
        <v>-1064.7207935425054</v>
      </c>
      <c r="K207">
        <f t="shared" si="51"/>
        <v>-3040.4362870850109</v>
      </c>
    </row>
    <row r="208" spans="1:11">
      <c r="A208" t="s">
        <v>64</v>
      </c>
      <c r="B208">
        <v>1723.2070000000001</v>
      </c>
      <c r="C208">
        <f t="shared" si="45"/>
        <v>10972.501</v>
      </c>
      <c r="D208">
        <f t="shared" si="46"/>
        <v>6583.7000000000007</v>
      </c>
      <c r="E208">
        <f t="shared" si="54"/>
        <v>1225.4045000000001</v>
      </c>
      <c r="F208">
        <f t="shared" si="52"/>
        <v>2339.4698982236287</v>
      </c>
      <c r="G208">
        <f t="shared" si="53"/>
        <v>4678.9397964472573</v>
      </c>
      <c r="H208">
        <f t="shared" si="48"/>
        <v>3564.8743982236288</v>
      </c>
      <c r="I208">
        <f t="shared" si="49"/>
        <v>5904.3442964472579</v>
      </c>
      <c r="J208">
        <f t="shared" si="50"/>
        <v>-1114.0653982236286</v>
      </c>
      <c r="K208">
        <f t="shared" si="51"/>
        <v>-3453.5352964472572</v>
      </c>
    </row>
    <row r="209" spans="1:11">
      <c r="A209" t="s">
        <v>65</v>
      </c>
      <c r="B209">
        <v>1982.817</v>
      </c>
      <c r="C209">
        <f t="shared" si="45"/>
        <v>9803.3179999999993</v>
      </c>
      <c r="D209">
        <f t="shared" si="46"/>
        <v>3426.1979999999994</v>
      </c>
      <c r="E209">
        <f t="shared" si="54"/>
        <v>1392.2021</v>
      </c>
      <c r="F209">
        <f t="shared" si="52"/>
        <v>2372.958924738211</v>
      </c>
      <c r="G209">
        <f t="shared" si="53"/>
        <v>4745.9178494764219</v>
      </c>
      <c r="H209">
        <f t="shared" si="48"/>
        <v>3765.1610247382109</v>
      </c>
      <c r="I209">
        <f t="shared" si="49"/>
        <v>6138.1199494764223</v>
      </c>
      <c r="J209">
        <f t="shared" si="50"/>
        <v>-980.75682473821098</v>
      </c>
      <c r="K209">
        <f t="shared" si="51"/>
        <v>-3353.7157494764219</v>
      </c>
    </row>
    <row r="210" spans="1:11">
      <c r="A210" t="s">
        <v>66</v>
      </c>
      <c r="B210">
        <v>2913.607</v>
      </c>
      <c r="C210">
        <f t="shared" si="45"/>
        <v>9433.5529999999999</v>
      </c>
      <c r="D210">
        <f t="shared" si="46"/>
        <v>727.49200000000019</v>
      </c>
      <c r="E210">
        <f t="shared" si="54"/>
        <v>1434.6329499999999</v>
      </c>
      <c r="F210">
        <f t="shared" si="52"/>
        <v>2351.9691657508583</v>
      </c>
      <c r="G210">
        <f t="shared" si="53"/>
        <v>4703.9383315017167</v>
      </c>
      <c r="H210">
        <f t="shared" si="48"/>
        <v>3786.6021157508585</v>
      </c>
      <c r="I210">
        <f t="shared" si="49"/>
        <v>6138.5712815017168</v>
      </c>
      <c r="J210">
        <f t="shared" si="50"/>
        <v>-917.3362157508584</v>
      </c>
      <c r="K210">
        <f t="shared" si="51"/>
        <v>-3269.3053815017165</v>
      </c>
    </row>
    <row r="211" spans="1:11">
      <c r="A211" t="s">
        <v>67</v>
      </c>
      <c r="B211">
        <v>2254.7190000000001</v>
      </c>
      <c r="C211">
        <f t="shared" si="45"/>
        <v>8874.35</v>
      </c>
      <c r="D211">
        <f t="shared" si="46"/>
        <v>-2095.5439999999999</v>
      </c>
      <c r="E211">
        <f t="shared" si="54"/>
        <v>1365.5699</v>
      </c>
      <c r="F211">
        <f t="shared" si="52"/>
        <v>2437.1287638147801</v>
      </c>
      <c r="G211">
        <f t="shared" si="53"/>
        <v>4874.2575276295602</v>
      </c>
      <c r="H211">
        <f t="shared" si="48"/>
        <v>3802.69866381478</v>
      </c>
      <c r="I211">
        <f t="shared" si="49"/>
        <v>6239.8274276295597</v>
      </c>
      <c r="J211">
        <f t="shared" si="50"/>
        <v>-1071.5588638147801</v>
      </c>
      <c r="K211">
        <f t="shared" si="51"/>
        <v>-3508.6876276295602</v>
      </c>
    </row>
    <row r="212" spans="1:11">
      <c r="A212" t="s">
        <v>68</v>
      </c>
      <c r="B212">
        <v>2375.1570000000002</v>
      </c>
      <c r="C212">
        <f t="shared" si="45"/>
        <v>9526.2999999999993</v>
      </c>
      <c r="D212">
        <f t="shared" si="46"/>
        <v>-1446.2010000000009</v>
      </c>
      <c r="E212">
        <f t="shared" si="54"/>
        <v>1320.3729499999997</v>
      </c>
      <c r="F212">
        <f t="shared" si="52"/>
        <v>2482.3345693169881</v>
      </c>
      <c r="G212">
        <f t="shared" si="53"/>
        <v>4964.6691386339762</v>
      </c>
      <c r="H212">
        <f t="shared" si="48"/>
        <v>3802.7075193169876</v>
      </c>
      <c r="I212">
        <f t="shared" si="49"/>
        <v>6285.0420886339762</v>
      </c>
      <c r="J212">
        <f t="shared" si="50"/>
        <v>-1161.9616193169884</v>
      </c>
      <c r="K212">
        <f t="shared" si="51"/>
        <v>-3644.2961886339763</v>
      </c>
    </row>
    <row r="213" spans="1:11">
      <c r="A213" t="s">
        <v>69</v>
      </c>
      <c r="B213">
        <v>2027.6679999999999</v>
      </c>
      <c r="C213">
        <f t="shared" si="45"/>
        <v>9571.1509999999998</v>
      </c>
      <c r="D213">
        <f t="shared" si="46"/>
        <v>-232.16699999999946</v>
      </c>
      <c r="E213">
        <f t="shared" si="54"/>
        <v>1278.5976999999998</v>
      </c>
      <c r="F213">
        <f t="shared" si="52"/>
        <v>2501.9892203170348</v>
      </c>
      <c r="G213">
        <f t="shared" si="53"/>
        <v>5003.9784406340696</v>
      </c>
      <c r="H213">
        <f t="shared" si="48"/>
        <v>3780.5869203170346</v>
      </c>
      <c r="I213">
        <f t="shared" si="49"/>
        <v>6282.5761406340698</v>
      </c>
      <c r="J213">
        <f t="shared" si="50"/>
        <v>-1223.391520317035</v>
      </c>
      <c r="K213">
        <f t="shared" si="51"/>
        <v>-3725.3807406340698</v>
      </c>
    </row>
    <row r="214" spans="1:11">
      <c r="A214" t="s">
        <v>70</v>
      </c>
      <c r="B214">
        <v>1779.942</v>
      </c>
      <c r="C214">
        <f t="shared" si="45"/>
        <v>8437.4860000000008</v>
      </c>
      <c r="D214">
        <f t="shared" si="46"/>
        <v>-996.0669999999991</v>
      </c>
      <c r="E214">
        <f t="shared" si="54"/>
        <v>1160.7380499999997</v>
      </c>
      <c r="F214">
        <f t="shared" si="52"/>
        <v>2552.8984739562306</v>
      </c>
      <c r="G214">
        <f t="shared" si="53"/>
        <v>5105.7969479124613</v>
      </c>
      <c r="H214">
        <f t="shared" si="48"/>
        <v>3713.6365239562301</v>
      </c>
      <c r="I214">
        <f t="shared" si="49"/>
        <v>6266.5349979124612</v>
      </c>
      <c r="J214">
        <f t="shared" si="50"/>
        <v>-1392.1604239562309</v>
      </c>
      <c r="K214">
        <f t="shared" si="51"/>
        <v>-3945.0588979124614</v>
      </c>
    </row>
    <row r="215" spans="1:11">
      <c r="A215" t="s">
        <v>71</v>
      </c>
      <c r="B215">
        <v>2004.3779999999999</v>
      </c>
      <c r="C215">
        <f t="shared" si="45"/>
        <v>8187.1449999999995</v>
      </c>
      <c r="D215">
        <f t="shared" si="46"/>
        <v>-687.20500000000084</v>
      </c>
      <c r="E215">
        <f t="shared" si="54"/>
        <v>1036.9392499999997</v>
      </c>
      <c r="F215">
        <f t="shared" si="52"/>
        <v>2580.7227365947188</v>
      </c>
      <c r="G215">
        <f t="shared" si="53"/>
        <v>5161.4454731894375</v>
      </c>
      <c r="H215">
        <f t="shared" si="48"/>
        <v>3617.6619865947187</v>
      </c>
      <c r="I215">
        <f t="shared" si="49"/>
        <v>6198.384723189437</v>
      </c>
      <c r="J215">
        <f t="shared" si="50"/>
        <v>-1543.7834865947191</v>
      </c>
      <c r="K215">
        <f t="shared" si="51"/>
        <v>-4124.5062231894381</v>
      </c>
    </row>
    <row r="216" spans="1:11">
      <c r="A216" t="s">
        <v>72</v>
      </c>
      <c r="B216">
        <v>3373.4630000000002</v>
      </c>
      <c r="C216">
        <f t="shared" si="45"/>
        <v>9185.4509999999991</v>
      </c>
      <c r="D216">
        <f t="shared" si="46"/>
        <v>-340.84900000000016</v>
      </c>
      <c r="E216">
        <f t="shared" si="54"/>
        <v>913.48379999999997</v>
      </c>
      <c r="F216">
        <f t="shared" si="52"/>
        <v>2584.8237396909185</v>
      </c>
      <c r="G216">
        <f t="shared" si="53"/>
        <v>5169.647479381837</v>
      </c>
      <c r="H216">
        <f t="shared" si="48"/>
        <v>3498.3075396909185</v>
      </c>
      <c r="I216">
        <f t="shared" si="49"/>
        <v>6083.131279381837</v>
      </c>
      <c r="J216">
        <f t="shared" si="50"/>
        <v>-1671.3399396909185</v>
      </c>
      <c r="K216">
        <f t="shared" si="51"/>
        <v>-4256.163679381837</v>
      </c>
    </row>
    <row r="217" spans="1:11">
      <c r="A217" t="s">
        <v>73</v>
      </c>
      <c r="B217">
        <v>2109.241</v>
      </c>
      <c r="C217">
        <f t="shared" ref="C217:C280" si="55">SUM(B214,B215,B216,B217)</f>
        <v>9267.0239999999994</v>
      </c>
      <c r="D217">
        <f t="shared" si="46"/>
        <v>-304.12700000000041</v>
      </c>
      <c r="E217">
        <f t="shared" si="54"/>
        <v>876.6139499999997</v>
      </c>
      <c r="F217">
        <f t="shared" si="52"/>
        <v>2597.2631809364148</v>
      </c>
      <c r="G217">
        <f t="shared" si="53"/>
        <v>5194.5263618728295</v>
      </c>
      <c r="H217">
        <f t="shared" si="48"/>
        <v>3473.8771309364147</v>
      </c>
      <c r="I217">
        <f t="shared" si="49"/>
        <v>6071.1403118728294</v>
      </c>
      <c r="J217">
        <f t="shared" si="50"/>
        <v>-1720.6492309364151</v>
      </c>
      <c r="K217">
        <f t="shared" si="51"/>
        <v>-4317.9124118728296</v>
      </c>
    </row>
    <row r="218" spans="1:11">
      <c r="A218" t="s">
        <v>74</v>
      </c>
      <c r="B218">
        <v>2594.518</v>
      </c>
      <c r="C218">
        <f t="shared" si="55"/>
        <v>10081.6</v>
      </c>
      <c r="D218">
        <f t="shared" si="46"/>
        <v>1644.1139999999996</v>
      </c>
      <c r="E218">
        <f t="shared" si="54"/>
        <v>962.02629999999988</v>
      </c>
      <c r="F218">
        <f t="shared" si="52"/>
        <v>2592.7823979785053</v>
      </c>
      <c r="G218">
        <f t="shared" si="53"/>
        <v>5185.5647959570106</v>
      </c>
      <c r="H218">
        <f t="shared" si="48"/>
        <v>3554.8086979785053</v>
      </c>
      <c r="I218">
        <f t="shared" si="49"/>
        <v>6147.5910959570101</v>
      </c>
      <c r="J218">
        <f t="shared" si="50"/>
        <v>-1630.7560979785053</v>
      </c>
      <c r="K218">
        <f t="shared" si="51"/>
        <v>-4223.538495957011</v>
      </c>
    </row>
    <row r="219" spans="1:11">
      <c r="A219" t="s">
        <v>75</v>
      </c>
      <c r="B219">
        <v>5594.98</v>
      </c>
      <c r="C219">
        <f t="shared" si="55"/>
        <v>13672.201999999999</v>
      </c>
      <c r="D219">
        <f t="shared" si="46"/>
        <v>5485.0569999999998</v>
      </c>
      <c r="E219">
        <f t="shared" si="54"/>
        <v>1217.0062499999999</v>
      </c>
      <c r="F219">
        <f t="shared" si="52"/>
        <v>2777.2854117930729</v>
      </c>
      <c r="G219">
        <f t="shared" si="53"/>
        <v>5554.5708235861457</v>
      </c>
      <c r="H219">
        <f t="shared" si="48"/>
        <v>3994.2916617930728</v>
      </c>
      <c r="I219">
        <f t="shared" si="49"/>
        <v>6771.5770735861461</v>
      </c>
      <c r="J219">
        <f t="shared" si="50"/>
        <v>-1560.2791617930729</v>
      </c>
      <c r="K219">
        <f t="shared" si="51"/>
        <v>-4337.5645735861453</v>
      </c>
    </row>
    <row r="220" spans="1:11">
      <c r="A220" t="s">
        <v>76</v>
      </c>
      <c r="B220">
        <v>2530.817</v>
      </c>
      <c r="C220">
        <f t="shared" si="55"/>
        <v>12829.556</v>
      </c>
      <c r="D220">
        <f t="shared" si="46"/>
        <v>3644.1050000000014</v>
      </c>
      <c r="E220">
        <f t="shared" si="54"/>
        <v>1417.6464500000002</v>
      </c>
      <c r="F220">
        <f t="shared" si="52"/>
        <v>2801.542698302856</v>
      </c>
      <c r="G220">
        <f t="shared" si="53"/>
        <v>5603.085396605712</v>
      </c>
      <c r="H220">
        <f t="shared" si="48"/>
        <v>4219.1891483028558</v>
      </c>
      <c r="I220">
        <f t="shared" si="49"/>
        <v>7020.7318466057122</v>
      </c>
      <c r="J220">
        <f t="shared" si="50"/>
        <v>-1383.8962483028558</v>
      </c>
      <c r="K220">
        <f t="shared" si="51"/>
        <v>-4185.4389466057119</v>
      </c>
    </row>
    <row r="221" spans="1:11">
      <c r="A221" t="s">
        <v>77</v>
      </c>
      <c r="B221">
        <v>2643.6241</v>
      </c>
      <c r="C221">
        <f t="shared" si="55"/>
        <v>13363.9391</v>
      </c>
      <c r="D221">
        <f t="shared" ref="D221:D284" si="56">C221-C217</f>
        <v>4096.9151000000002</v>
      </c>
      <c r="E221">
        <f t="shared" si="54"/>
        <v>1604.5476549999998</v>
      </c>
      <c r="F221">
        <f t="shared" si="52"/>
        <v>2851.4360602226757</v>
      </c>
      <c r="G221">
        <f t="shared" si="53"/>
        <v>5702.8721204453514</v>
      </c>
      <c r="H221">
        <f t="shared" si="48"/>
        <v>4455.9837152226755</v>
      </c>
      <c r="I221">
        <f t="shared" si="49"/>
        <v>7307.4197754453508</v>
      </c>
      <c r="J221">
        <f t="shared" si="50"/>
        <v>-1246.8884052226758</v>
      </c>
      <c r="K221">
        <f t="shared" si="51"/>
        <v>-4098.324465445352</v>
      </c>
    </row>
    <row r="222" spans="1:11">
      <c r="A222" t="s">
        <v>78</v>
      </c>
      <c r="B222">
        <v>3504.5282999999999</v>
      </c>
      <c r="C222">
        <f t="shared" si="55"/>
        <v>14273.9494</v>
      </c>
      <c r="D222">
        <f t="shared" si="56"/>
        <v>4192.3493999999992</v>
      </c>
      <c r="E222">
        <f t="shared" si="54"/>
        <v>1809.1917249999999</v>
      </c>
      <c r="F222">
        <f t="shared" si="52"/>
        <v>2884.4130452908153</v>
      </c>
      <c r="G222">
        <f t="shared" si="53"/>
        <v>5768.8260905816305</v>
      </c>
      <c r="H222">
        <f t="shared" si="48"/>
        <v>4693.6047702908154</v>
      </c>
      <c r="I222">
        <f t="shared" si="49"/>
        <v>7578.0178155816302</v>
      </c>
      <c r="J222">
        <f t="shared" si="50"/>
        <v>-1075.2213202908154</v>
      </c>
      <c r="K222">
        <f t="shared" si="51"/>
        <v>-3959.6343655816308</v>
      </c>
    </row>
    <row r="223" spans="1:11">
      <c r="A223" t="s">
        <v>79</v>
      </c>
      <c r="B223">
        <v>3295.0736000000002</v>
      </c>
      <c r="C223">
        <f t="shared" si="55"/>
        <v>11974.043</v>
      </c>
      <c r="D223">
        <f t="shared" si="56"/>
        <v>-1698.1589999999997</v>
      </c>
      <c r="E223">
        <f t="shared" si="54"/>
        <v>1784.195375</v>
      </c>
      <c r="F223">
        <f t="shared" si="52"/>
        <v>2913.8629541630412</v>
      </c>
      <c r="G223">
        <f t="shared" si="53"/>
        <v>5827.7259083260824</v>
      </c>
      <c r="H223">
        <f t="shared" si="48"/>
        <v>4698.058329163041</v>
      </c>
      <c r="I223">
        <f t="shared" si="49"/>
        <v>7611.9212833260826</v>
      </c>
      <c r="J223">
        <f t="shared" si="50"/>
        <v>-1129.6675791630412</v>
      </c>
      <c r="K223">
        <f t="shared" si="51"/>
        <v>-4043.5305333260821</v>
      </c>
    </row>
    <row r="224" spans="1:11">
      <c r="A224" t="s">
        <v>80</v>
      </c>
      <c r="B224">
        <v>3313.5385000000001</v>
      </c>
      <c r="C224">
        <f t="shared" si="55"/>
        <v>12756.764500000001</v>
      </c>
      <c r="D224">
        <f t="shared" si="56"/>
        <v>-72.79149999999936</v>
      </c>
      <c r="E224">
        <f t="shared" si="54"/>
        <v>1780.7557000000002</v>
      </c>
      <c r="F224">
        <f t="shared" si="52"/>
        <v>2916.1246550992601</v>
      </c>
      <c r="G224">
        <f t="shared" si="53"/>
        <v>5832.2493101985201</v>
      </c>
      <c r="H224">
        <f t="shared" si="48"/>
        <v>4696.8803550992598</v>
      </c>
      <c r="I224">
        <f t="shared" si="49"/>
        <v>7613.0050101985198</v>
      </c>
      <c r="J224">
        <f t="shared" si="50"/>
        <v>-1135.3689550992599</v>
      </c>
      <c r="K224">
        <f t="shared" si="51"/>
        <v>-4051.4936101985199</v>
      </c>
    </row>
    <row r="225" spans="1:11">
      <c r="A225" t="s">
        <v>81</v>
      </c>
      <c r="B225">
        <v>3576.9983000000002</v>
      </c>
      <c r="C225">
        <f t="shared" si="55"/>
        <v>13690.1387</v>
      </c>
      <c r="D225">
        <f t="shared" si="56"/>
        <v>326.19959999999992</v>
      </c>
      <c r="E225">
        <f t="shared" si="54"/>
        <v>1703.89723</v>
      </c>
      <c r="F225">
        <f t="shared" si="52"/>
        <v>2934.034774306655</v>
      </c>
      <c r="G225">
        <f t="shared" si="53"/>
        <v>5868.06954861331</v>
      </c>
      <c r="H225">
        <f t="shared" si="48"/>
        <v>4637.9320043066546</v>
      </c>
      <c r="I225">
        <f t="shared" si="49"/>
        <v>7571.9667786133105</v>
      </c>
      <c r="J225">
        <f t="shared" si="50"/>
        <v>-1230.1375443066549</v>
      </c>
      <c r="K225">
        <f t="shared" si="51"/>
        <v>-4164.1723186133095</v>
      </c>
    </row>
    <row r="226" spans="1:11">
      <c r="A226" t="s">
        <v>82</v>
      </c>
      <c r="B226">
        <v>3397.1882999999998</v>
      </c>
      <c r="C226">
        <f t="shared" si="55"/>
        <v>13582.798700000001</v>
      </c>
      <c r="D226">
        <f t="shared" si="56"/>
        <v>-691.15069999999832</v>
      </c>
      <c r="E226">
        <f t="shared" si="54"/>
        <v>1448.4339950000001</v>
      </c>
      <c r="F226">
        <f t="shared" si="52"/>
        <v>2907.582588804732</v>
      </c>
      <c r="G226">
        <f t="shared" si="53"/>
        <v>5815.1651776094641</v>
      </c>
      <c r="H226">
        <f t="shared" si="48"/>
        <v>4356.0165838047324</v>
      </c>
      <c r="I226">
        <f t="shared" si="49"/>
        <v>7263.5991726094644</v>
      </c>
      <c r="J226">
        <f t="shared" si="50"/>
        <v>-1459.1485938047319</v>
      </c>
      <c r="K226">
        <f t="shared" si="51"/>
        <v>-4366.7311826094638</v>
      </c>
    </row>
    <row r="227" spans="1:11">
      <c r="A227" t="s">
        <v>83</v>
      </c>
      <c r="B227">
        <v>3027.8708000000001</v>
      </c>
      <c r="C227">
        <f t="shared" si="55"/>
        <v>13315.5959</v>
      </c>
      <c r="D227">
        <f t="shared" si="56"/>
        <v>1341.5529000000006</v>
      </c>
      <c r="E227">
        <f t="shared" si="54"/>
        <v>1145.1710900000003</v>
      </c>
      <c r="F227">
        <f t="shared" si="52"/>
        <v>2547.4083109109242</v>
      </c>
      <c r="G227">
        <f t="shared" si="53"/>
        <v>5094.8166218218485</v>
      </c>
      <c r="H227">
        <f t="shared" si="48"/>
        <v>3692.5794009109245</v>
      </c>
      <c r="I227">
        <f t="shared" si="49"/>
        <v>6239.9877118218483</v>
      </c>
      <c r="J227">
        <f t="shared" si="50"/>
        <v>-1402.237220910924</v>
      </c>
      <c r="K227">
        <f t="shared" si="51"/>
        <v>-3949.6455318218482</v>
      </c>
    </row>
    <row r="228" spans="1:11">
      <c r="A228" t="s">
        <v>84</v>
      </c>
      <c r="B228">
        <v>3938.9756000000002</v>
      </c>
      <c r="C228">
        <f t="shared" si="55"/>
        <v>13941.032999999999</v>
      </c>
      <c r="D228">
        <f t="shared" si="56"/>
        <v>1184.2684999999983</v>
      </c>
      <c r="E228">
        <f t="shared" si="54"/>
        <v>875.19951500000025</v>
      </c>
      <c r="F228">
        <f t="shared" si="52"/>
        <v>2203.6182187229474</v>
      </c>
      <c r="G228">
        <f t="shared" si="53"/>
        <v>4407.2364374458948</v>
      </c>
      <c r="H228">
        <f t="shared" si="48"/>
        <v>3078.8177337229477</v>
      </c>
      <c r="I228">
        <f t="shared" si="49"/>
        <v>5282.4359524458951</v>
      </c>
      <c r="J228">
        <f t="shared" si="50"/>
        <v>-1328.4187037229472</v>
      </c>
      <c r="K228">
        <f t="shared" si="51"/>
        <v>-3532.0369224458946</v>
      </c>
    </row>
    <row r="229" spans="1:11">
      <c r="A229" t="s">
        <v>85</v>
      </c>
      <c r="B229">
        <v>4535.2689</v>
      </c>
      <c r="C229">
        <f t="shared" si="55"/>
        <v>14899.303599999999</v>
      </c>
      <c r="D229">
        <f t="shared" si="56"/>
        <v>1209.1648999999998</v>
      </c>
      <c r="E229">
        <f t="shared" si="54"/>
        <v>764.34786000000008</v>
      </c>
      <c r="F229">
        <f t="shared" si="52"/>
        <v>2122.8197439831288</v>
      </c>
      <c r="G229">
        <f t="shared" si="53"/>
        <v>4245.6394879662575</v>
      </c>
      <c r="H229">
        <f t="shared" si="48"/>
        <v>2887.1676039831291</v>
      </c>
      <c r="I229">
        <f t="shared" si="49"/>
        <v>5009.9873479662574</v>
      </c>
      <c r="J229">
        <f t="shared" si="50"/>
        <v>-1358.4718839831287</v>
      </c>
      <c r="K229">
        <f t="shared" si="51"/>
        <v>-3481.2916279662577</v>
      </c>
    </row>
    <row r="230" spans="1:11">
      <c r="A230" t="s">
        <v>86</v>
      </c>
      <c r="B230">
        <v>4901.8204999999998</v>
      </c>
      <c r="C230">
        <f t="shared" si="55"/>
        <v>16403.935799999999</v>
      </c>
      <c r="D230">
        <f t="shared" si="56"/>
        <v>2821.1370999999981</v>
      </c>
      <c r="E230">
        <f t="shared" si="54"/>
        <v>869.03011499999991</v>
      </c>
      <c r="F230">
        <f t="shared" si="52"/>
        <v>2171.9596508873715</v>
      </c>
      <c r="G230">
        <f t="shared" si="53"/>
        <v>4343.919301774743</v>
      </c>
      <c r="H230">
        <f t="shared" si="48"/>
        <v>3040.9897658873715</v>
      </c>
      <c r="I230">
        <f t="shared" si="49"/>
        <v>5212.9494167747425</v>
      </c>
      <c r="J230">
        <f t="shared" si="50"/>
        <v>-1302.9295358873715</v>
      </c>
      <c r="K230">
        <f t="shared" si="51"/>
        <v>-3474.8891867747429</v>
      </c>
    </row>
    <row r="231" spans="1:11">
      <c r="A231" t="s">
        <v>87</v>
      </c>
      <c r="B231">
        <v>3055.6190999999999</v>
      </c>
      <c r="C231">
        <f t="shared" si="55"/>
        <v>16431.684099999999</v>
      </c>
      <c r="D231">
        <f t="shared" si="56"/>
        <v>3116.0881999999983</v>
      </c>
      <c r="E231">
        <f t="shared" si="54"/>
        <v>1129.611725</v>
      </c>
      <c r="F231">
        <f t="shared" si="52"/>
        <v>2109.2937284065019</v>
      </c>
      <c r="G231">
        <f t="shared" si="53"/>
        <v>4218.5874568130039</v>
      </c>
      <c r="H231">
        <f t="shared" si="48"/>
        <v>3238.9054534065017</v>
      </c>
      <c r="I231">
        <f t="shared" si="49"/>
        <v>5348.1991818130036</v>
      </c>
      <c r="J231">
        <f t="shared" si="50"/>
        <v>-979.68200340650196</v>
      </c>
      <c r="K231">
        <f t="shared" si="51"/>
        <v>-3088.9757318130041</v>
      </c>
    </row>
    <row r="232" spans="1:11">
      <c r="A232" t="s">
        <v>88</v>
      </c>
      <c r="B232">
        <v>5821.9886999999999</v>
      </c>
      <c r="C232">
        <f t="shared" si="55"/>
        <v>18314.697200000002</v>
      </c>
      <c r="D232">
        <f t="shared" si="56"/>
        <v>4373.6642000000029</v>
      </c>
      <c r="E232">
        <f t="shared" si="54"/>
        <v>1420.6049850000002</v>
      </c>
      <c r="F232">
        <f t="shared" si="52"/>
        <v>2136.5097501862606</v>
      </c>
      <c r="G232">
        <f t="shared" si="53"/>
        <v>4273.0195003725212</v>
      </c>
      <c r="H232">
        <f t="shared" si="48"/>
        <v>3557.114735186261</v>
      </c>
      <c r="I232">
        <f t="shared" si="49"/>
        <v>5693.6244853725211</v>
      </c>
      <c r="J232">
        <f t="shared" si="50"/>
        <v>-715.90476518626042</v>
      </c>
      <c r="K232">
        <f t="shared" si="51"/>
        <v>-2852.4145153725212</v>
      </c>
    </row>
    <row r="233" spans="1:11">
      <c r="A233" t="s">
        <v>89</v>
      </c>
      <c r="B233">
        <v>3581.6052</v>
      </c>
      <c r="C233">
        <f t="shared" si="55"/>
        <v>17361.033499999998</v>
      </c>
      <c r="D233">
        <f t="shared" si="56"/>
        <v>2461.7298999999985</v>
      </c>
      <c r="E233">
        <f t="shared" si="54"/>
        <v>1555.2998299999997</v>
      </c>
      <c r="F233">
        <f t="shared" si="52"/>
        <v>2111.5999941304131</v>
      </c>
      <c r="G233">
        <f t="shared" si="53"/>
        <v>4223.1999882608261</v>
      </c>
      <c r="H233">
        <f t="shared" si="48"/>
        <v>3666.8998241304125</v>
      </c>
      <c r="I233">
        <f t="shared" si="49"/>
        <v>5778.499818260826</v>
      </c>
      <c r="J233">
        <f t="shared" si="50"/>
        <v>-556.30016413041335</v>
      </c>
      <c r="K233">
        <f t="shared" si="51"/>
        <v>-2667.9001582608262</v>
      </c>
    </row>
    <row r="234" spans="1:11">
      <c r="A234" t="s">
        <v>90</v>
      </c>
      <c r="B234">
        <v>5235.0505000000003</v>
      </c>
      <c r="C234">
        <f t="shared" si="55"/>
        <v>17694.263500000001</v>
      </c>
      <c r="D234">
        <f t="shared" si="56"/>
        <v>1290.3277000000016</v>
      </c>
      <c r="E234">
        <f t="shared" si="54"/>
        <v>1669.6195650000002</v>
      </c>
      <c r="F234">
        <f t="shared" si="52"/>
        <v>2026.3733960123095</v>
      </c>
      <c r="G234">
        <f t="shared" si="53"/>
        <v>4052.746792024619</v>
      </c>
      <c r="H234">
        <f t="shared" si="48"/>
        <v>3695.9929610123099</v>
      </c>
      <c r="I234">
        <f t="shared" si="49"/>
        <v>5722.366357024619</v>
      </c>
      <c r="J234">
        <f t="shared" si="50"/>
        <v>-356.75383101230932</v>
      </c>
      <c r="K234">
        <f t="shared" si="51"/>
        <v>-2383.1272270246191</v>
      </c>
    </row>
    <row r="235" spans="1:11">
      <c r="A235" t="s">
        <v>91</v>
      </c>
      <c r="B235">
        <v>16312.3596</v>
      </c>
      <c r="C235">
        <f t="shared" si="55"/>
        <v>30951.004000000001</v>
      </c>
      <c r="D235">
        <f t="shared" si="56"/>
        <v>14519.319900000002</v>
      </c>
      <c r="E235">
        <f t="shared" si="54"/>
        <v>2429.9458100000002</v>
      </c>
      <c r="F235">
        <f t="shared" si="52"/>
        <v>3448.9956612389615</v>
      </c>
      <c r="G235">
        <f t="shared" si="53"/>
        <v>6897.9913224779229</v>
      </c>
      <c r="H235">
        <f t="shared" si="48"/>
        <v>5878.9414712389616</v>
      </c>
      <c r="I235">
        <f t="shared" si="49"/>
        <v>9327.937132477924</v>
      </c>
      <c r="J235">
        <f t="shared" si="50"/>
        <v>-1019.0498512389613</v>
      </c>
      <c r="K235">
        <f t="shared" si="51"/>
        <v>-4468.0455124779228</v>
      </c>
    </row>
    <row r="236" spans="1:11">
      <c r="A236" t="s">
        <v>92</v>
      </c>
      <c r="B236">
        <v>4926.3294999999998</v>
      </c>
      <c r="C236">
        <f t="shared" si="55"/>
        <v>30055.344799999999</v>
      </c>
      <c r="D236">
        <f t="shared" si="56"/>
        <v>11740.647599999997</v>
      </c>
      <c r="E236">
        <f t="shared" si="54"/>
        <v>3034.0206399999997</v>
      </c>
      <c r="F236">
        <f t="shared" si="52"/>
        <v>3958.5323323041816</v>
      </c>
      <c r="G236">
        <f t="shared" si="53"/>
        <v>7917.0646646083633</v>
      </c>
      <c r="H236">
        <f t="shared" si="48"/>
        <v>6992.5529723041818</v>
      </c>
      <c r="I236">
        <f t="shared" si="49"/>
        <v>10951.085304608363</v>
      </c>
      <c r="J236">
        <f t="shared" si="50"/>
        <v>-924.51169230418191</v>
      </c>
      <c r="K236">
        <f t="shared" si="51"/>
        <v>-4883.0440246083635</v>
      </c>
    </row>
    <row r="237" spans="1:11">
      <c r="A237" t="s">
        <v>93</v>
      </c>
      <c r="B237">
        <v>5026.8393999999998</v>
      </c>
      <c r="C237">
        <f t="shared" si="55"/>
        <v>31500.579000000002</v>
      </c>
      <c r="D237">
        <f t="shared" si="56"/>
        <v>14139.545500000004</v>
      </c>
      <c r="E237">
        <f t="shared" si="54"/>
        <v>3756.2042650000003</v>
      </c>
      <c r="F237">
        <f t="shared" si="52"/>
        <v>4585.3775329692944</v>
      </c>
      <c r="G237">
        <f t="shared" si="53"/>
        <v>9170.7550659385888</v>
      </c>
      <c r="H237">
        <f t="shared" si="48"/>
        <v>8341.5817979692947</v>
      </c>
      <c r="I237">
        <f t="shared" si="49"/>
        <v>12926.959330938589</v>
      </c>
      <c r="J237">
        <f t="shared" si="50"/>
        <v>-829.1732679692941</v>
      </c>
      <c r="K237">
        <f t="shared" si="51"/>
        <v>-5414.5508009385885</v>
      </c>
    </row>
    <row r="238" spans="1:11">
      <c r="A238" t="s">
        <v>94</v>
      </c>
      <c r="B238">
        <v>6255.6345000000001</v>
      </c>
      <c r="C238">
        <f t="shared" si="55"/>
        <v>32521.163</v>
      </c>
      <c r="D238">
        <f t="shared" si="56"/>
        <v>14826.8995</v>
      </c>
      <c r="E238">
        <f t="shared" si="54"/>
        <v>4415.3435399999998</v>
      </c>
      <c r="F238">
        <f t="shared" si="52"/>
        <v>5175.3369140219429</v>
      </c>
      <c r="G238">
        <f t="shared" si="53"/>
        <v>10350.673828043886</v>
      </c>
      <c r="H238">
        <f t="shared" si="48"/>
        <v>9590.6804540219418</v>
      </c>
      <c r="I238">
        <f t="shared" si="49"/>
        <v>14766.017368043886</v>
      </c>
      <c r="J238">
        <f t="shared" si="50"/>
        <v>-759.99337402194305</v>
      </c>
      <c r="K238">
        <f t="shared" si="51"/>
        <v>-5935.330288043886</v>
      </c>
    </row>
    <row r="239" spans="1:11">
      <c r="A239" t="s">
        <v>95</v>
      </c>
      <c r="B239">
        <v>6110.9129000000003</v>
      </c>
      <c r="C239">
        <f t="shared" si="55"/>
        <v>22319.7163</v>
      </c>
      <c r="D239">
        <f t="shared" si="56"/>
        <v>-8631.2877000000008</v>
      </c>
      <c r="E239">
        <f t="shared" ref="E239:E270" si="57">AVERAGE(D220:D239)</f>
        <v>3709.5263050000003</v>
      </c>
      <c r="F239">
        <f t="shared" si="52"/>
        <v>5929.4309292079233</v>
      </c>
      <c r="G239">
        <f t="shared" si="53"/>
        <v>11858.861858415847</v>
      </c>
      <c r="H239">
        <f t="shared" ref="H239:H292" si="58">E239+F239</f>
        <v>9638.9572342079227</v>
      </c>
      <c r="I239">
        <f t="shared" ref="I239:I292" si="59">E239+G239</f>
        <v>15568.388163415846</v>
      </c>
      <c r="J239">
        <f t="shared" ref="J239:J292" si="60">E239-F239</f>
        <v>-2219.904624207923</v>
      </c>
      <c r="K239">
        <f t="shared" ref="K239:K292" si="61">E239-G239</f>
        <v>-8149.3355534158463</v>
      </c>
    </row>
    <row r="240" spans="1:11">
      <c r="A240" t="s">
        <v>96</v>
      </c>
      <c r="B240">
        <v>6654.5046000000002</v>
      </c>
      <c r="C240">
        <f t="shared" si="55"/>
        <v>24047.8914</v>
      </c>
      <c r="D240">
        <f t="shared" si="56"/>
        <v>-6007.4533999999985</v>
      </c>
      <c r="E240">
        <f t="shared" si="57"/>
        <v>3226.9483850000006</v>
      </c>
      <c r="F240">
        <f t="shared" ref="F240:F292" si="62">STDEV(D221,D222,D223,D224,D225,D226,D227,D228,D229,D230,D231,D232,D233,D234,D235,D236,D237,D238,D239,D240)</f>
        <v>6315.2391187112107</v>
      </c>
      <c r="G240">
        <f t="shared" ref="G240:G292" si="63">F240*2</f>
        <v>12630.478237422421</v>
      </c>
      <c r="H240">
        <f t="shared" si="58"/>
        <v>9542.1875037112113</v>
      </c>
      <c r="I240">
        <f t="shared" si="59"/>
        <v>15857.426622422423</v>
      </c>
      <c r="J240">
        <f t="shared" si="60"/>
        <v>-3088.2907337112101</v>
      </c>
      <c r="K240">
        <f t="shared" si="61"/>
        <v>-9403.5298524224199</v>
      </c>
    </row>
    <row r="241" spans="1:11">
      <c r="A241" t="s">
        <v>97</v>
      </c>
      <c r="B241">
        <v>3917.8582999999999</v>
      </c>
      <c r="C241">
        <f t="shared" si="55"/>
        <v>22938.9103</v>
      </c>
      <c r="D241">
        <f t="shared" si="56"/>
        <v>-8561.668700000002</v>
      </c>
      <c r="E241">
        <f t="shared" si="57"/>
        <v>2594.0191950000003</v>
      </c>
      <c r="F241">
        <f t="shared" si="62"/>
        <v>6836.3014042450404</v>
      </c>
      <c r="G241">
        <f t="shared" si="63"/>
        <v>13672.602808490081</v>
      </c>
      <c r="H241">
        <f t="shared" si="58"/>
        <v>9430.3205992450403</v>
      </c>
      <c r="I241">
        <f t="shared" si="59"/>
        <v>16266.622003490082</v>
      </c>
      <c r="J241">
        <f t="shared" si="60"/>
        <v>-4242.2822092450406</v>
      </c>
      <c r="K241">
        <f t="shared" si="61"/>
        <v>-11078.58361349008</v>
      </c>
    </row>
    <row r="242" spans="1:11">
      <c r="A242" t="s">
        <v>98</v>
      </c>
      <c r="B242">
        <v>5542.4066000000003</v>
      </c>
      <c r="C242">
        <f t="shared" si="55"/>
        <v>22225.682399999998</v>
      </c>
      <c r="D242">
        <f t="shared" si="56"/>
        <v>-10295.480600000003</v>
      </c>
      <c r="E242">
        <f t="shared" si="57"/>
        <v>1869.6276949999999</v>
      </c>
      <c r="F242">
        <f t="shared" si="62"/>
        <v>7402.1867520050291</v>
      </c>
      <c r="G242">
        <f t="shared" si="63"/>
        <v>14804.373504010058</v>
      </c>
      <c r="H242">
        <f t="shared" si="58"/>
        <v>9271.8144470050283</v>
      </c>
      <c r="I242">
        <f t="shared" si="59"/>
        <v>16674.001199010057</v>
      </c>
      <c r="J242">
        <f t="shared" si="60"/>
        <v>-5532.559057005029</v>
      </c>
      <c r="K242">
        <f t="shared" si="61"/>
        <v>-12934.745809010059</v>
      </c>
    </row>
    <row r="243" spans="1:11">
      <c r="A243" t="s">
        <v>99</v>
      </c>
      <c r="B243">
        <v>2524.1961000000001</v>
      </c>
      <c r="C243">
        <f t="shared" si="55"/>
        <v>18638.9656</v>
      </c>
      <c r="D243">
        <f t="shared" si="56"/>
        <v>-3680.7507000000005</v>
      </c>
      <c r="E243">
        <f t="shared" si="57"/>
        <v>1770.4981099999998</v>
      </c>
      <c r="F243">
        <f t="shared" si="62"/>
        <v>7465.4857438955087</v>
      </c>
      <c r="G243">
        <f t="shared" si="63"/>
        <v>14930.971487791017</v>
      </c>
      <c r="H243">
        <f t="shared" si="58"/>
        <v>9235.9838538955082</v>
      </c>
      <c r="I243">
        <f t="shared" si="59"/>
        <v>16701.469597791016</v>
      </c>
      <c r="J243">
        <f t="shared" si="60"/>
        <v>-5694.9876338955091</v>
      </c>
      <c r="K243">
        <f t="shared" si="61"/>
        <v>-13160.473377791017</v>
      </c>
    </row>
    <row r="244" spans="1:11">
      <c r="A244" t="s">
        <v>100</v>
      </c>
      <c r="B244">
        <v>6236.6872000000003</v>
      </c>
      <c r="C244">
        <f t="shared" si="55"/>
        <v>18221.1482</v>
      </c>
      <c r="D244">
        <f t="shared" si="56"/>
        <v>-5826.7432000000008</v>
      </c>
      <c r="E244">
        <f t="shared" si="57"/>
        <v>1482.8005250000001</v>
      </c>
      <c r="F244">
        <f t="shared" si="62"/>
        <v>7648.8768744918034</v>
      </c>
      <c r="G244">
        <f t="shared" si="63"/>
        <v>15297.753748983607</v>
      </c>
      <c r="H244">
        <f t="shared" si="58"/>
        <v>9131.677399491804</v>
      </c>
      <c r="I244">
        <f t="shared" si="59"/>
        <v>16780.554273983606</v>
      </c>
      <c r="J244">
        <f t="shared" si="60"/>
        <v>-6166.0763494918028</v>
      </c>
      <c r="K244">
        <f t="shared" si="61"/>
        <v>-13814.953223983606</v>
      </c>
    </row>
    <row r="245" spans="1:11">
      <c r="A245" t="s">
        <v>101</v>
      </c>
      <c r="B245">
        <v>9242.2556000000004</v>
      </c>
      <c r="C245">
        <f t="shared" si="55"/>
        <v>23545.5455</v>
      </c>
      <c r="D245">
        <f t="shared" si="56"/>
        <v>606.63520000000062</v>
      </c>
      <c r="E245">
        <f t="shared" si="57"/>
        <v>1496.8223049999997</v>
      </c>
      <c r="F245">
        <f t="shared" si="62"/>
        <v>7646.90181209395</v>
      </c>
      <c r="G245">
        <f t="shared" si="63"/>
        <v>15293.8036241879</v>
      </c>
      <c r="H245">
        <f t="shared" si="58"/>
        <v>9143.7241170939487</v>
      </c>
      <c r="I245">
        <f t="shared" si="59"/>
        <v>16790.6259291879</v>
      </c>
      <c r="J245">
        <f t="shared" si="60"/>
        <v>-6150.0795070939503</v>
      </c>
      <c r="K245">
        <f t="shared" si="61"/>
        <v>-13796.9813191879</v>
      </c>
    </row>
    <row r="246" spans="1:11">
      <c r="A246" t="s">
        <v>102</v>
      </c>
      <c r="B246">
        <v>4349.9771000000001</v>
      </c>
      <c r="C246">
        <f t="shared" si="55"/>
        <v>22353.116000000002</v>
      </c>
      <c r="D246">
        <f t="shared" si="56"/>
        <v>127.43360000000393</v>
      </c>
      <c r="E246">
        <f t="shared" si="57"/>
        <v>1537.7515199999998</v>
      </c>
      <c r="F246">
        <f t="shared" si="62"/>
        <v>7636.7585252764602</v>
      </c>
      <c r="G246">
        <f t="shared" si="63"/>
        <v>15273.51705055292</v>
      </c>
      <c r="H246">
        <f t="shared" si="58"/>
        <v>9174.51004527646</v>
      </c>
      <c r="I246">
        <f t="shared" si="59"/>
        <v>16811.268570552922</v>
      </c>
      <c r="J246">
        <f t="shared" si="60"/>
        <v>-6099.0070052764604</v>
      </c>
      <c r="K246">
        <f t="shared" si="61"/>
        <v>-13735.765530552921</v>
      </c>
    </row>
    <row r="247" spans="1:11">
      <c r="A247" t="s">
        <v>103</v>
      </c>
      <c r="B247">
        <v>3288.3092000000001</v>
      </c>
      <c r="C247">
        <f t="shared" si="55"/>
        <v>23117.2291</v>
      </c>
      <c r="D247">
        <f t="shared" si="56"/>
        <v>4478.2635000000009</v>
      </c>
      <c r="E247">
        <f t="shared" si="57"/>
        <v>1694.5870500000001</v>
      </c>
      <c r="F247">
        <f t="shared" si="62"/>
        <v>7664.6753075422075</v>
      </c>
      <c r="G247">
        <f t="shared" si="63"/>
        <v>15329.350615084415</v>
      </c>
      <c r="H247">
        <f t="shared" si="58"/>
        <v>9359.2623575422076</v>
      </c>
      <c r="I247">
        <f t="shared" si="59"/>
        <v>17023.937665084413</v>
      </c>
      <c r="J247">
        <f t="shared" si="60"/>
        <v>-5970.0882575422074</v>
      </c>
      <c r="K247">
        <f t="shared" si="61"/>
        <v>-13634.763565084415</v>
      </c>
    </row>
    <row r="248" spans="1:11">
      <c r="A248" t="s">
        <v>104</v>
      </c>
      <c r="B248">
        <v>8032.9796999999999</v>
      </c>
      <c r="C248">
        <f t="shared" si="55"/>
        <v>24913.5216</v>
      </c>
      <c r="D248">
        <f t="shared" si="56"/>
        <v>6692.3734000000004</v>
      </c>
      <c r="E248">
        <f t="shared" si="57"/>
        <v>1969.992295</v>
      </c>
      <c r="F248">
        <f t="shared" si="62"/>
        <v>7743.9218481987855</v>
      </c>
      <c r="G248">
        <f t="shared" si="63"/>
        <v>15487.843696397571</v>
      </c>
      <c r="H248">
        <f t="shared" si="58"/>
        <v>9713.9141431987846</v>
      </c>
      <c r="I248">
        <f t="shared" si="59"/>
        <v>17457.835991397573</v>
      </c>
      <c r="J248">
        <f t="shared" si="60"/>
        <v>-5773.9295531987855</v>
      </c>
      <c r="K248">
        <f t="shared" si="61"/>
        <v>-13517.851401397571</v>
      </c>
    </row>
    <row r="249" spans="1:11">
      <c r="A249" t="s">
        <v>105</v>
      </c>
      <c r="B249">
        <v>6712.5273999999999</v>
      </c>
      <c r="C249">
        <f t="shared" si="55"/>
        <v>22383.793399999999</v>
      </c>
      <c r="D249">
        <f t="shared" si="56"/>
        <v>-1161.7521000000015</v>
      </c>
      <c r="E249">
        <f t="shared" si="57"/>
        <v>1851.446445</v>
      </c>
      <c r="F249">
        <f t="shared" si="62"/>
        <v>7774.2696001103077</v>
      </c>
      <c r="G249">
        <f t="shared" si="63"/>
        <v>15548.539200220615</v>
      </c>
      <c r="H249">
        <f t="shared" si="58"/>
        <v>9625.7160451103082</v>
      </c>
      <c r="I249">
        <f t="shared" si="59"/>
        <v>17399.985645220615</v>
      </c>
      <c r="J249">
        <f t="shared" si="60"/>
        <v>-5922.8231551103072</v>
      </c>
      <c r="K249">
        <f t="shared" si="61"/>
        <v>-13697.092755220616</v>
      </c>
    </row>
    <row r="250" spans="1:11">
      <c r="A250" t="s">
        <v>106</v>
      </c>
      <c r="B250">
        <v>6775.8864999999996</v>
      </c>
      <c r="C250">
        <f t="shared" si="55"/>
        <v>24809.702799999999</v>
      </c>
      <c r="D250">
        <f t="shared" si="56"/>
        <v>2456.5867999999973</v>
      </c>
      <c r="E250">
        <f t="shared" si="57"/>
        <v>1833.2189300000002</v>
      </c>
      <c r="F250">
        <f t="shared" si="62"/>
        <v>7772.3035213289322</v>
      </c>
      <c r="G250">
        <f t="shared" si="63"/>
        <v>15544.607042657864</v>
      </c>
      <c r="H250">
        <f t="shared" si="58"/>
        <v>9605.5224513289322</v>
      </c>
      <c r="I250">
        <f t="shared" si="59"/>
        <v>17377.825972657865</v>
      </c>
      <c r="J250">
        <f t="shared" si="60"/>
        <v>-5939.0845913289322</v>
      </c>
      <c r="K250">
        <f t="shared" si="61"/>
        <v>-13711.388112657864</v>
      </c>
    </row>
    <row r="251" spans="1:11">
      <c r="A251" t="s">
        <v>107</v>
      </c>
      <c r="B251">
        <v>5449.7298000000001</v>
      </c>
      <c r="C251">
        <f t="shared" si="55"/>
        <v>26971.1234</v>
      </c>
      <c r="D251">
        <f t="shared" si="56"/>
        <v>3853.8942999999999</v>
      </c>
      <c r="E251">
        <f t="shared" si="57"/>
        <v>1870.1092349999999</v>
      </c>
      <c r="F251">
        <f t="shared" si="62"/>
        <v>7780.4596536537219</v>
      </c>
      <c r="G251">
        <f t="shared" si="63"/>
        <v>15560.919307307444</v>
      </c>
      <c r="H251">
        <f t="shared" si="58"/>
        <v>9650.5688886537209</v>
      </c>
      <c r="I251">
        <f t="shared" si="59"/>
        <v>17431.028542307446</v>
      </c>
      <c r="J251">
        <f t="shared" si="60"/>
        <v>-5910.350418653722</v>
      </c>
      <c r="K251">
        <f t="shared" si="61"/>
        <v>-13690.810072307444</v>
      </c>
    </row>
    <row r="252" spans="1:11">
      <c r="A252" t="s">
        <v>108</v>
      </c>
      <c r="B252">
        <v>7032.9309999999996</v>
      </c>
      <c r="C252">
        <f t="shared" si="55"/>
        <v>25971.074700000001</v>
      </c>
      <c r="D252">
        <f t="shared" si="56"/>
        <v>1057.553100000001</v>
      </c>
      <c r="E252">
        <f t="shared" si="57"/>
        <v>1704.3036800000002</v>
      </c>
      <c r="F252">
        <f t="shared" si="62"/>
        <v>7759.6056817507342</v>
      </c>
      <c r="G252">
        <f t="shared" si="63"/>
        <v>15519.211363501468</v>
      </c>
      <c r="H252">
        <f t="shared" si="58"/>
        <v>9463.9093617507351</v>
      </c>
      <c r="I252">
        <f t="shared" si="59"/>
        <v>17223.515043501469</v>
      </c>
      <c r="J252">
        <f t="shared" si="60"/>
        <v>-6055.3020017507342</v>
      </c>
      <c r="K252">
        <f t="shared" si="61"/>
        <v>-13814.907683501468</v>
      </c>
    </row>
    <row r="253" spans="1:11">
      <c r="A253" t="s">
        <v>109</v>
      </c>
      <c r="B253">
        <v>7351.3293000000003</v>
      </c>
      <c r="C253">
        <f t="shared" si="55"/>
        <v>26609.8766</v>
      </c>
      <c r="D253">
        <f t="shared" si="56"/>
        <v>4226.0832000000009</v>
      </c>
      <c r="E253">
        <f t="shared" si="57"/>
        <v>1792.5213449999999</v>
      </c>
      <c r="F253">
        <f t="shared" si="62"/>
        <v>7778.6758334946971</v>
      </c>
      <c r="G253">
        <f t="shared" si="63"/>
        <v>15557.351666989394</v>
      </c>
      <c r="H253">
        <f t="shared" si="58"/>
        <v>9571.1971784946963</v>
      </c>
      <c r="I253">
        <f t="shared" si="59"/>
        <v>17349.873011989395</v>
      </c>
      <c r="J253">
        <f t="shared" si="60"/>
        <v>-5986.154488494697</v>
      </c>
      <c r="K253">
        <f t="shared" si="61"/>
        <v>-13764.830321989395</v>
      </c>
    </row>
    <row r="254" spans="1:11">
      <c r="A254" t="s">
        <v>110</v>
      </c>
      <c r="B254">
        <v>6610.0524999999998</v>
      </c>
      <c r="C254">
        <f t="shared" si="55"/>
        <v>26444.042600000001</v>
      </c>
      <c r="D254">
        <f t="shared" si="56"/>
        <v>1634.3398000000016</v>
      </c>
      <c r="E254">
        <f t="shared" si="57"/>
        <v>1809.7219500000003</v>
      </c>
      <c r="F254">
        <f t="shared" si="62"/>
        <v>7777.88721974083</v>
      </c>
      <c r="G254">
        <f t="shared" si="63"/>
        <v>15555.77443948166</v>
      </c>
      <c r="H254">
        <f t="shared" si="58"/>
        <v>9587.6091697408301</v>
      </c>
      <c r="I254">
        <f t="shared" si="59"/>
        <v>17365.496389481661</v>
      </c>
      <c r="J254">
        <f t="shared" si="60"/>
        <v>-5968.1652697408299</v>
      </c>
      <c r="K254">
        <f t="shared" si="61"/>
        <v>-13746.052489481659</v>
      </c>
    </row>
    <row r="255" spans="1:11">
      <c r="A255" t="s">
        <v>111</v>
      </c>
      <c r="B255">
        <v>2346.1669999999999</v>
      </c>
      <c r="C255">
        <f t="shared" si="55"/>
        <v>23340.479800000001</v>
      </c>
      <c r="D255">
        <f t="shared" si="56"/>
        <v>-3630.6435999999994</v>
      </c>
      <c r="E255">
        <f t="shared" si="57"/>
        <v>902.22377500000016</v>
      </c>
      <c r="F255">
        <f t="shared" si="62"/>
        <v>7258.4168963079383</v>
      </c>
      <c r="G255">
        <f t="shared" si="63"/>
        <v>14516.833792615877</v>
      </c>
      <c r="H255">
        <f t="shared" si="58"/>
        <v>8160.6406713079386</v>
      </c>
      <c r="I255">
        <f t="shared" si="59"/>
        <v>15419.057567615877</v>
      </c>
      <c r="J255">
        <f t="shared" si="60"/>
        <v>-6356.1931213079379</v>
      </c>
      <c r="K255">
        <f t="shared" si="61"/>
        <v>-13614.610017615876</v>
      </c>
    </row>
    <row r="256" spans="1:11">
      <c r="A256" t="s">
        <v>112</v>
      </c>
      <c r="B256">
        <v>4802.4195</v>
      </c>
      <c r="C256">
        <f t="shared" si="55"/>
        <v>21109.9683</v>
      </c>
      <c r="D256">
        <f t="shared" si="56"/>
        <v>-4861.1064000000006</v>
      </c>
      <c r="E256">
        <f t="shared" si="57"/>
        <v>72.136075000000162</v>
      </c>
      <c r="F256">
        <f t="shared" si="62"/>
        <v>6893.823829584042</v>
      </c>
      <c r="G256">
        <f t="shared" si="63"/>
        <v>13787.647659168084</v>
      </c>
      <c r="H256">
        <f t="shared" si="58"/>
        <v>6965.9599045840423</v>
      </c>
      <c r="I256">
        <f t="shared" si="59"/>
        <v>13859.783734168084</v>
      </c>
      <c r="J256">
        <f t="shared" si="60"/>
        <v>-6821.6877545840416</v>
      </c>
      <c r="K256">
        <f t="shared" si="61"/>
        <v>-13715.511584168084</v>
      </c>
    </row>
    <row r="257" spans="1:11">
      <c r="A257" t="s">
        <v>113</v>
      </c>
      <c r="B257">
        <v>10769.5767</v>
      </c>
      <c r="C257">
        <f t="shared" si="55"/>
        <v>24528.215700000001</v>
      </c>
      <c r="D257">
        <f t="shared" si="56"/>
        <v>-2081.6608999999989</v>
      </c>
      <c r="E257">
        <f t="shared" si="57"/>
        <v>-738.92424499999993</v>
      </c>
      <c r="F257">
        <f t="shared" si="62"/>
        <v>6054.8449043496303</v>
      </c>
      <c r="G257">
        <f t="shared" si="63"/>
        <v>12109.689808699261</v>
      </c>
      <c r="H257">
        <f t="shared" si="58"/>
        <v>5315.9206593496301</v>
      </c>
      <c r="I257">
        <f t="shared" si="59"/>
        <v>11370.76556369926</v>
      </c>
      <c r="J257">
        <f t="shared" si="60"/>
        <v>-6793.7691493496304</v>
      </c>
      <c r="K257">
        <f t="shared" si="61"/>
        <v>-12848.614053699261</v>
      </c>
    </row>
    <row r="258" spans="1:11">
      <c r="A258" t="s">
        <v>114</v>
      </c>
      <c r="B258">
        <v>6157.8062</v>
      </c>
      <c r="C258">
        <f t="shared" si="55"/>
        <v>24075.969399999998</v>
      </c>
      <c r="D258">
        <f t="shared" si="56"/>
        <v>-2368.0732000000025</v>
      </c>
      <c r="E258">
        <f t="shared" si="57"/>
        <v>-1598.6728799999999</v>
      </c>
      <c r="F258">
        <f t="shared" si="62"/>
        <v>4823.9408035575934</v>
      </c>
      <c r="G258">
        <f t="shared" si="63"/>
        <v>9647.8816071151869</v>
      </c>
      <c r="H258">
        <f t="shared" si="58"/>
        <v>3225.2679235575933</v>
      </c>
      <c r="I258">
        <f t="shared" si="59"/>
        <v>8049.2087271151868</v>
      </c>
      <c r="J258">
        <f t="shared" si="60"/>
        <v>-6422.6136835575935</v>
      </c>
      <c r="K258">
        <f t="shared" si="61"/>
        <v>-11246.554487115187</v>
      </c>
    </row>
    <row r="259" spans="1:11">
      <c r="A259" t="s">
        <v>115</v>
      </c>
      <c r="B259">
        <v>7651.3179</v>
      </c>
      <c r="C259">
        <f t="shared" si="55"/>
        <v>29381.120300000002</v>
      </c>
      <c r="D259">
        <f t="shared" si="56"/>
        <v>6040.6405000000013</v>
      </c>
      <c r="E259">
        <f t="shared" si="57"/>
        <v>-865.07646999999974</v>
      </c>
      <c r="F259">
        <f t="shared" si="62"/>
        <v>4813.7733120943003</v>
      </c>
      <c r="G259">
        <f t="shared" si="63"/>
        <v>9627.5466241886006</v>
      </c>
      <c r="H259">
        <f t="shared" si="58"/>
        <v>3948.6968420943003</v>
      </c>
      <c r="I259">
        <f t="shared" si="59"/>
        <v>8762.4701541886006</v>
      </c>
      <c r="J259">
        <f t="shared" si="60"/>
        <v>-5678.8497820943003</v>
      </c>
      <c r="K259">
        <f t="shared" si="61"/>
        <v>-10492.623094188601</v>
      </c>
    </row>
    <row r="260" spans="1:11">
      <c r="A260" t="s">
        <v>116</v>
      </c>
      <c r="B260">
        <v>7828.6013999999996</v>
      </c>
      <c r="C260">
        <f t="shared" si="55"/>
        <v>32407.302199999998</v>
      </c>
      <c r="D260">
        <f t="shared" si="56"/>
        <v>11297.333899999998</v>
      </c>
      <c r="E260">
        <f t="shared" si="57"/>
        <v>0.162894999999844</v>
      </c>
      <c r="F260">
        <f t="shared" si="62"/>
        <v>5364.5192007425312</v>
      </c>
      <c r="G260">
        <f t="shared" si="63"/>
        <v>10729.038401485062</v>
      </c>
      <c r="H260">
        <f t="shared" si="58"/>
        <v>5364.6820957425307</v>
      </c>
      <c r="I260">
        <f t="shared" si="59"/>
        <v>10729.201296485062</v>
      </c>
      <c r="J260">
        <f t="shared" si="60"/>
        <v>-5364.3563057425317</v>
      </c>
      <c r="K260">
        <f t="shared" si="61"/>
        <v>-10728.875506485063</v>
      </c>
    </row>
    <row r="261" spans="1:11">
      <c r="A261" t="s">
        <v>117</v>
      </c>
      <c r="B261">
        <v>8317.9050999999999</v>
      </c>
      <c r="C261">
        <f t="shared" si="55"/>
        <v>29955.6306</v>
      </c>
      <c r="D261">
        <f t="shared" si="56"/>
        <v>5427.4148999999998</v>
      </c>
      <c r="E261">
        <f t="shared" si="57"/>
        <v>699.61707499999989</v>
      </c>
      <c r="F261">
        <f t="shared" si="62"/>
        <v>5094.6237912540155</v>
      </c>
      <c r="G261">
        <f t="shared" si="63"/>
        <v>10189.247582508031</v>
      </c>
      <c r="H261">
        <f t="shared" si="58"/>
        <v>5794.2408662540156</v>
      </c>
      <c r="I261">
        <f t="shared" si="59"/>
        <v>10888.864657508031</v>
      </c>
      <c r="J261">
        <f t="shared" si="60"/>
        <v>-4395.0067162540154</v>
      </c>
      <c r="K261">
        <f t="shared" si="61"/>
        <v>-9489.6305075080309</v>
      </c>
    </row>
    <row r="262" spans="1:11">
      <c r="A262" t="s">
        <v>118</v>
      </c>
      <c r="B262">
        <v>8341.2070999999905</v>
      </c>
      <c r="C262">
        <f t="shared" si="55"/>
        <v>32139.03149999999</v>
      </c>
      <c r="D262">
        <f t="shared" si="56"/>
        <v>8063.0620999999919</v>
      </c>
      <c r="E262">
        <f t="shared" si="57"/>
        <v>1617.5442099999996</v>
      </c>
      <c r="F262">
        <f t="shared" si="62"/>
        <v>4643.1896090365672</v>
      </c>
      <c r="G262">
        <f t="shared" si="63"/>
        <v>9286.3792180731343</v>
      </c>
      <c r="H262">
        <f t="shared" si="58"/>
        <v>6260.7338190365663</v>
      </c>
      <c r="I262">
        <f t="shared" si="59"/>
        <v>10903.923428073134</v>
      </c>
      <c r="J262">
        <f t="shared" si="60"/>
        <v>-3025.6453990365676</v>
      </c>
      <c r="K262">
        <f t="shared" si="61"/>
        <v>-7668.8350080731343</v>
      </c>
    </row>
    <row r="263" spans="1:11">
      <c r="A263" t="s">
        <v>119</v>
      </c>
      <c r="B263">
        <v>5574.4784</v>
      </c>
      <c r="C263">
        <f t="shared" si="55"/>
        <v>30062.191999999988</v>
      </c>
      <c r="D263">
        <f t="shared" si="56"/>
        <v>681.07169999998587</v>
      </c>
      <c r="E263">
        <f t="shared" si="57"/>
        <v>1835.6353299999987</v>
      </c>
      <c r="F263">
        <f t="shared" si="62"/>
        <v>4480.8291187659424</v>
      </c>
      <c r="G263">
        <f t="shared" si="63"/>
        <v>8961.6582375318849</v>
      </c>
      <c r="H263">
        <f t="shared" si="58"/>
        <v>6316.4644487659407</v>
      </c>
      <c r="I263">
        <f t="shared" si="59"/>
        <v>10797.293567531884</v>
      </c>
      <c r="J263">
        <f t="shared" si="60"/>
        <v>-2645.1937887659437</v>
      </c>
      <c r="K263">
        <f t="shared" si="61"/>
        <v>-7126.0229075318857</v>
      </c>
    </row>
    <row r="264" spans="1:11">
      <c r="A264" t="s">
        <v>120</v>
      </c>
      <c r="B264">
        <v>6844.8572000000004</v>
      </c>
      <c r="C264">
        <f t="shared" si="55"/>
        <v>29078.447799999987</v>
      </c>
      <c r="D264">
        <f t="shared" si="56"/>
        <v>-3328.8544000000111</v>
      </c>
      <c r="E264">
        <f t="shared" si="57"/>
        <v>1960.5297699999987</v>
      </c>
      <c r="F264">
        <f t="shared" si="62"/>
        <v>4286.6174816849107</v>
      </c>
      <c r="G264">
        <f t="shared" si="63"/>
        <v>8573.2349633698213</v>
      </c>
      <c r="H264">
        <f t="shared" si="58"/>
        <v>6247.1472516849099</v>
      </c>
      <c r="I264">
        <f t="shared" si="59"/>
        <v>10533.764733369821</v>
      </c>
      <c r="J264">
        <f t="shared" si="60"/>
        <v>-2326.0877116849119</v>
      </c>
      <c r="K264">
        <f t="shared" si="61"/>
        <v>-6612.7051933698222</v>
      </c>
    </row>
    <row r="265" spans="1:11">
      <c r="A265" t="s">
        <v>121</v>
      </c>
      <c r="B265">
        <v>5880.9350999999997</v>
      </c>
      <c r="C265">
        <f t="shared" si="55"/>
        <v>26641.47779999999</v>
      </c>
      <c r="D265">
        <f t="shared" si="56"/>
        <v>-3314.1528000000108</v>
      </c>
      <c r="E265">
        <f t="shared" si="57"/>
        <v>1764.4903699999982</v>
      </c>
      <c r="F265">
        <f t="shared" si="62"/>
        <v>4438.7487333113331</v>
      </c>
      <c r="G265">
        <f t="shared" si="63"/>
        <v>8877.4974666226663</v>
      </c>
      <c r="H265">
        <f t="shared" si="58"/>
        <v>6203.2391033113308</v>
      </c>
      <c r="I265">
        <f t="shared" si="59"/>
        <v>10641.987836622664</v>
      </c>
      <c r="J265">
        <f t="shared" si="60"/>
        <v>-2674.258363311335</v>
      </c>
      <c r="K265">
        <f t="shared" si="61"/>
        <v>-7113.0070966226685</v>
      </c>
    </row>
    <row r="266" spans="1:11">
      <c r="A266" t="s">
        <v>122</v>
      </c>
      <c r="B266">
        <v>6292.3926000000001</v>
      </c>
      <c r="C266">
        <f t="shared" si="55"/>
        <v>24592.6633</v>
      </c>
      <c r="D266">
        <f t="shared" si="56"/>
        <v>-7546.3681999999899</v>
      </c>
      <c r="E266">
        <f t="shared" si="57"/>
        <v>1380.8002799999983</v>
      </c>
      <c r="F266">
        <f t="shared" si="62"/>
        <v>4895.8365059724683</v>
      </c>
      <c r="G266">
        <f t="shared" si="63"/>
        <v>9791.6730119449367</v>
      </c>
      <c r="H266">
        <f t="shared" si="58"/>
        <v>6276.6367859724669</v>
      </c>
      <c r="I266">
        <f t="shared" si="59"/>
        <v>11172.473291944934</v>
      </c>
      <c r="J266">
        <f t="shared" si="60"/>
        <v>-3515.0362259724698</v>
      </c>
      <c r="K266">
        <f t="shared" si="61"/>
        <v>-8410.872731944939</v>
      </c>
    </row>
    <row r="267" spans="1:11">
      <c r="A267" t="s">
        <v>123</v>
      </c>
      <c r="B267">
        <v>2485.6064000000001</v>
      </c>
      <c r="C267">
        <f t="shared" si="55"/>
        <v>21503.791300000001</v>
      </c>
      <c r="D267">
        <f t="shared" si="56"/>
        <v>-8558.4006999999874</v>
      </c>
      <c r="E267">
        <f t="shared" si="57"/>
        <v>728.96706999999901</v>
      </c>
      <c r="F267">
        <f t="shared" si="62"/>
        <v>5311.9071499268866</v>
      </c>
      <c r="G267">
        <f t="shared" si="63"/>
        <v>10623.814299853773</v>
      </c>
      <c r="H267">
        <f t="shared" si="58"/>
        <v>6040.8742199268854</v>
      </c>
      <c r="I267">
        <f t="shared" si="59"/>
        <v>11352.781369853772</v>
      </c>
      <c r="J267">
        <f t="shared" si="60"/>
        <v>-4582.9400799268878</v>
      </c>
      <c r="K267">
        <f t="shared" si="61"/>
        <v>-9894.8472298537745</v>
      </c>
    </row>
    <row r="268" spans="1:11">
      <c r="A268" t="s">
        <v>124</v>
      </c>
      <c r="B268">
        <v>3240.6803</v>
      </c>
      <c r="C268">
        <f t="shared" si="55"/>
        <v>17899.614399999999</v>
      </c>
      <c r="D268">
        <f t="shared" si="56"/>
        <v>-11178.833399999989</v>
      </c>
      <c r="E268">
        <f t="shared" si="57"/>
        <v>-164.59327000000067</v>
      </c>
      <c r="F268">
        <f t="shared" si="62"/>
        <v>5741.7001386975635</v>
      </c>
      <c r="G268">
        <f t="shared" si="63"/>
        <v>11483.400277395127</v>
      </c>
      <c r="H268">
        <f t="shared" si="58"/>
        <v>5577.1068686975632</v>
      </c>
      <c r="I268">
        <f t="shared" si="59"/>
        <v>11318.807007395126</v>
      </c>
      <c r="J268">
        <f t="shared" si="60"/>
        <v>-5906.2934086975638</v>
      </c>
      <c r="K268">
        <f t="shared" si="61"/>
        <v>-11647.993547395128</v>
      </c>
    </row>
    <row r="269" spans="1:11">
      <c r="A269" t="s">
        <v>125</v>
      </c>
      <c r="B269">
        <v>8508.6916999999994</v>
      </c>
      <c r="C269">
        <f t="shared" si="55"/>
        <v>20527.370999999999</v>
      </c>
      <c r="D269">
        <f t="shared" si="56"/>
        <v>-6114.1067999999905</v>
      </c>
      <c r="E269">
        <f t="shared" si="57"/>
        <v>-412.21100500000011</v>
      </c>
      <c r="F269">
        <f t="shared" si="62"/>
        <v>5891.7935068924835</v>
      </c>
      <c r="G269">
        <f t="shared" si="63"/>
        <v>11783.587013784967</v>
      </c>
      <c r="H269">
        <f t="shared" si="58"/>
        <v>5479.5825018924834</v>
      </c>
      <c r="I269">
        <f t="shared" si="59"/>
        <v>11371.376008784966</v>
      </c>
      <c r="J269">
        <f t="shared" si="60"/>
        <v>-6304.0045118924836</v>
      </c>
      <c r="K269">
        <f t="shared" si="61"/>
        <v>-12195.798018784968</v>
      </c>
    </row>
    <row r="270" spans="1:11">
      <c r="A270" t="s">
        <v>126</v>
      </c>
      <c r="B270">
        <v>9378.7167000000009</v>
      </c>
      <c r="C270">
        <f t="shared" si="55"/>
        <v>23613.695100000001</v>
      </c>
      <c r="D270">
        <f t="shared" si="56"/>
        <v>-978.96819999999934</v>
      </c>
      <c r="E270">
        <f t="shared" si="57"/>
        <v>-583.98875499999997</v>
      </c>
      <c r="F270">
        <f t="shared" si="62"/>
        <v>5853.7097764605123</v>
      </c>
      <c r="G270">
        <f t="shared" si="63"/>
        <v>11707.419552921025</v>
      </c>
      <c r="H270">
        <f t="shared" si="58"/>
        <v>5269.721021460512</v>
      </c>
      <c r="I270">
        <f t="shared" si="59"/>
        <v>11123.430797921024</v>
      </c>
      <c r="J270">
        <f t="shared" si="60"/>
        <v>-6437.6985314605126</v>
      </c>
      <c r="K270">
        <f t="shared" si="61"/>
        <v>-12291.408307921025</v>
      </c>
    </row>
    <row r="271" spans="1:11">
      <c r="A271" t="s">
        <v>127</v>
      </c>
      <c r="B271">
        <v>3400.0875000000001</v>
      </c>
      <c r="C271">
        <f t="shared" si="55"/>
        <v>24528.176200000002</v>
      </c>
      <c r="D271">
        <f t="shared" si="56"/>
        <v>3024.3849000000009</v>
      </c>
      <c r="E271">
        <f t="shared" ref="E271:E290" si="64">AVERAGE(D252:D271)</f>
        <v>-625.46422499999994</v>
      </c>
      <c r="F271">
        <f t="shared" si="62"/>
        <v>5823.4715407183112</v>
      </c>
      <c r="G271">
        <f t="shared" si="63"/>
        <v>11646.943081436622</v>
      </c>
      <c r="H271">
        <f t="shared" si="58"/>
        <v>5198.0073157183115</v>
      </c>
      <c r="I271">
        <f t="shared" si="59"/>
        <v>11021.478856436623</v>
      </c>
      <c r="J271">
        <f t="shared" si="60"/>
        <v>-6448.9357657183109</v>
      </c>
      <c r="K271">
        <f t="shared" si="61"/>
        <v>-12272.407306436622</v>
      </c>
    </row>
    <row r="272" spans="1:11">
      <c r="A272" t="s">
        <v>128</v>
      </c>
      <c r="B272">
        <v>5143.7883000000002</v>
      </c>
      <c r="C272">
        <f t="shared" si="55"/>
        <v>26431.284200000002</v>
      </c>
      <c r="D272">
        <f t="shared" si="56"/>
        <v>8531.6698000000033</v>
      </c>
      <c r="E272">
        <f t="shared" si="64"/>
        <v>-251.75838999999979</v>
      </c>
      <c r="F272">
        <f t="shared" si="62"/>
        <v>6166.8512401253147</v>
      </c>
      <c r="G272">
        <f t="shared" si="63"/>
        <v>12333.702480250629</v>
      </c>
      <c r="H272">
        <f t="shared" si="58"/>
        <v>5915.0928501253147</v>
      </c>
      <c r="I272">
        <f t="shared" si="59"/>
        <v>12081.94409025063</v>
      </c>
      <c r="J272">
        <f t="shared" si="60"/>
        <v>-6418.6096301253147</v>
      </c>
      <c r="K272">
        <f t="shared" si="61"/>
        <v>-12585.460870250628</v>
      </c>
    </row>
    <row r="273" spans="1:11">
      <c r="A273" t="s">
        <v>129</v>
      </c>
      <c r="B273">
        <v>7072.5243</v>
      </c>
      <c r="C273">
        <f t="shared" si="55"/>
        <v>24995.1168</v>
      </c>
      <c r="D273">
        <f t="shared" si="56"/>
        <v>4467.7458000000006</v>
      </c>
      <c r="E273">
        <f t="shared" si="64"/>
        <v>-239.67525999999981</v>
      </c>
      <c r="F273">
        <f t="shared" si="62"/>
        <v>6176.3162440872702</v>
      </c>
      <c r="G273">
        <f t="shared" si="63"/>
        <v>12352.63248817454</v>
      </c>
      <c r="H273">
        <f t="shared" si="58"/>
        <v>5936.6409840872702</v>
      </c>
      <c r="I273">
        <f t="shared" si="59"/>
        <v>12112.95722817454</v>
      </c>
      <c r="J273">
        <f t="shared" si="60"/>
        <v>-6415.9915040872702</v>
      </c>
      <c r="K273">
        <f t="shared" si="61"/>
        <v>-12592.30774817454</v>
      </c>
    </row>
    <row r="274" spans="1:11">
      <c r="A274" t="s">
        <v>130</v>
      </c>
      <c r="B274">
        <v>6325.6814999999997</v>
      </c>
      <c r="C274">
        <f t="shared" si="55"/>
        <v>21942.081599999998</v>
      </c>
      <c r="D274">
        <f t="shared" si="56"/>
        <v>-1671.6135000000031</v>
      </c>
      <c r="E274">
        <f t="shared" si="64"/>
        <v>-404.97292500000003</v>
      </c>
      <c r="F274">
        <f t="shared" si="62"/>
        <v>6167.754914022511</v>
      </c>
      <c r="G274">
        <f t="shared" si="63"/>
        <v>12335.509828045022</v>
      </c>
      <c r="H274">
        <f t="shared" si="58"/>
        <v>5762.781989022511</v>
      </c>
      <c r="I274">
        <f t="shared" si="59"/>
        <v>11930.536903045022</v>
      </c>
      <c r="J274">
        <f t="shared" si="60"/>
        <v>-6572.727839022511</v>
      </c>
      <c r="K274">
        <f t="shared" si="61"/>
        <v>-12740.482753045022</v>
      </c>
    </row>
    <row r="275" spans="1:11">
      <c r="A275" t="s">
        <v>131</v>
      </c>
      <c r="B275">
        <v>4471.0117</v>
      </c>
      <c r="C275">
        <f t="shared" si="55"/>
        <v>23013.005799999999</v>
      </c>
      <c r="D275">
        <f t="shared" si="56"/>
        <v>-1515.1704000000027</v>
      </c>
      <c r="E275">
        <f t="shared" si="64"/>
        <v>-299.1992650000002</v>
      </c>
      <c r="F275">
        <f t="shared" si="62"/>
        <v>6127.5333695175605</v>
      </c>
      <c r="G275">
        <f t="shared" si="63"/>
        <v>12255.066739035121</v>
      </c>
      <c r="H275">
        <f t="shared" si="58"/>
        <v>5828.3341045175603</v>
      </c>
      <c r="I275">
        <f t="shared" si="59"/>
        <v>11955.86747403512</v>
      </c>
      <c r="J275">
        <f t="shared" si="60"/>
        <v>-6426.7326345175607</v>
      </c>
      <c r="K275">
        <f t="shared" si="61"/>
        <v>-12554.266004035122</v>
      </c>
    </row>
    <row r="276" spans="1:11">
      <c r="A276" t="s">
        <v>132</v>
      </c>
      <c r="B276">
        <v>5779.9908999999998</v>
      </c>
      <c r="C276">
        <f t="shared" si="55"/>
        <v>23649.2084</v>
      </c>
      <c r="D276">
        <f t="shared" si="56"/>
        <v>-2782.0758000000023</v>
      </c>
      <c r="E276">
        <f t="shared" si="64"/>
        <v>-195.24773500000029</v>
      </c>
      <c r="F276">
        <f t="shared" si="62"/>
        <v>6063.3680039031651</v>
      </c>
      <c r="G276">
        <f t="shared" si="63"/>
        <v>12126.73600780633</v>
      </c>
      <c r="H276">
        <f t="shared" si="58"/>
        <v>5868.1202689031652</v>
      </c>
      <c r="I276">
        <f t="shared" si="59"/>
        <v>11931.488272806329</v>
      </c>
      <c r="J276">
        <f t="shared" si="60"/>
        <v>-6258.615738903165</v>
      </c>
      <c r="K276">
        <f t="shared" si="61"/>
        <v>-12321.983742806331</v>
      </c>
    </row>
    <row r="277" spans="1:11">
      <c r="A277" t="s">
        <v>133</v>
      </c>
      <c r="B277">
        <v>7006.0407999999998</v>
      </c>
      <c r="C277">
        <f t="shared" si="55"/>
        <v>23582.724899999997</v>
      </c>
      <c r="D277">
        <f t="shared" si="56"/>
        <v>-1412.3919000000024</v>
      </c>
      <c r="E277">
        <f t="shared" si="64"/>
        <v>-161.78428500000047</v>
      </c>
      <c r="F277">
        <f t="shared" si="62"/>
        <v>6054.2490025121433</v>
      </c>
      <c r="G277">
        <f t="shared" si="63"/>
        <v>12108.498005024287</v>
      </c>
      <c r="H277">
        <f t="shared" si="58"/>
        <v>5892.4647175121427</v>
      </c>
      <c r="I277">
        <f t="shared" si="59"/>
        <v>11946.713720024287</v>
      </c>
      <c r="J277">
        <f t="shared" si="60"/>
        <v>-6216.0332875121439</v>
      </c>
      <c r="K277">
        <f t="shared" si="61"/>
        <v>-12270.282290024286</v>
      </c>
    </row>
    <row r="278" spans="1:11">
      <c r="A278" t="s">
        <v>134</v>
      </c>
      <c r="B278">
        <v>5297.6815999999999</v>
      </c>
      <c r="C278">
        <f t="shared" si="55"/>
        <v>22554.724999999999</v>
      </c>
      <c r="D278">
        <f t="shared" si="56"/>
        <v>612.64340000000084</v>
      </c>
      <c r="E278">
        <f t="shared" si="64"/>
        <v>-12.748455000000286</v>
      </c>
      <c r="F278">
        <f t="shared" si="62"/>
        <v>6033.731858190572</v>
      </c>
      <c r="G278">
        <f t="shared" si="63"/>
        <v>12067.463716381144</v>
      </c>
      <c r="H278">
        <f t="shared" si="58"/>
        <v>6020.9834031905721</v>
      </c>
      <c r="I278">
        <f t="shared" si="59"/>
        <v>12054.715261381143</v>
      </c>
      <c r="J278">
        <f t="shared" si="60"/>
        <v>-6046.4803131905719</v>
      </c>
      <c r="K278">
        <f t="shared" si="61"/>
        <v>-12080.212171381145</v>
      </c>
    </row>
    <row r="279" spans="1:11">
      <c r="A279" t="s">
        <v>135</v>
      </c>
      <c r="B279">
        <v>5666.9507000000003</v>
      </c>
      <c r="C279">
        <f t="shared" si="55"/>
        <v>23750.664000000001</v>
      </c>
      <c r="D279">
        <f t="shared" si="56"/>
        <v>737.65820000000167</v>
      </c>
      <c r="E279">
        <f t="shared" si="64"/>
        <v>-277.89757000000026</v>
      </c>
      <c r="F279">
        <f t="shared" si="62"/>
        <v>5867.9593594455127</v>
      </c>
      <c r="G279">
        <f t="shared" si="63"/>
        <v>11735.918718891025</v>
      </c>
      <c r="H279">
        <f t="shared" si="58"/>
        <v>5590.0617894455127</v>
      </c>
      <c r="I279">
        <f t="shared" si="59"/>
        <v>11458.021148891024</v>
      </c>
      <c r="J279">
        <f t="shared" si="60"/>
        <v>-6145.8569294455128</v>
      </c>
      <c r="K279">
        <f t="shared" si="61"/>
        <v>-12013.816288891026</v>
      </c>
    </row>
    <row r="280" spans="1:11">
      <c r="A280" t="s">
        <v>136</v>
      </c>
      <c r="B280">
        <v>2466.1797999999999</v>
      </c>
      <c r="C280">
        <f t="shared" si="55"/>
        <v>20436.852899999998</v>
      </c>
      <c r="D280">
        <f t="shared" si="56"/>
        <v>-3212.3555000000015</v>
      </c>
      <c r="E280">
        <f t="shared" si="64"/>
        <v>-1003.3820400000002</v>
      </c>
      <c r="F280">
        <f t="shared" si="62"/>
        <v>5223.048612048522</v>
      </c>
      <c r="G280">
        <f t="shared" si="63"/>
        <v>10446.097224097044</v>
      </c>
      <c r="H280">
        <f t="shared" si="58"/>
        <v>4219.6665720485216</v>
      </c>
      <c r="I280">
        <f t="shared" si="59"/>
        <v>9442.7151840970437</v>
      </c>
      <c r="J280">
        <f t="shared" si="60"/>
        <v>-6226.4306520485225</v>
      </c>
      <c r="K280">
        <f t="shared" si="61"/>
        <v>-11449.479264097045</v>
      </c>
    </row>
    <row r="281" spans="1:11">
      <c r="A281" t="s">
        <v>137</v>
      </c>
      <c r="B281">
        <v>9289.3711000000003</v>
      </c>
      <c r="C281">
        <f t="shared" ref="C281:C290" si="65">SUM(B278,B279,B280,B281)</f>
        <v>22720.183199999999</v>
      </c>
      <c r="D281">
        <f t="shared" si="56"/>
        <v>-862.54169999999795</v>
      </c>
      <c r="E281">
        <f t="shared" si="64"/>
        <v>-1317.8798700000002</v>
      </c>
      <c r="F281">
        <f t="shared" si="62"/>
        <v>5000.0579380273794</v>
      </c>
      <c r="G281">
        <f t="shared" si="63"/>
        <v>10000.115876054759</v>
      </c>
      <c r="H281">
        <f t="shared" si="58"/>
        <v>3682.1780680273791</v>
      </c>
      <c r="I281">
        <f t="shared" si="59"/>
        <v>8682.236006054758</v>
      </c>
      <c r="J281">
        <f t="shared" si="60"/>
        <v>-6317.93780802738</v>
      </c>
      <c r="K281">
        <f t="shared" si="61"/>
        <v>-11317.995746054759</v>
      </c>
    </row>
    <row r="282" spans="1:11">
      <c r="A282" t="s">
        <v>138</v>
      </c>
      <c r="B282">
        <v>20520.8871</v>
      </c>
      <c r="C282">
        <f t="shared" si="65"/>
        <v>37943.388699999996</v>
      </c>
      <c r="D282">
        <f t="shared" si="56"/>
        <v>15388.663699999997</v>
      </c>
      <c r="E282">
        <f t="shared" si="64"/>
        <v>-951.59979000000055</v>
      </c>
      <c r="F282">
        <f t="shared" si="62"/>
        <v>5909.1112171694849</v>
      </c>
      <c r="G282">
        <f t="shared" si="63"/>
        <v>11818.22243433897</v>
      </c>
      <c r="H282">
        <f t="shared" si="58"/>
        <v>4957.5114271694847</v>
      </c>
      <c r="I282">
        <f t="shared" si="59"/>
        <v>10866.62264433897</v>
      </c>
      <c r="J282">
        <f t="shared" si="60"/>
        <v>-6860.7110071694851</v>
      </c>
      <c r="K282">
        <f t="shared" si="61"/>
        <v>-12769.82222433897</v>
      </c>
    </row>
    <row r="283" spans="1:11">
      <c r="A283" t="s">
        <v>139</v>
      </c>
      <c r="B283">
        <v>3887.6314000000002</v>
      </c>
      <c r="C283">
        <f t="shared" si="65"/>
        <v>36164.0694</v>
      </c>
      <c r="D283">
        <f t="shared" si="56"/>
        <v>12413.4054</v>
      </c>
      <c r="E283">
        <f t="shared" si="64"/>
        <v>-364.98310499999991</v>
      </c>
      <c r="F283">
        <f t="shared" si="62"/>
        <v>6619.3880977845629</v>
      </c>
      <c r="G283">
        <f t="shared" si="63"/>
        <v>13238.776195569126</v>
      </c>
      <c r="H283">
        <f t="shared" si="58"/>
        <v>6254.4049927845626</v>
      </c>
      <c r="I283">
        <f t="shared" si="59"/>
        <v>12873.793090569126</v>
      </c>
      <c r="J283">
        <f t="shared" si="60"/>
        <v>-6984.3712027845631</v>
      </c>
      <c r="K283">
        <f t="shared" si="61"/>
        <v>-13603.759300569125</v>
      </c>
    </row>
    <row r="284" spans="1:11">
      <c r="A284" t="s">
        <v>140</v>
      </c>
      <c r="B284">
        <v>12156.679099999999</v>
      </c>
      <c r="C284">
        <f t="shared" si="65"/>
        <v>45854.568700000003</v>
      </c>
      <c r="D284">
        <f t="shared" si="56"/>
        <v>25417.715800000005</v>
      </c>
      <c r="E284">
        <f t="shared" si="64"/>
        <v>1072.3454050000021</v>
      </c>
      <c r="F284">
        <f t="shared" si="62"/>
        <v>8727.3147792076034</v>
      </c>
      <c r="G284">
        <f t="shared" si="63"/>
        <v>17454.629558415207</v>
      </c>
      <c r="H284">
        <f t="shared" si="58"/>
        <v>9799.6601842076052</v>
      </c>
      <c r="I284">
        <f t="shared" si="59"/>
        <v>18526.97496341521</v>
      </c>
      <c r="J284">
        <f t="shared" si="60"/>
        <v>-7654.9693742076015</v>
      </c>
      <c r="K284">
        <f t="shared" si="61"/>
        <v>-16382.284153415205</v>
      </c>
    </row>
    <row r="285" spans="1:11">
      <c r="A285" t="s">
        <v>141</v>
      </c>
      <c r="B285">
        <v>11680.4318</v>
      </c>
      <c r="C285">
        <f t="shared" si="65"/>
        <v>48245.629399999998</v>
      </c>
      <c r="D285">
        <f t="shared" ref="D285:D290" si="66">C285-C281</f>
        <v>25525.446199999998</v>
      </c>
      <c r="E285">
        <f t="shared" si="64"/>
        <v>2514.3253550000022</v>
      </c>
      <c r="F285">
        <f t="shared" si="62"/>
        <v>10219.385835691875</v>
      </c>
      <c r="G285">
        <f t="shared" si="63"/>
        <v>20438.771671383751</v>
      </c>
      <c r="H285">
        <f t="shared" si="58"/>
        <v>12733.711190691878</v>
      </c>
      <c r="I285">
        <f t="shared" si="59"/>
        <v>22953.097026383752</v>
      </c>
      <c r="J285">
        <f t="shared" si="60"/>
        <v>-7705.0604806918727</v>
      </c>
      <c r="K285">
        <f t="shared" si="61"/>
        <v>-17924.44631638375</v>
      </c>
    </row>
    <row r="286" spans="1:11">
      <c r="A286" t="s">
        <v>142</v>
      </c>
      <c r="B286">
        <v>3789.3083000000001</v>
      </c>
      <c r="C286">
        <f t="shared" si="65"/>
        <v>31514.050599999999</v>
      </c>
      <c r="D286">
        <f t="shared" si="66"/>
        <v>-6429.3380999999972</v>
      </c>
      <c r="E286">
        <f t="shared" si="64"/>
        <v>2570.1768600000019</v>
      </c>
      <c r="F286">
        <f t="shared" si="62"/>
        <v>10164.412281900446</v>
      </c>
      <c r="G286">
        <f t="shared" si="63"/>
        <v>20328.824563800892</v>
      </c>
      <c r="H286">
        <f t="shared" si="58"/>
        <v>12734.589141900447</v>
      </c>
      <c r="I286">
        <f t="shared" si="59"/>
        <v>22899.001423800895</v>
      </c>
      <c r="J286">
        <f t="shared" si="60"/>
        <v>-7594.2354219004446</v>
      </c>
      <c r="K286">
        <f t="shared" si="61"/>
        <v>-17758.647703800889</v>
      </c>
    </row>
    <row r="287" spans="1:11">
      <c r="A287" t="s">
        <v>143</v>
      </c>
      <c r="B287">
        <v>2950.4061999999999</v>
      </c>
      <c r="C287">
        <f t="shared" si="65"/>
        <v>30576.825400000002</v>
      </c>
      <c r="D287">
        <f t="shared" si="66"/>
        <v>-5587.2439999999988</v>
      </c>
      <c r="E287">
        <f t="shared" si="64"/>
        <v>2718.734695000001</v>
      </c>
      <c r="F287">
        <f t="shared" si="62"/>
        <v>10013.798773544942</v>
      </c>
      <c r="G287">
        <f t="shared" si="63"/>
        <v>20027.597547089885</v>
      </c>
      <c r="H287">
        <f t="shared" si="58"/>
        <v>12732.533468544943</v>
      </c>
      <c r="I287">
        <f t="shared" si="59"/>
        <v>22746.332242089884</v>
      </c>
      <c r="J287">
        <f t="shared" si="60"/>
        <v>-7295.0640785449414</v>
      </c>
      <c r="K287">
        <f t="shared" si="61"/>
        <v>-17308.862852089886</v>
      </c>
    </row>
    <row r="288" spans="1:11">
      <c r="A288" t="s">
        <v>144</v>
      </c>
      <c r="B288">
        <v>7255.2938999999997</v>
      </c>
      <c r="C288">
        <f t="shared" si="65"/>
        <v>25675.440200000001</v>
      </c>
      <c r="D288">
        <f t="shared" si="66"/>
        <v>-20179.128500000003</v>
      </c>
      <c r="E288">
        <f t="shared" si="64"/>
        <v>2268.7199400000004</v>
      </c>
      <c r="F288">
        <f t="shared" si="62"/>
        <v>10839.41789564311</v>
      </c>
      <c r="G288">
        <f t="shared" si="63"/>
        <v>21678.835791286219</v>
      </c>
      <c r="H288">
        <f t="shared" si="58"/>
        <v>13108.137835643111</v>
      </c>
      <c r="I288">
        <f t="shared" si="59"/>
        <v>23947.555731286218</v>
      </c>
      <c r="J288">
        <f t="shared" si="60"/>
        <v>-8570.6979556431088</v>
      </c>
      <c r="K288">
        <f t="shared" si="61"/>
        <v>-19410.11585128622</v>
      </c>
    </row>
    <row r="289" spans="1:131">
      <c r="A289" t="s">
        <v>145</v>
      </c>
      <c r="B289">
        <v>9315.8608000000004</v>
      </c>
      <c r="C289">
        <f t="shared" si="65"/>
        <v>23310.869200000001</v>
      </c>
      <c r="D289">
        <f t="shared" si="66"/>
        <v>-24934.760199999997</v>
      </c>
      <c r="E289">
        <f t="shared" si="64"/>
        <v>1327.6872699999997</v>
      </c>
      <c r="F289">
        <f t="shared" si="62"/>
        <v>12321.169894611518</v>
      </c>
      <c r="G289">
        <f t="shared" si="63"/>
        <v>24642.339789223035</v>
      </c>
      <c r="H289">
        <f t="shared" si="58"/>
        <v>13648.857164611518</v>
      </c>
      <c r="I289">
        <f t="shared" si="59"/>
        <v>25970.027059223034</v>
      </c>
      <c r="J289">
        <f t="shared" si="60"/>
        <v>-10993.482624611517</v>
      </c>
      <c r="K289">
        <f t="shared" si="61"/>
        <v>-23314.652519223037</v>
      </c>
    </row>
    <row r="290" spans="1:131">
      <c r="A290" t="s">
        <v>146</v>
      </c>
      <c r="B290">
        <v>6228.9624999999996</v>
      </c>
      <c r="C290">
        <f t="shared" si="65"/>
        <v>25750.523399999998</v>
      </c>
      <c r="D290">
        <f t="shared" si="66"/>
        <v>-5763.5272000000004</v>
      </c>
      <c r="E290">
        <f t="shared" si="64"/>
        <v>1088.4593199999997</v>
      </c>
      <c r="F290">
        <f t="shared" si="62"/>
        <v>12414.408833089614</v>
      </c>
      <c r="G290">
        <f t="shared" si="63"/>
        <v>24828.817666179228</v>
      </c>
      <c r="H290">
        <f t="shared" si="58"/>
        <v>13502.868153089614</v>
      </c>
      <c r="I290">
        <f t="shared" si="59"/>
        <v>25917.276986179226</v>
      </c>
      <c r="J290">
        <f t="shared" si="60"/>
        <v>-11325.949513089614</v>
      </c>
      <c r="K290">
        <f t="shared" si="61"/>
        <v>-23740.35834617923</v>
      </c>
    </row>
    <row r="291" spans="1:131">
      <c r="A291" t="s">
        <v>273</v>
      </c>
      <c r="B291">
        <v>8593.6466</v>
      </c>
      <c r="C291">
        <f t="shared" ref="C291:C292" si="67">SUM(B288,B289,B290,B291)</f>
        <v>31393.763800000001</v>
      </c>
      <c r="D291">
        <f t="shared" ref="D291:D292" si="68">C291-C287</f>
        <v>816.93839999999909</v>
      </c>
      <c r="E291">
        <f t="shared" ref="E291:E292" si="69">AVERAGE(D272:D291)</f>
        <v>978.08699499999943</v>
      </c>
      <c r="F291">
        <f t="shared" si="62"/>
        <v>12406.101346096979</v>
      </c>
      <c r="G291">
        <f t="shared" si="63"/>
        <v>24812.202692193958</v>
      </c>
      <c r="H291">
        <f t="shared" si="58"/>
        <v>13384.188341096979</v>
      </c>
      <c r="I291">
        <f t="shared" si="59"/>
        <v>25790.289687193956</v>
      </c>
      <c r="J291">
        <f t="shared" si="60"/>
        <v>-11428.014351096979</v>
      </c>
      <c r="K291">
        <f t="shared" si="61"/>
        <v>-23834.11569719396</v>
      </c>
    </row>
    <row r="292" spans="1:131">
      <c r="A292" t="s">
        <v>274</v>
      </c>
      <c r="B292">
        <v>6146.1256999999996</v>
      </c>
      <c r="C292">
        <f t="shared" si="67"/>
        <v>30284.595600000001</v>
      </c>
      <c r="D292">
        <f t="shared" si="68"/>
        <v>4609.1553999999996</v>
      </c>
      <c r="E292">
        <f t="shared" si="69"/>
        <v>781.961275</v>
      </c>
      <c r="F292">
        <f t="shared" si="62"/>
        <v>12311.044250444915</v>
      </c>
      <c r="G292">
        <f t="shared" si="63"/>
        <v>24622.088500889829</v>
      </c>
      <c r="H292">
        <f t="shared" si="58"/>
        <v>13093.005525444914</v>
      </c>
      <c r="I292">
        <f t="shared" si="59"/>
        <v>25404.049775889831</v>
      </c>
      <c r="J292">
        <f t="shared" si="60"/>
        <v>-11529.082975444915</v>
      </c>
      <c r="K292">
        <f t="shared" si="61"/>
        <v>-23840.127225889828</v>
      </c>
    </row>
    <row r="295" spans="1:131" ht="51.75">
      <c r="A295" s="1" t="s">
        <v>0</v>
      </c>
      <c r="B295" s="3" t="s">
        <v>164</v>
      </c>
      <c r="C295" s="2" t="s">
        <v>148</v>
      </c>
      <c r="D295" s="2" t="s">
        <v>149</v>
      </c>
      <c r="E295" s="2" t="s">
        <v>150</v>
      </c>
      <c r="F295" s="2" t="s">
        <v>166</v>
      </c>
      <c r="G295" s="2" t="s">
        <v>167</v>
      </c>
      <c r="H295" s="2" t="s">
        <v>151</v>
      </c>
      <c r="I295" s="2" t="s">
        <v>152</v>
      </c>
      <c r="J295" s="2" t="s">
        <v>153</v>
      </c>
      <c r="K295" s="2" t="s">
        <v>154</v>
      </c>
    </row>
    <row r="296" spans="1:131">
      <c r="A296" t="s">
        <v>5</v>
      </c>
      <c r="B296">
        <v>-91.9</v>
      </c>
    </row>
    <row r="297" spans="1:131">
      <c r="A297" t="s">
        <v>6</v>
      </c>
      <c r="B297">
        <v>-9.6999999999999993</v>
      </c>
      <c r="N297" t="s">
        <v>31</v>
      </c>
      <c r="O297" t="s">
        <v>32</v>
      </c>
      <c r="P297" t="s">
        <v>33</v>
      </c>
      <c r="Q297" t="s">
        <v>34</v>
      </c>
      <c r="R297" t="s">
        <v>35</v>
      </c>
      <c r="S297" t="s">
        <v>36</v>
      </c>
      <c r="T297" t="s">
        <v>37</v>
      </c>
      <c r="U297" t="s">
        <v>38</v>
      </c>
      <c r="V297" t="s">
        <v>39</v>
      </c>
      <c r="W297" t="s">
        <v>40</v>
      </c>
      <c r="X297" t="s">
        <v>41</v>
      </c>
      <c r="Y297" t="s">
        <v>42</v>
      </c>
      <c r="Z297" t="s">
        <v>43</v>
      </c>
      <c r="AA297" t="s">
        <v>44</v>
      </c>
      <c r="AB297" t="s">
        <v>45</v>
      </c>
      <c r="AC297" t="s">
        <v>46</v>
      </c>
      <c r="AD297" t="s">
        <v>47</v>
      </c>
      <c r="AE297" t="s">
        <v>48</v>
      </c>
      <c r="AF297" t="s">
        <v>49</v>
      </c>
      <c r="AG297" t="s">
        <v>50</v>
      </c>
      <c r="AH297" t="s">
        <v>51</v>
      </c>
      <c r="AI297" t="s">
        <v>52</v>
      </c>
      <c r="AJ297" t="s">
        <v>53</v>
      </c>
      <c r="AK297" t="s">
        <v>54</v>
      </c>
      <c r="AL297" t="s">
        <v>55</v>
      </c>
      <c r="AM297" t="s">
        <v>56</v>
      </c>
      <c r="AN297" t="s">
        <v>57</v>
      </c>
      <c r="AO297" t="s">
        <v>58</v>
      </c>
      <c r="AP297" t="s">
        <v>59</v>
      </c>
      <c r="AQ297" t="s">
        <v>60</v>
      </c>
      <c r="AR297" t="s">
        <v>61</v>
      </c>
      <c r="AS297" t="s">
        <v>62</v>
      </c>
      <c r="AT297" t="s">
        <v>63</v>
      </c>
      <c r="AU297" t="s">
        <v>64</v>
      </c>
      <c r="AV297" t="s">
        <v>65</v>
      </c>
      <c r="AW297" t="s">
        <v>66</v>
      </c>
      <c r="AX297" t="s">
        <v>67</v>
      </c>
      <c r="AY297" t="s">
        <v>68</v>
      </c>
      <c r="AZ297" t="s">
        <v>69</v>
      </c>
      <c r="BA297" t="s">
        <v>70</v>
      </c>
      <c r="BB297" t="s">
        <v>71</v>
      </c>
      <c r="BC297" t="s">
        <v>72</v>
      </c>
      <c r="BD297" t="s">
        <v>73</v>
      </c>
      <c r="BE297" t="s">
        <v>74</v>
      </c>
      <c r="BF297" t="s">
        <v>75</v>
      </c>
      <c r="BG297" t="s">
        <v>76</v>
      </c>
      <c r="BH297" t="s">
        <v>77</v>
      </c>
      <c r="BI297" t="s">
        <v>78</v>
      </c>
      <c r="BJ297" t="s">
        <v>79</v>
      </c>
      <c r="BK297" t="s">
        <v>80</v>
      </c>
      <c r="BL297" t="s">
        <v>81</v>
      </c>
      <c r="BM297" t="s">
        <v>82</v>
      </c>
      <c r="BN297" t="s">
        <v>83</v>
      </c>
      <c r="BO297" t="s">
        <v>84</v>
      </c>
      <c r="BP297" t="s">
        <v>85</v>
      </c>
      <c r="BQ297" t="s">
        <v>86</v>
      </c>
      <c r="BR297" t="s">
        <v>87</v>
      </c>
      <c r="BS297" t="s">
        <v>88</v>
      </c>
      <c r="BT297" t="s">
        <v>89</v>
      </c>
      <c r="BU297" t="s">
        <v>90</v>
      </c>
      <c r="BV297" t="s">
        <v>91</v>
      </c>
      <c r="BW297" t="s">
        <v>92</v>
      </c>
      <c r="BX297" t="s">
        <v>93</v>
      </c>
      <c r="BY297" t="s">
        <v>94</v>
      </c>
      <c r="BZ297" t="s">
        <v>95</v>
      </c>
      <c r="CA297" t="s">
        <v>96</v>
      </c>
      <c r="CB297" t="s">
        <v>97</v>
      </c>
      <c r="CC297" t="s">
        <v>98</v>
      </c>
      <c r="CD297" t="s">
        <v>99</v>
      </c>
      <c r="CE297" t="s">
        <v>100</v>
      </c>
      <c r="CF297" t="s">
        <v>101</v>
      </c>
      <c r="CG297" t="s">
        <v>102</v>
      </c>
      <c r="CH297" t="s">
        <v>103</v>
      </c>
      <c r="CI297" t="s">
        <v>104</v>
      </c>
      <c r="CJ297" t="s">
        <v>105</v>
      </c>
      <c r="CK297" t="s">
        <v>106</v>
      </c>
      <c r="CL297" t="s">
        <v>107</v>
      </c>
      <c r="CM297" t="s">
        <v>108</v>
      </c>
      <c r="CN297" t="s">
        <v>109</v>
      </c>
      <c r="CO297" t="s">
        <v>110</v>
      </c>
      <c r="CP297" t="s">
        <v>111</v>
      </c>
      <c r="CQ297" t="s">
        <v>112</v>
      </c>
      <c r="CR297" t="s">
        <v>113</v>
      </c>
      <c r="CS297" t="s">
        <v>114</v>
      </c>
      <c r="CT297" t="s">
        <v>115</v>
      </c>
      <c r="CU297" t="s">
        <v>116</v>
      </c>
      <c r="CV297" t="s">
        <v>117</v>
      </c>
      <c r="CW297" t="s">
        <v>163</v>
      </c>
      <c r="CX297" t="s">
        <v>119</v>
      </c>
      <c r="CY297" t="s">
        <v>120</v>
      </c>
      <c r="CZ297" t="s">
        <v>121</v>
      </c>
      <c r="DA297" t="s">
        <v>122</v>
      </c>
      <c r="DB297" t="s">
        <v>123</v>
      </c>
      <c r="DC297" t="s">
        <v>124</v>
      </c>
      <c r="DD297" t="s">
        <v>125</v>
      </c>
      <c r="DE297" t="s">
        <v>126</v>
      </c>
      <c r="DF297" t="s">
        <v>127</v>
      </c>
      <c r="DG297" t="s">
        <v>128</v>
      </c>
      <c r="DH297" t="s">
        <v>129</v>
      </c>
      <c r="DI297" t="s">
        <v>130</v>
      </c>
      <c r="DJ297" t="s">
        <v>131</v>
      </c>
      <c r="DK297" t="s">
        <v>132</v>
      </c>
      <c r="DL297" t="s">
        <v>133</v>
      </c>
      <c r="DM297" t="s">
        <v>134</v>
      </c>
      <c r="DN297" t="s">
        <v>135</v>
      </c>
      <c r="DO297" t="s">
        <v>136</v>
      </c>
      <c r="DP297" t="s">
        <v>137</v>
      </c>
      <c r="DQ297" t="s">
        <v>138</v>
      </c>
      <c r="DR297" t="s">
        <v>139</v>
      </c>
      <c r="DS297" t="s">
        <v>140</v>
      </c>
      <c r="DT297" t="s">
        <v>141</v>
      </c>
      <c r="DU297" t="s">
        <v>142</v>
      </c>
      <c r="DV297" t="s">
        <v>143</v>
      </c>
      <c r="DW297" t="s">
        <v>144</v>
      </c>
      <c r="DX297" t="s">
        <v>145</v>
      </c>
      <c r="DY297" t="s">
        <v>146</v>
      </c>
      <c r="DZ297" t="s">
        <v>273</v>
      </c>
      <c r="EA297" t="s">
        <v>274</v>
      </c>
    </row>
    <row r="298" spans="1:131">
      <c r="A298" t="s">
        <v>7</v>
      </c>
      <c r="B298">
        <v>104.5</v>
      </c>
      <c r="M298" s="2" t="s">
        <v>149</v>
      </c>
      <c r="N298">
        <v>255.5</v>
      </c>
      <c r="O298">
        <v>77.299999999999955</v>
      </c>
      <c r="P298">
        <v>-491.30000000000007</v>
      </c>
      <c r="Q298">
        <v>-535</v>
      </c>
      <c r="R298">
        <v>-468.09999999999991</v>
      </c>
      <c r="S298">
        <v>-485.5</v>
      </c>
      <c r="T298">
        <v>610.5</v>
      </c>
      <c r="U298">
        <v>815.9</v>
      </c>
      <c r="V298">
        <v>1341.3</v>
      </c>
      <c r="W298">
        <v>2003.7999999999997</v>
      </c>
      <c r="X298">
        <v>479.11400000000003</v>
      </c>
      <c r="Y298">
        <v>537.20200000000011</v>
      </c>
      <c r="Z298">
        <v>-16.975999999999942</v>
      </c>
      <c r="AA298">
        <v>-548.46199999999976</v>
      </c>
      <c r="AB298">
        <v>1341.825</v>
      </c>
      <c r="AC298">
        <v>1936.48</v>
      </c>
      <c r="AD298">
        <v>2686.7170000000001</v>
      </c>
      <c r="AE298">
        <v>2957.1389999999997</v>
      </c>
      <c r="AF298">
        <v>3553.8039999999996</v>
      </c>
      <c r="AG298">
        <v>6158.2470000000012</v>
      </c>
      <c r="AH298">
        <v>7122.5839999999989</v>
      </c>
      <c r="AI298">
        <v>9344.6779999999999</v>
      </c>
      <c r="AJ298">
        <v>8203.1279999999988</v>
      </c>
      <c r="AK298">
        <v>3868.9879999999976</v>
      </c>
      <c r="AL298">
        <v>5176.0239999999994</v>
      </c>
      <c r="AM298">
        <v>5287.9540000000015</v>
      </c>
      <c r="AN298">
        <v>6923.6820000000007</v>
      </c>
      <c r="AO298">
        <v>10905.899000000001</v>
      </c>
      <c r="AP298">
        <v>9540.1109999999971</v>
      </c>
      <c r="AQ298">
        <v>10778.234999999997</v>
      </c>
      <c r="AR298">
        <v>10779.16</v>
      </c>
      <c r="AS298">
        <v>2883.0820000000022</v>
      </c>
      <c r="AT298">
        <v>-1836.7499999999964</v>
      </c>
      <c r="AU298">
        <v>-20272.133999999998</v>
      </c>
      <c r="AV298">
        <v>-38610.226999999999</v>
      </c>
      <c r="AW298">
        <v>-39006.601000000002</v>
      </c>
      <c r="AX298">
        <v>-39730.345000000001</v>
      </c>
      <c r="AY298">
        <v>-18261.891</v>
      </c>
      <c r="AZ298">
        <v>6622.1946999999991</v>
      </c>
      <c r="BA298">
        <v>17947.3681</v>
      </c>
      <c r="BB298">
        <v>31258.577099999995</v>
      </c>
      <c r="BC298">
        <v>23073.6813</v>
      </c>
      <c r="BD298">
        <v>15296.383699999998</v>
      </c>
      <c r="BE298">
        <v>13838.642899999999</v>
      </c>
      <c r="BF298">
        <v>-7871.7189999999991</v>
      </c>
      <c r="BG298">
        <v>-8386.4958000000006</v>
      </c>
      <c r="BH298">
        <v>-9101.1420999999973</v>
      </c>
      <c r="BI298">
        <v>-20832.750899999999</v>
      </c>
      <c r="BJ298">
        <v>-8527.6165999999994</v>
      </c>
      <c r="BK298">
        <v>-4018.1858999999977</v>
      </c>
      <c r="BL298">
        <v>-5749.2150000000001</v>
      </c>
      <c r="BM298">
        <v>6862.7964999999995</v>
      </c>
      <c r="BN298">
        <v>13536.791599999999</v>
      </c>
      <c r="BO298">
        <v>11018.670099999999</v>
      </c>
      <c r="BP298">
        <v>14210.4512</v>
      </c>
      <c r="BQ298">
        <v>4149.0883999999996</v>
      </c>
      <c r="BR298">
        <v>-6629.6686999999993</v>
      </c>
      <c r="BS298">
        <v>-13368.054899999999</v>
      </c>
      <c r="BT298">
        <v>-15326.8262</v>
      </c>
      <c r="BU298">
        <v>-11012.1333</v>
      </c>
      <c r="BV298">
        <v>-6894.0612999999994</v>
      </c>
      <c r="BW298">
        <v>4324.3498999999993</v>
      </c>
      <c r="BX298">
        <v>3265.5063</v>
      </c>
      <c r="BY298">
        <v>-437.11070000000018</v>
      </c>
      <c r="BZ298">
        <v>-1351.4010000000003</v>
      </c>
      <c r="CA298">
        <v>-4599.9130000000005</v>
      </c>
      <c r="CB298">
        <v>-3071.1297999999997</v>
      </c>
      <c r="CC298">
        <v>4234.5336000000007</v>
      </c>
      <c r="CD298">
        <v>4390.9593000000004</v>
      </c>
      <c r="CE298">
        <v>4676.2537000000002</v>
      </c>
      <c r="CF298">
        <v>4206.7546000000002</v>
      </c>
      <c r="CG298">
        <v>-1944.9948000000004</v>
      </c>
      <c r="CH298">
        <v>4272.9321999999993</v>
      </c>
      <c r="CI298">
        <v>2086.7087999999999</v>
      </c>
      <c r="CJ298">
        <v>4721.5736000000006</v>
      </c>
      <c r="CK298">
        <v>12100.0316</v>
      </c>
      <c r="CL298">
        <v>3577.3379000000004</v>
      </c>
      <c r="CM298">
        <v>1968.1049000000003</v>
      </c>
      <c r="CN298">
        <v>-2625.8014000000003</v>
      </c>
      <c r="CO298">
        <v>-8013.9558999999999</v>
      </c>
      <c r="CP298">
        <v>-14251.983</v>
      </c>
      <c r="CQ298">
        <v>-6938.1701999999996</v>
      </c>
      <c r="CR298">
        <v>-6867.6920000000009</v>
      </c>
      <c r="CS298">
        <v>-2214.5101999999993</v>
      </c>
      <c r="CT298">
        <v>18712.945199999998</v>
      </c>
      <c r="CU298">
        <v>13817.052799999999</v>
      </c>
      <c r="CV298">
        <v>17970.2785</v>
      </c>
      <c r="CW298">
        <v>15503.023499999999</v>
      </c>
      <c r="CX298">
        <v>1694.4516000000003</v>
      </c>
      <c r="CY298">
        <v>-10095.9467</v>
      </c>
      <c r="CZ298">
        <v>-16998.621999999999</v>
      </c>
      <c r="DA298">
        <v>-23121.209799999997</v>
      </c>
      <c r="DB298">
        <v>-13770.7214</v>
      </c>
      <c r="DC298">
        <v>11423.429</v>
      </c>
      <c r="DD298">
        <v>25877.0455</v>
      </c>
      <c r="DE298">
        <v>35673.826700000005</v>
      </c>
      <c r="DF298">
        <v>32464.812800000007</v>
      </c>
      <c r="DG298">
        <v>22467.278400000003</v>
      </c>
      <c r="DH298">
        <v>19442.311400000002</v>
      </c>
      <c r="DI298">
        <v>17794.427599999995</v>
      </c>
      <c r="DJ298">
        <v>13120.992999999995</v>
      </c>
      <c r="DK298">
        <v>5860.0810999999958</v>
      </c>
      <c r="DL298">
        <v>8853.3710999999967</v>
      </c>
      <c r="DM298">
        <v>4066.5421999999962</v>
      </c>
      <c r="DN298">
        <v>18276.691699999988</v>
      </c>
      <c r="DO298">
        <v>37281.791899999989</v>
      </c>
      <c r="DP298">
        <v>15672.155099999996</v>
      </c>
      <c r="DQ298">
        <v>9441.2462999999989</v>
      </c>
      <c r="DR298">
        <v>-10227.351399999985</v>
      </c>
      <c r="DS298">
        <v>-29758.742999999988</v>
      </c>
      <c r="DT298">
        <v>-20339.345099999999</v>
      </c>
      <c r="DU298">
        <v>10547.099500000004</v>
      </c>
      <c r="DV298">
        <v>1107.8060999999943</v>
      </c>
      <c r="DW298">
        <v>-4038.4370999999956</v>
      </c>
      <c r="DX298">
        <v>-3860.7983000000022</v>
      </c>
      <c r="DY298">
        <v>-40770.319199999998</v>
      </c>
      <c r="DZ298">
        <v>-26123.047999999999</v>
      </c>
      <c r="EA298">
        <v>-26690.104200000005</v>
      </c>
    </row>
    <row r="299" spans="1:131" ht="45">
      <c r="A299" t="s">
        <v>8</v>
      </c>
      <c r="B299">
        <v>55.5</v>
      </c>
      <c r="C299">
        <f>SUM(B296,B297,B298,B299)</f>
        <v>58.399999999999991</v>
      </c>
      <c r="M299" s="2" t="s">
        <v>151</v>
      </c>
      <c r="N299">
        <v>615.18860925711033</v>
      </c>
      <c r="O299">
        <v>530.72017926095532</v>
      </c>
      <c r="P299">
        <v>388.71834070596066</v>
      </c>
      <c r="Q299">
        <v>298.52502507680049</v>
      </c>
      <c r="R299">
        <v>239.45588206070477</v>
      </c>
      <c r="S299">
        <v>233.20897991809449</v>
      </c>
      <c r="T299">
        <v>328.65365555372625</v>
      </c>
      <c r="U299">
        <v>422.60927927667859</v>
      </c>
      <c r="V299">
        <v>559.96509084624768</v>
      </c>
      <c r="W299">
        <v>814.48382975693085</v>
      </c>
      <c r="X299">
        <v>850.39183980896632</v>
      </c>
      <c r="Y299">
        <v>885.37440048705946</v>
      </c>
      <c r="Z299">
        <v>882.476781517674</v>
      </c>
      <c r="AA299">
        <v>871.66558841437165</v>
      </c>
      <c r="AB299">
        <v>990.57502232954766</v>
      </c>
      <c r="AC299">
        <v>1178.4774804329402</v>
      </c>
      <c r="AD299">
        <v>1461.1841003905538</v>
      </c>
      <c r="AE299">
        <v>1747.3986072412165</v>
      </c>
      <c r="AF299">
        <v>2071.1752710683077</v>
      </c>
      <c r="AG299">
        <v>2829.2507989172664</v>
      </c>
      <c r="AH299">
        <v>3620.3962552753242</v>
      </c>
      <c r="AI299">
        <v>4682.2305885107853</v>
      </c>
      <c r="AJ299">
        <v>5388.4955654207224</v>
      </c>
      <c r="AK299">
        <v>5547.3900730319174</v>
      </c>
      <c r="AL299">
        <v>5793.5079694539672</v>
      </c>
      <c r="AM299">
        <v>6019.7522687057772</v>
      </c>
      <c r="AN299">
        <v>6388.7712237564165</v>
      </c>
      <c r="AO299">
        <v>7259.9868988601957</v>
      </c>
      <c r="AP299">
        <v>7832.4854149310013</v>
      </c>
      <c r="AQ299">
        <v>8503.5070374366278</v>
      </c>
      <c r="AR299">
        <v>9099.820494352065</v>
      </c>
      <c r="AS299">
        <v>9094.8628070025461</v>
      </c>
      <c r="AT299">
        <v>9166.2140965054077</v>
      </c>
      <c r="AU299">
        <v>11167.202694283487</v>
      </c>
      <c r="AV299">
        <v>14149.574718616248</v>
      </c>
      <c r="AW299">
        <v>15304.050447193016</v>
      </c>
      <c r="AX299">
        <v>15632.887559639004</v>
      </c>
      <c r="AY299">
        <v>14909.708234688083</v>
      </c>
      <c r="AZ299">
        <v>15134.518099510049</v>
      </c>
      <c r="BA299">
        <v>16220.126454954992</v>
      </c>
      <c r="BB299">
        <v>18809.128864050246</v>
      </c>
      <c r="BC299">
        <v>20101.015077890192</v>
      </c>
      <c r="BD299">
        <v>20671.207531826185</v>
      </c>
      <c r="BE299">
        <v>21385.024311100569</v>
      </c>
      <c r="BF299">
        <v>20787.201438968099</v>
      </c>
      <c r="BG299">
        <v>20144.410459843024</v>
      </c>
      <c r="BH299">
        <v>19342.427076109772</v>
      </c>
      <c r="BI299">
        <v>17967.707739526388</v>
      </c>
      <c r="BJ299">
        <v>16880.552139566913</v>
      </c>
      <c r="BK299">
        <v>15849.708535651553</v>
      </c>
      <c r="BL299">
        <v>14696.777493248783</v>
      </c>
      <c r="BM299">
        <v>15002.354058532132</v>
      </c>
      <c r="BN299">
        <v>16196.855311035162</v>
      </c>
      <c r="BO299">
        <v>17696.951274660732</v>
      </c>
      <c r="BP299">
        <v>18880.089934173036</v>
      </c>
      <c r="BQ299">
        <v>18769.034813345406</v>
      </c>
      <c r="BR299">
        <v>17538.183019765842</v>
      </c>
      <c r="BS299">
        <v>17425.111033283079</v>
      </c>
      <c r="BT299">
        <v>16941.189079823165</v>
      </c>
      <c r="BU299">
        <v>15320.096233402524</v>
      </c>
      <c r="BV299">
        <v>11597.269500234148</v>
      </c>
      <c r="BW299">
        <v>9404.5495579802318</v>
      </c>
      <c r="BX299">
        <v>8139.9692708181828</v>
      </c>
      <c r="BY299">
        <v>6729.3284819056698</v>
      </c>
      <c r="BZ299">
        <v>6994.1952931346004</v>
      </c>
      <c r="CA299">
        <v>7103.6528149146989</v>
      </c>
      <c r="CB299">
        <v>7281.9736129575031</v>
      </c>
      <c r="CC299">
        <v>7554.2085394521046</v>
      </c>
      <c r="CD299">
        <v>8085.925580653161</v>
      </c>
      <c r="CE299">
        <v>8544.2803973460377</v>
      </c>
      <c r="CF299">
        <v>8971.4661376652075</v>
      </c>
      <c r="CG299">
        <v>8415.5361462674082</v>
      </c>
      <c r="CH299">
        <v>7403.9116711843471</v>
      </c>
      <c r="CI299">
        <v>6512.717075436065</v>
      </c>
      <c r="CJ299">
        <v>5279.5039067946709</v>
      </c>
      <c r="CK299">
        <v>6241.4979780893627</v>
      </c>
      <c r="CL299">
        <v>6678.1369248013398</v>
      </c>
      <c r="CM299">
        <v>6742.2002100910768</v>
      </c>
      <c r="CN299">
        <v>6235.8596098349335</v>
      </c>
      <c r="CO299">
        <v>6046.7293326868112</v>
      </c>
      <c r="CP299">
        <v>6539.7660515277139</v>
      </c>
      <c r="CQ299">
        <v>6172.3140200923517</v>
      </c>
      <c r="CR299">
        <v>5832.6810045245256</v>
      </c>
      <c r="CS299">
        <v>5760.6778291830733</v>
      </c>
      <c r="CT299">
        <v>8095.7763191309568</v>
      </c>
      <c r="CU299">
        <v>9454.1006667622205</v>
      </c>
      <c r="CV299">
        <v>11222.085335068714</v>
      </c>
      <c r="CW299">
        <v>12252.11837075965</v>
      </c>
      <c r="CX299">
        <v>12119.615621914665</v>
      </c>
      <c r="CY299">
        <v>11841.320339375152</v>
      </c>
      <c r="CZ299">
        <v>11709.07061791378</v>
      </c>
      <c r="DA299">
        <v>11993.631295930911</v>
      </c>
      <c r="DB299">
        <v>11455.23713179062</v>
      </c>
      <c r="DC299">
        <v>12209.575764296269</v>
      </c>
      <c r="DD299">
        <v>14545.168296059193</v>
      </c>
      <c r="DE299">
        <v>17627.074334495224</v>
      </c>
      <c r="DF299">
        <v>20494.690392565095</v>
      </c>
      <c r="DG299">
        <v>22032.473937370905</v>
      </c>
      <c r="DH299">
        <v>23354.977070567198</v>
      </c>
      <c r="DI299">
        <v>24538.218272842591</v>
      </c>
      <c r="DJ299">
        <v>25224.490395804027</v>
      </c>
      <c r="DK299">
        <v>25496.005134445495</v>
      </c>
      <c r="DL299">
        <v>25860.035877672894</v>
      </c>
      <c r="DM299">
        <v>25989.579862144237</v>
      </c>
      <c r="DN299">
        <v>25955.573924184137</v>
      </c>
      <c r="DO299">
        <v>28247.613847956622</v>
      </c>
      <c r="DP299">
        <v>28092.318248980417</v>
      </c>
      <c r="DQ299">
        <v>27760.157740765855</v>
      </c>
      <c r="DR299">
        <v>27700.000793291365</v>
      </c>
      <c r="DS299">
        <v>28385.965274964794</v>
      </c>
      <c r="DT299">
        <v>28471.720946304536</v>
      </c>
      <c r="DU299">
        <v>28622.821557426585</v>
      </c>
      <c r="DV299">
        <v>28588.748223448663</v>
      </c>
      <c r="DW299">
        <v>28162.29139967118</v>
      </c>
      <c r="DX299">
        <v>26579.130076757465</v>
      </c>
      <c r="DY299">
        <v>24899.475721935829</v>
      </c>
      <c r="DZ299">
        <v>22085.713688072479</v>
      </c>
      <c r="EA299">
        <v>20060.732804045037</v>
      </c>
    </row>
    <row r="300" spans="1:131" ht="45">
      <c r="A300" t="s">
        <v>9</v>
      </c>
      <c r="B300">
        <v>58.1</v>
      </c>
      <c r="C300">
        <f t="shared" ref="C300:C363" si="70">SUM(B297,B298,B299,B300)</f>
        <v>208.4</v>
      </c>
      <c r="M300" s="2" t="s">
        <v>152</v>
      </c>
      <c r="N300">
        <v>1383.6072185142207</v>
      </c>
      <c r="O300">
        <v>1257.7403585219106</v>
      </c>
      <c r="P300">
        <v>1052.4366814119214</v>
      </c>
      <c r="Q300">
        <v>929.77005015360101</v>
      </c>
      <c r="R300">
        <v>851.53676412140953</v>
      </c>
      <c r="S300">
        <v>845.77795983618898</v>
      </c>
      <c r="T300">
        <v>944.15731110745253</v>
      </c>
      <c r="U300">
        <v>1017.0035585533572</v>
      </c>
      <c r="V300">
        <v>1143.8101816924955</v>
      </c>
      <c r="W300">
        <v>1494.3976595138618</v>
      </c>
      <c r="X300">
        <v>1522.6479796179328</v>
      </c>
      <c r="Y300">
        <v>1556.4780009741189</v>
      </c>
      <c r="Z300">
        <v>1554.791563035348</v>
      </c>
      <c r="AA300">
        <v>1564.7772768287434</v>
      </c>
      <c r="AB300">
        <v>1709.6848946590953</v>
      </c>
      <c r="AC300">
        <v>1975.4858108658802</v>
      </c>
      <c r="AD300">
        <v>2397.2782007811074</v>
      </c>
      <c r="AE300">
        <v>2813.8202644824332</v>
      </c>
      <c r="AF300">
        <v>3315.8733921366156</v>
      </c>
      <c r="AG300">
        <v>4548.0270978345334</v>
      </c>
      <c r="AH300">
        <v>5786.9638105506483</v>
      </c>
      <c r="AI300">
        <v>7447.2635770215702</v>
      </c>
      <c r="AJ300">
        <v>8425.0721308414468</v>
      </c>
      <c r="AK300">
        <v>8522.6617460638354</v>
      </c>
      <c r="AL300">
        <v>8732.6913389079346</v>
      </c>
      <c r="AM300">
        <v>8896.5072374115553</v>
      </c>
      <c r="AN300">
        <v>9318.8860475128331</v>
      </c>
      <c r="AO300">
        <v>10556.81744772039</v>
      </c>
      <c r="AP300">
        <v>11291.873929862002</v>
      </c>
      <c r="AQ300">
        <v>12195.195424873255</v>
      </c>
      <c r="AR300">
        <v>12872.820038704129</v>
      </c>
      <c r="AS300">
        <v>12745.610664005093</v>
      </c>
      <c r="AT300">
        <v>12979.301943010814</v>
      </c>
      <c r="AU300">
        <v>17967.462738566974</v>
      </c>
      <c r="AV300">
        <v>25929.809387232497</v>
      </c>
      <c r="AW300">
        <v>30285.914894386035</v>
      </c>
      <c r="AX300">
        <v>33064.442219278011</v>
      </c>
      <c r="AY300">
        <v>32679.035069376168</v>
      </c>
      <c r="AZ300">
        <v>32975.235264020099</v>
      </c>
      <c r="BA300">
        <v>34556.995919909983</v>
      </c>
      <c r="BB300">
        <v>38528.201083100495</v>
      </c>
      <c r="BC300">
        <v>40425.523345780384</v>
      </c>
      <c r="BD300">
        <v>41211.245468652371</v>
      </c>
      <c r="BE300">
        <v>42140.396282201138</v>
      </c>
      <c r="BF300">
        <v>41597.1376879362</v>
      </c>
      <c r="BG300">
        <v>40995.27821968605</v>
      </c>
      <c r="BH300">
        <v>40192.552657219545</v>
      </c>
      <c r="BI300">
        <v>39030.046479052777</v>
      </c>
      <c r="BJ300">
        <v>37759.121659133831</v>
      </c>
      <c r="BK300">
        <v>36437.255496303107</v>
      </c>
      <c r="BL300">
        <v>34957.812161497568</v>
      </c>
      <c r="BM300">
        <v>35369.979567064263</v>
      </c>
      <c r="BN300">
        <v>36990.304992070327</v>
      </c>
      <c r="BO300">
        <v>38425.956714321466</v>
      </c>
      <c r="BP300">
        <v>38151.200123346069</v>
      </c>
      <c r="BQ300">
        <v>35771.305411690817</v>
      </c>
      <c r="BR300">
        <v>31654.568009531686</v>
      </c>
      <c r="BS300">
        <v>31183.732231566159</v>
      </c>
      <c r="BT300">
        <v>31313.339369646328</v>
      </c>
      <c r="BU300">
        <v>29519.128746805047</v>
      </c>
      <c r="BV300">
        <v>23981.107200468297</v>
      </c>
      <c r="BW300">
        <v>20533.133885960466</v>
      </c>
      <c r="BX300">
        <v>18605.517181636365</v>
      </c>
      <c r="BY300">
        <v>16498.023283811337</v>
      </c>
      <c r="BZ300">
        <v>16701.741006269203</v>
      </c>
      <c r="CA300">
        <v>16731.326909829397</v>
      </c>
      <c r="CB300">
        <v>16786.467890915006</v>
      </c>
      <c r="CC300">
        <v>16077.573518904208</v>
      </c>
      <c r="CD300">
        <v>16495.078806306323</v>
      </c>
      <c r="CE300">
        <v>16977.066459692076</v>
      </c>
      <c r="CF300">
        <v>17333.639460330418</v>
      </c>
      <c r="CG300">
        <v>16662.169042534817</v>
      </c>
      <c r="CH300">
        <v>15102.113062368695</v>
      </c>
      <c r="CI300">
        <v>13766.321935872129</v>
      </c>
      <c r="CJ300">
        <v>11774.339478589342</v>
      </c>
      <c r="CK300">
        <v>13300.780461178725</v>
      </c>
      <c r="CL300">
        <v>13663.708024602678</v>
      </c>
      <c r="CM300">
        <v>13025.026605182155</v>
      </c>
      <c r="CN300">
        <v>11377.294164669867</v>
      </c>
      <c r="CO300">
        <v>10849.124740373622</v>
      </c>
      <c r="CP300">
        <v>12203.094263055429</v>
      </c>
      <c r="CQ300">
        <v>12031.316205184705</v>
      </c>
      <c r="CR300">
        <v>11858.710089049051</v>
      </c>
      <c r="CS300">
        <v>11803.573713366146</v>
      </c>
      <c r="CT300">
        <v>15470.553383261915</v>
      </c>
      <c r="CU300">
        <v>17266.35378852444</v>
      </c>
      <c r="CV300">
        <v>19750.252710137425</v>
      </c>
      <c r="CW300">
        <v>21246.894286519298</v>
      </c>
      <c r="CX300">
        <v>21116.714173829332</v>
      </c>
      <c r="CY300">
        <v>21298.733628750302</v>
      </c>
      <c r="CZ300">
        <v>22094.503015827562</v>
      </c>
      <c r="DA300">
        <v>23722.435121861821</v>
      </c>
      <c r="DB300">
        <v>23547.829473581238</v>
      </c>
      <c r="DC300">
        <v>24589.67072859254</v>
      </c>
      <c r="DD300">
        <v>28203.082197118387</v>
      </c>
      <c r="DE300">
        <v>33188.204518990453</v>
      </c>
      <c r="DF300">
        <v>37479.06289013019</v>
      </c>
      <c r="DG300">
        <v>39529.671304741809</v>
      </c>
      <c r="DH300">
        <v>41071.27193113439</v>
      </c>
      <c r="DI300">
        <v>42147.335160685187</v>
      </c>
      <c r="DJ300">
        <v>42151.230606608049</v>
      </c>
      <c r="DK300">
        <v>42054.347518890994</v>
      </c>
      <c r="DL300">
        <v>41996.35585034579</v>
      </c>
      <c r="DM300">
        <v>41941.391199288468</v>
      </c>
      <c r="DN300">
        <v>41895.191998368275</v>
      </c>
      <c r="DO300">
        <v>45306.034890913252</v>
      </c>
      <c r="DP300">
        <v>45110.349862960837</v>
      </c>
      <c r="DQ300">
        <v>44749.117706531717</v>
      </c>
      <c r="DR300">
        <v>45224.893961582726</v>
      </c>
      <c r="DS300">
        <v>47579.962739929593</v>
      </c>
      <c r="DT300">
        <v>47918.510237609073</v>
      </c>
      <c r="DU300">
        <v>46537.295994853164</v>
      </c>
      <c r="DV300">
        <v>45725.222951897333</v>
      </c>
      <c r="DW300">
        <v>45645.40260934236</v>
      </c>
      <c r="DX300">
        <v>43965.972153514922</v>
      </c>
      <c r="DY300">
        <v>44428.870738871658</v>
      </c>
      <c r="DZ300">
        <v>41730.739711144954</v>
      </c>
      <c r="EA300">
        <v>40138.647073090076</v>
      </c>
    </row>
    <row r="301" spans="1:131" ht="45">
      <c r="A301" t="s">
        <v>10</v>
      </c>
      <c r="B301">
        <v>362.5</v>
      </c>
      <c r="C301">
        <f t="shared" si="70"/>
        <v>580.6</v>
      </c>
      <c r="M301" s="2" t="s">
        <v>153</v>
      </c>
      <c r="N301">
        <v>-921.64860925711037</v>
      </c>
      <c r="O301">
        <v>-923.32017926095523</v>
      </c>
      <c r="P301">
        <v>-938.71834070596083</v>
      </c>
      <c r="Q301">
        <v>-963.96502507680054</v>
      </c>
      <c r="R301">
        <v>-984.70588206070477</v>
      </c>
      <c r="S301">
        <v>-991.92897991809446</v>
      </c>
      <c r="T301">
        <v>-902.3536555537263</v>
      </c>
      <c r="U301">
        <v>-766.1792792766787</v>
      </c>
      <c r="V301">
        <v>-607.72509084624767</v>
      </c>
      <c r="W301">
        <v>-545.34382975693097</v>
      </c>
      <c r="X301">
        <v>-494.12043980896641</v>
      </c>
      <c r="Y301">
        <v>-456.83280048705944</v>
      </c>
      <c r="Z301">
        <v>-462.15278151767399</v>
      </c>
      <c r="AA301">
        <v>-514.55778841437166</v>
      </c>
      <c r="AB301">
        <v>-447.64472232954762</v>
      </c>
      <c r="AC301">
        <v>-415.53918043293999</v>
      </c>
      <c r="AD301">
        <v>-411.00410039055362</v>
      </c>
      <c r="AE301">
        <v>-385.44470724121652</v>
      </c>
      <c r="AF301">
        <v>-418.22097106830779</v>
      </c>
      <c r="AG301">
        <v>-608.30179891726652</v>
      </c>
      <c r="AH301">
        <v>-712.73885527532411</v>
      </c>
      <c r="AI301">
        <v>-847.8353885107847</v>
      </c>
      <c r="AJ301">
        <v>-684.65756542072313</v>
      </c>
      <c r="AK301">
        <v>-403.15327303191862</v>
      </c>
      <c r="AL301">
        <v>-84.858769453968307</v>
      </c>
      <c r="AM301">
        <v>266.24233129422237</v>
      </c>
      <c r="AN301">
        <v>528.54157624358322</v>
      </c>
      <c r="AO301">
        <v>666.32580113980475</v>
      </c>
      <c r="AP301">
        <v>913.70838506899781</v>
      </c>
      <c r="AQ301">
        <v>1120.1302625633725</v>
      </c>
      <c r="AR301">
        <v>1553.8214056479355</v>
      </c>
      <c r="AS301">
        <v>1793.3670929974537</v>
      </c>
      <c r="AT301">
        <v>1540.0384034945946</v>
      </c>
      <c r="AU301">
        <v>-2433.3173942834837</v>
      </c>
      <c r="AV301">
        <v>-9410.8946186162466</v>
      </c>
      <c r="AW301">
        <v>-14659.678447193017</v>
      </c>
      <c r="AX301">
        <v>-19230.221759639004</v>
      </c>
      <c r="AY301">
        <v>-20628.945434688081</v>
      </c>
      <c r="AZ301">
        <v>-20546.91622951005</v>
      </c>
      <c r="BA301">
        <v>-20453.612474954989</v>
      </c>
      <c r="BB301">
        <v>-20629.015574050252</v>
      </c>
      <c r="BC301">
        <v>-20548.001457890194</v>
      </c>
      <c r="BD301">
        <v>-20408.868341826186</v>
      </c>
      <c r="BE301">
        <v>-20125.719631100568</v>
      </c>
      <c r="BF301">
        <v>-20832.671058968102</v>
      </c>
      <c r="BG301">
        <v>-21557.325059843028</v>
      </c>
      <c r="BH301">
        <v>-22357.824086109773</v>
      </c>
      <c r="BI301">
        <v>-24156.96973952639</v>
      </c>
      <c r="BJ301">
        <v>-24876.586899566915</v>
      </c>
      <c r="BK301">
        <v>-25325.385385651556</v>
      </c>
      <c r="BL301">
        <v>-25825.291843248786</v>
      </c>
      <c r="BM301">
        <v>-25732.896958532132</v>
      </c>
      <c r="BN301">
        <v>-25390.044051035162</v>
      </c>
      <c r="BO301">
        <v>-23761.059604660735</v>
      </c>
      <c r="BP301">
        <v>-19662.130444173035</v>
      </c>
      <c r="BQ301">
        <v>-15235.506383345408</v>
      </c>
      <c r="BR301">
        <v>-10694.586959765846</v>
      </c>
      <c r="BS301">
        <v>-10092.131363283081</v>
      </c>
      <c r="BT301">
        <v>-11803.111499823164</v>
      </c>
      <c r="BU301">
        <v>-13077.968793402524</v>
      </c>
      <c r="BV301">
        <v>-13170.405900234147</v>
      </c>
      <c r="BW301">
        <v>-12852.619097980232</v>
      </c>
      <c r="BX301">
        <v>-12791.126550818182</v>
      </c>
      <c r="BY301">
        <v>-12808.061121905668</v>
      </c>
      <c r="BZ301">
        <v>-12420.896133134602</v>
      </c>
      <c r="CA301">
        <v>-12151.6953749147</v>
      </c>
      <c r="CB301">
        <v>-11727.014942957503</v>
      </c>
      <c r="CC301">
        <v>-9492.521419452105</v>
      </c>
      <c r="CD301">
        <v>-8732.3808706531599</v>
      </c>
      <c r="CE301">
        <v>-8321.2917273460389</v>
      </c>
      <c r="CF301">
        <v>-7752.8805076652088</v>
      </c>
      <c r="CG301">
        <v>-8077.7296462674085</v>
      </c>
      <c r="CH301">
        <v>-7992.4911111843467</v>
      </c>
      <c r="CI301">
        <v>-7994.4926454360648</v>
      </c>
      <c r="CJ301">
        <v>-7710.1672367946703</v>
      </c>
      <c r="CK301">
        <v>-7877.066988089362</v>
      </c>
      <c r="CL301">
        <v>-7293.0052748013386</v>
      </c>
      <c r="CM301">
        <v>-5823.4525800910769</v>
      </c>
      <c r="CN301">
        <v>-4047.0094998349341</v>
      </c>
      <c r="CO301">
        <v>-3558.0614826868114</v>
      </c>
      <c r="CP301">
        <v>-4786.8903715277147</v>
      </c>
      <c r="CQ301">
        <v>-5545.6903500923527</v>
      </c>
      <c r="CR301">
        <v>-6219.3771645245251</v>
      </c>
      <c r="CS301">
        <v>-6325.1139391830739</v>
      </c>
      <c r="CT301">
        <v>-6653.7778091309574</v>
      </c>
      <c r="CU301">
        <v>-6170.4055767622212</v>
      </c>
      <c r="CV301">
        <v>-5834.2494150687135</v>
      </c>
      <c r="CW301">
        <v>-5737.4334607596502</v>
      </c>
      <c r="CX301">
        <v>-5874.5814819146653</v>
      </c>
      <c r="CY301">
        <v>-7073.5062393751523</v>
      </c>
      <c r="CZ301">
        <v>-9061.7941779137818</v>
      </c>
      <c r="DA301">
        <v>-11463.97635593091</v>
      </c>
      <c r="DB301">
        <v>-12729.947551790619</v>
      </c>
      <c r="DC301">
        <v>-12550.61416429627</v>
      </c>
      <c r="DD301">
        <v>-12770.659506059194</v>
      </c>
      <c r="DE301">
        <v>-13495.186034495226</v>
      </c>
      <c r="DF301">
        <v>-13474.054602565095</v>
      </c>
      <c r="DG301">
        <v>-12961.920797370902</v>
      </c>
      <c r="DH301">
        <v>-12077.612650567193</v>
      </c>
      <c r="DI301">
        <v>-10680.015502842592</v>
      </c>
      <c r="DJ301">
        <v>-8628.9900258040252</v>
      </c>
      <c r="DK301">
        <v>-7620.679634445496</v>
      </c>
      <c r="DL301">
        <v>-6412.6040676728953</v>
      </c>
      <c r="DM301">
        <v>-5914.0428121442364</v>
      </c>
      <c r="DN301">
        <v>-5923.6622241841415</v>
      </c>
      <c r="DO301">
        <v>-5869.2282379566295</v>
      </c>
      <c r="DP301">
        <v>-5943.7449789804159</v>
      </c>
      <c r="DQ301">
        <v>-6217.7621907658595</v>
      </c>
      <c r="DR301">
        <v>-7349.7855432913639</v>
      </c>
      <c r="DS301">
        <v>-10002.029654964796</v>
      </c>
      <c r="DT301">
        <v>-10421.857636304538</v>
      </c>
      <c r="DU301">
        <v>-7206.1273174265825</v>
      </c>
      <c r="DV301">
        <v>-5684.2012334486681</v>
      </c>
      <c r="DW301">
        <v>-6803.9310196711813</v>
      </c>
      <c r="DX301">
        <v>-8194.5540767574585</v>
      </c>
      <c r="DY301">
        <v>-14159.314311935828</v>
      </c>
      <c r="DZ301">
        <v>-17204.338358072477</v>
      </c>
      <c r="EA301">
        <v>-20095.09573404504</v>
      </c>
    </row>
    <row r="302" spans="1:131" ht="45">
      <c r="A302" t="s">
        <v>11</v>
      </c>
      <c r="B302">
        <v>274.7</v>
      </c>
      <c r="C302">
        <f t="shared" si="70"/>
        <v>750.8</v>
      </c>
      <c r="M302" s="2" t="s">
        <v>154</v>
      </c>
      <c r="N302">
        <v>-1690.0672185142207</v>
      </c>
      <c r="O302">
        <v>-1650.3403585219105</v>
      </c>
      <c r="P302">
        <v>-1602.4366814119214</v>
      </c>
      <c r="Q302">
        <v>-1595.2100501536011</v>
      </c>
      <c r="R302">
        <v>-1596.7867641214095</v>
      </c>
      <c r="S302">
        <v>-1604.4979598361888</v>
      </c>
      <c r="T302">
        <v>-1517.8573111074525</v>
      </c>
      <c r="U302">
        <v>-1360.5735585533573</v>
      </c>
      <c r="V302">
        <v>-1191.5701816924952</v>
      </c>
      <c r="W302">
        <v>-1225.2576595138619</v>
      </c>
      <c r="X302">
        <v>-1166.3765796179327</v>
      </c>
      <c r="Y302">
        <v>-1127.9364009741189</v>
      </c>
      <c r="Z302">
        <v>-1134.4675630353479</v>
      </c>
      <c r="AA302">
        <v>-1207.6694768287432</v>
      </c>
      <c r="AB302">
        <v>-1166.7545946590953</v>
      </c>
      <c r="AC302">
        <v>-1212.54751086588</v>
      </c>
      <c r="AD302">
        <v>-1347.0982007811072</v>
      </c>
      <c r="AE302">
        <v>-1451.866364482433</v>
      </c>
      <c r="AF302">
        <v>-1662.9190921366155</v>
      </c>
      <c r="AG302">
        <v>-2327.0780978345329</v>
      </c>
      <c r="AH302">
        <v>-2879.3064105506483</v>
      </c>
      <c r="AI302">
        <v>-3612.8683770215694</v>
      </c>
      <c r="AJ302">
        <v>-3721.2341308414461</v>
      </c>
      <c r="AK302">
        <v>-3378.4249460638366</v>
      </c>
      <c r="AL302">
        <v>-3024.0421389079361</v>
      </c>
      <c r="AM302">
        <v>-2610.5126374115553</v>
      </c>
      <c r="AN302">
        <v>-2401.5732475128334</v>
      </c>
      <c r="AO302">
        <v>-2630.5047477203907</v>
      </c>
      <c r="AP302">
        <v>-2545.6801298620039</v>
      </c>
      <c r="AQ302">
        <v>-2571.5581248732551</v>
      </c>
      <c r="AR302">
        <v>-2219.1781387041292</v>
      </c>
      <c r="AS302">
        <v>-1857.3807640050927</v>
      </c>
      <c r="AT302">
        <v>-2273.049443010812</v>
      </c>
      <c r="AU302">
        <v>-9233.5774385669683</v>
      </c>
      <c r="AV302">
        <v>-21191.129287232492</v>
      </c>
      <c r="AW302">
        <v>-29641.542894386032</v>
      </c>
      <c r="AX302">
        <v>-36661.776419278009</v>
      </c>
      <c r="AY302">
        <v>-38398.272269376168</v>
      </c>
      <c r="AZ302">
        <v>-38387.6333940201</v>
      </c>
      <c r="BA302">
        <v>-38790.48193990998</v>
      </c>
      <c r="BB302">
        <v>-40348.087793100502</v>
      </c>
      <c r="BC302">
        <v>-40872.509725780386</v>
      </c>
      <c r="BD302">
        <v>-40948.906278652372</v>
      </c>
      <c r="BE302">
        <v>-40881.091602201137</v>
      </c>
      <c r="BF302">
        <v>-41642.607307936203</v>
      </c>
      <c r="BG302">
        <v>-42408.192819686054</v>
      </c>
      <c r="BH302">
        <v>-43207.949667219546</v>
      </c>
      <c r="BI302">
        <v>-45219.308479052779</v>
      </c>
      <c r="BJ302">
        <v>-45755.156419133826</v>
      </c>
      <c r="BK302">
        <v>-45912.932346303111</v>
      </c>
      <c r="BL302">
        <v>-46086.326511497566</v>
      </c>
      <c r="BM302">
        <v>-46100.522467064264</v>
      </c>
      <c r="BN302">
        <v>-46183.493732070325</v>
      </c>
      <c r="BO302">
        <v>-44490.065044321469</v>
      </c>
      <c r="BP302">
        <v>-38933.240633346075</v>
      </c>
      <c r="BQ302">
        <v>-32237.776981690815</v>
      </c>
      <c r="BR302">
        <v>-24810.971949531689</v>
      </c>
      <c r="BS302">
        <v>-23850.752561566158</v>
      </c>
      <c r="BT302">
        <v>-26175.261789646331</v>
      </c>
      <c r="BU302">
        <v>-27277.00130680505</v>
      </c>
      <c r="BV302">
        <v>-25554.243600468293</v>
      </c>
      <c r="BW302">
        <v>-23981.203425960462</v>
      </c>
      <c r="BX302">
        <v>-23256.674461636365</v>
      </c>
      <c r="BY302">
        <v>-22576.755923811339</v>
      </c>
      <c r="BZ302">
        <v>-22128.441846269201</v>
      </c>
      <c r="CA302">
        <v>-21779.369469829398</v>
      </c>
      <c r="CB302">
        <v>-21231.509220915006</v>
      </c>
      <c r="CC302">
        <v>-18015.886398904207</v>
      </c>
      <c r="CD302">
        <v>-17141.534096306321</v>
      </c>
      <c r="CE302">
        <v>-16754.077789692077</v>
      </c>
      <c r="CF302">
        <v>-16115.053830330418</v>
      </c>
      <c r="CG302">
        <v>-16324.362542534818</v>
      </c>
      <c r="CH302">
        <v>-15690.692502368693</v>
      </c>
      <c r="CI302">
        <v>-15248.097505872131</v>
      </c>
      <c r="CJ302">
        <v>-14205.002808589341</v>
      </c>
      <c r="CK302">
        <v>-14936.349471178724</v>
      </c>
      <c r="CL302">
        <v>-14278.576374602679</v>
      </c>
      <c r="CM302">
        <v>-12106.278975182153</v>
      </c>
      <c r="CN302">
        <v>-9188.4440546698679</v>
      </c>
      <c r="CO302">
        <v>-8360.4568903736235</v>
      </c>
      <c r="CP302">
        <v>-10450.218583055428</v>
      </c>
      <c r="CQ302">
        <v>-11404.692535184704</v>
      </c>
      <c r="CR302">
        <v>-12245.406249049051</v>
      </c>
      <c r="CS302">
        <v>-12368.009823366148</v>
      </c>
      <c r="CT302">
        <v>-14028.554873261914</v>
      </c>
      <c r="CU302">
        <v>-13982.658698524443</v>
      </c>
      <c r="CV302">
        <v>-14362.416790137428</v>
      </c>
      <c r="CW302">
        <v>-14732.2093765193</v>
      </c>
      <c r="CX302">
        <v>-14871.680033829331</v>
      </c>
      <c r="CY302">
        <v>-16530.919528750306</v>
      </c>
      <c r="CZ302">
        <v>-19447.226575827561</v>
      </c>
      <c r="DA302">
        <v>-23192.780181861821</v>
      </c>
      <c r="DB302">
        <v>-24822.539893581241</v>
      </c>
      <c r="DC302">
        <v>-24930.709128592538</v>
      </c>
      <c r="DD302">
        <v>-26428.573407118387</v>
      </c>
      <c r="DE302">
        <v>-29056.316218990451</v>
      </c>
      <c r="DF302">
        <v>-30458.42710013019</v>
      </c>
      <c r="DG302">
        <v>-30459.118164741805</v>
      </c>
      <c r="DH302">
        <v>-29793.907511134388</v>
      </c>
      <c r="DI302">
        <v>-28289.132390685183</v>
      </c>
      <c r="DJ302">
        <v>-25555.730236608051</v>
      </c>
      <c r="DK302">
        <v>-24179.022018890992</v>
      </c>
      <c r="DL302">
        <v>-22548.924040345788</v>
      </c>
      <c r="DM302">
        <v>-21865.854149288472</v>
      </c>
      <c r="DN302">
        <v>-21863.280298368281</v>
      </c>
      <c r="DO302">
        <v>-22927.649280913254</v>
      </c>
      <c r="DP302">
        <v>-22961.776592960832</v>
      </c>
      <c r="DQ302">
        <v>-23206.722156531716</v>
      </c>
      <c r="DR302">
        <v>-24874.678711582728</v>
      </c>
      <c r="DS302">
        <v>-29196.027119929589</v>
      </c>
      <c r="DT302">
        <v>-29868.646927609072</v>
      </c>
      <c r="DU302">
        <v>-25120.601754853167</v>
      </c>
      <c r="DV302">
        <v>-22820.675961897334</v>
      </c>
      <c r="DW302">
        <v>-24287.042229342362</v>
      </c>
      <c r="DX302">
        <v>-25581.396153514921</v>
      </c>
      <c r="DY302">
        <v>-33688.709328871657</v>
      </c>
      <c r="DZ302">
        <v>-36849.364381144958</v>
      </c>
      <c r="EA302">
        <v>-40173.010003090079</v>
      </c>
    </row>
    <row r="303" spans="1:131">
      <c r="A303" t="s">
        <v>12</v>
      </c>
      <c r="B303">
        <v>301.8</v>
      </c>
      <c r="C303">
        <f t="shared" si="70"/>
        <v>997.09999999999991</v>
      </c>
      <c r="D303">
        <f>C303-C299</f>
        <v>938.69999999999993</v>
      </c>
      <c r="E303" t="e">
        <v>#N/A</v>
      </c>
    </row>
    <row r="304" spans="1:131">
      <c r="A304" t="s">
        <v>13</v>
      </c>
      <c r="B304">
        <v>352.1</v>
      </c>
      <c r="C304">
        <f t="shared" si="70"/>
        <v>1291.0999999999999</v>
      </c>
      <c r="D304">
        <f t="shared" ref="D304:D367" si="71">C304-C300</f>
        <v>1082.6999999999998</v>
      </c>
      <c r="E304" t="e">
        <v>#N/A</v>
      </c>
    </row>
    <row r="305" spans="1:5">
      <c r="A305" t="s">
        <v>14</v>
      </c>
      <c r="B305">
        <v>271.39999999999998</v>
      </c>
      <c r="C305">
        <f t="shared" si="70"/>
        <v>1200</v>
      </c>
      <c r="D305">
        <f t="shared" si="71"/>
        <v>619.4</v>
      </c>
      <c r="E305" t="e">
        <v>#N/A</v>
      </c>
    </row>
    <row r="306" spans="1:5">
      <c r="A306" t="s">
        <v>15</v>
      </c>
      <c r="B306">
        <v>155.5</v>
      </c>
      <c r="C306">
        <f t="shared" si="70"/>
        <v>1080.8000000000002</v>
      </c>
      <c r="D306">
        <f t="shared" si="71"/>
        <v>330.00000000000023</v>
      </c>
      <c r="E306" t="e">
        <v>#N/A</v>
      </c>
    </row>
    <row r="307" spans="1:5">
      <c r="A307" t="s">
        <v>16</v>
      </c>
      <c r="B307">
        <v>-132.69999999999999</v>
      </c>
      <c r="C307">
        <f t="shared" si="70"/>
        <v>646.29999999999995</v>
      </c>
      <c r="D307">
        <f t="shared" si="71"/>
        <v>-350.79999999999995</v>
      </c>
      <c r="E307" t="e">
        <v>#N/A</v>
      </c>
    </row>
    <row r="308" spans="1:5">
      <c r="A308" t="s">
        <v>17</v>
      </c>
      <c r="B308">
        <v>-242.8</v>
      </c>
      <c r="C308">
        <f t="shared" si="70"/>
        <v>51.399999999999977</v>
      </c>
      <c r="D308">
        <f t="shared" si="71"/>
        <v>-1239.6999999999998</v>
      </c>
      <c r="E308" t="e">
        <v>#N/A</v>
      </c>
    </row>
    <row r="309" spans="1:5">
      <c r="A309" t="s">
        <v>18</v>
      </c>
      <c r="B309">
        <v>-65.400000000000006</v>
      </c>
      <c r="C309">
        <f t="shared" si="70"/>
        <v>-285.39999999999998</v>
      </c>
      <c r="D309">
        <f t="shared" si="71"/>
        <v>-1485.4</v>
      </c>
      <c r="E309" t="e">
        <v>#N/A</v>
      </c>
    </row>
    <row r="310" spans="1:5">
      <c r="A310" t="s">
        <v>19</v>
      </c>
      <c r="B310">
        <v>-95.1</v>
      </c>
      <c r="C310">
        <f t="shared" si="70"/>
        <v>-536</v>
      </c>
      <c r="D310">
        <f t="shared" si="71"/>
        <v>-1616.8000000000002</v>
      </c>
      <c r="E310" t="e">
        <v>#N/A</v>
      </c>
    </row>
    <row r="311" spans="1:5">
      <c r="A311" t="s">
        <v>20</v>
      </c>
      <c r="B311">
        <v>-115.6</v>
      </c>
      <c r="C311">
        <f t="shared" si="70"/>
        <v>-518.90000000000009</v>
      </c>
      <c r="D311">
        <f t="shared" si="71"/>
        <v>-1165.2</v>
      </c>
      <c r="E311" t="e">
        <v>#N/A</v>
      </c>
    </row>
    <row r="312" spans="1:5">
      <c r="A312" t="s">
        <v>21</v>
      </c>
      <c r="B312">
        <v>-64.7</v>
      </c>
      <c r="C312">
        <f t="shared" si="70"/>
        <v>-340.8</v>
      </c>
      <c r="D312">
        <f t="shared" si="71"/>
        <v>-392.2</v>
      </c>
      <c r="E312" t="e">
        <v>#N/A</v>
      </c>
    </row>
    <row r="313" spans="1:5">
      <c r="A313" t="s">
        <v>22</v>
      </c>
      <c r="B313">
        <v>-195.5</v>
      </c>
      <c r="C313">
        <f t="shared" si="70"/>
        <v>-470.9</v>
      </c>
      <c r="D313">
        <f t="shared" si="71"/>
        <v>-185.5</v>
      </c>
      <c r="E313" t="e">
        <v>#N/A</v>
      </c>
    </row>
    <row r="314" spans="1:5">
      <c r="A314" t="s">
        <v>23</v>
      </c>
      <c r="B314">
        <v>-95</v>
      </c>
      <c r="C314">
        <f t="shared" si="70"/>
        <v>-470.8</v>
      </c>
      <c r="D314">
        <f t="shared" si="71"/>
        <v>65.199999999999989</v>
      </c>
      <c r="E314" t="e">
        <v>#N/A</v>
      </c>
    </row>
    <row r="315" spans="1:5">
      <c r="A315" t="s">
        <v>24</v>
      </c>
      <c r="B315">
        <v>-80</v>
      </c>
      <c r="C315">
        <f t="shared" si="70"/>
        <v>-435.2</v>
      </c>
      <c r="D315">
        <f t="shared" si="71"/>
        <v>83.700000000000102</v>
      </c>
      <c r="E315" t="e">
        <v>#N/A</v>
      </c>
    </row>
    <row r="316" spans="1:5">
      <c r="A316" t="s">
        <v>25</v>
      </c>
      <c r="B316">
        <v>-486.7</v>
      </c>
      <c r="C316">
        <f t="shared" si="70"/>
        <v>-857.2</v>
      </c>
      <c r="D316">
        <f t="shared" si="71"/>
        <v>-516.40000000000009</v>
      </c>
      <c r="E316" t="e">
        <v>#N/A</v>
      </c>
    </row>
    <row r="317" spans="1:5">
      <c r="A317" t="s">
        <v>26</v>
      </c>
      <c r="B317">
        <v>-72.8</v>
      </c>
      <c r="C317">
        <f t="shared" si="70"/>
        <v>-734.5</v>
      </c>
      <c r="D317">
        <f t="shared" si="71"/>
        <v>-263.60000000000002</v>
      </c>
      <c r="E317" t="e">
        <v>#N/A</v>
      </c>
    </row>
    <row r="318" spans="1:5">
      <c r="A318" t="s">
        <v>27</v>
      </c>
      <c r="B318">
        <v>-17</v>
      </c>
      <c r="C318">
        <f t="shared" si="70"/>
        <v>-656.5</v>
      </c>
      <c r="D318">
        <f t="shared" si="71"/>
        <v>-185.7</v>
      </c>
      <c r="E318" t="e">
        <v>#N/A</v>
      </c>
    </row>
    <row r="319" spans="1:5">
      <c r="A319" t="s">
        <v>28</v>
      </c>
      <c r="B319">
        <v>-19.3</v>
      </c>
      <c r="C319">
        <f t="shared" si="70"/>
        <v>-595.79999999999995</v>
      </c>
      <c r="D319">
        <f t="shared" si="71"/>
        <v>-160.59999999999997</v>
      </c>
      <c r="E319" t="e">
        <v>#N/A</v>
      </c>
    </row>
    <row r="320" spans="1:5">
      <c r="A320" t="s">
        <v>29</v>
      </c>
      <c r="B320">
        <v>-104.3</v>
      </c>
      <c r="C320">
        <f t="shared" si="70"/>
        <v>-213.39999999999998</v>
      </c>
      <c r="D320">
        <f t="shared" si="71"/>
        <v>643.80000000000007</v>
      </c>
      <c r="E320" t="e">
        <v>#N/A</v>
      </c>
    </row>
    <row r="321" spans="1:11">
      <c r="A321" t="s">
        <v>30</v>
      </c>
      <c r="B321">
        <v>-115.6</v>
      </c>
      <c r="C321">
        <f t="shared" si="70"/>
        <v>-256.2</v>
      </c>
      <c r="D321">
        <f t="shared" si="71"/>
        <v>478.3</v>
      </c>
      <c r="E321" t="e">
        <v>#N/A</v>
      </c>
    </row>
    <row r="322" spans="1:11">
      <c r="A322" t="s">
        <v>31</v>
      </c>
      <c r="B322">
        <v>-161.80000000000001</v>
      </c>
      <c r="C322">
        <f t="shared" si="70"/>
        <v>-401</v>
      </c>
      <c r="D322">
        <f t="shared" si="71"/>
        <v>255.5</v>
      </c>
      <c r="E322">
        <f t="shared" ref="E322:E353" si="72">AVERAGE(D303:D322)</f>
        <v>-153.23000000000002</v>
      </c>
      <c r="F322">
        <f>STDEV(D303,D304,D305,D306,D307,D308,D309,D310,D311,D312,D313,D314,D315,D316,D317,D318,D319,D320,D321,D322)</f>
        <v>768.41860925711035</v>
      </c>
      <c r="G322">
        <f>F322*2</f>
        <v>1536.8372185142207</v>
      </c>
      <c r="H322">
        <f t="shared" ref="H322:H385" si="73">E322+F322</f>
        <v>615.18860925711033</v>
      </c>
      <c r="I322">
        <f t="shared" ref="I322:I385" si="74">E322+G322</f>
        <v>1383.6072185142207</v>
      </c>
      <c r="J322">
        <f t="shared" ref="J322:J385" si="75">E322-F322</f>
        <v>-921.64860925711037</v>
      </c>
      <c r="K322">
        <f t="shared" ref="K322:K385" si="76">E322-G322</f>
        <v>-1690.0672185142207</v>
      </c>
    </row>
    <row r="323" spans="1:11">
      <c r="A323" t="s">
        <v>32</v>
      </c>
      <c r="B323">
        <v>-136.80000000000001</v>
      </c>
      <c r="C323">
        <f t="shared" si="70"/>
        <v>-518.5</v>
      </c>
      <c r="D323">
        <f t="shared" si="71"/>
        <v>77.299999999999955</v>
      </c>
      <c r="E323">
        <f t="shared" si="72"/>
        <v>-196.3</v>
      </c>
      <c r="F323">
        <f t="shared" ref="F323:F386" si="77">STDEV(D304,D305,D306,D307,D308,D309,D310,D311,D312,D313,D314,D315,D316,D317,D318,D319,D320,D321,D322,D323)</f>
        <v>727.02017926095527</v>
      </c>
      <c r="G323">
        <f t="shared" ref="G323:G386" si="78">F323*2</f>
        <v>1454.0403585219105</v>
      </c>
      <c r="H323">
        <f t="shared" si="73"/>
        <v>530.72017926095532</v>
      </c>
      <c r="I323">
        <f t="shared" si="74"/>
        <v>1257.7403585219106</v>
      </c>
      <c r="J323">
        <f t="shared" si="75"/>
        <v>-923.32017926095523</v>
      </c>
      <c r="K323">
        <f t="shared" si="76"/>
        <v>-1650.3403585219105</v>
      </c>
    </row>
    <row r="324" spans="1:11">
      <c r="A324" t="s">
        <v>33</v>
      </c>
      <c r="B324">
        <v>-290.5</v>
      </c>
      <c r="C324">
        <f t="shared" si="70"/>
        <v>-704.7</v>
      </c>
      <c r="D324">
        <f t="shared" si="71"/>
        <v>-491.30000000000007</v>
      </c>
      <c r="E324">
        <f t="shared" si="72"/>
        <v>-275.00000000000006</v>
      </c>
      <c r="F324">
        <f t="shared" si="77"/>
        <v>663.71834070596071</v>
      </c>
      <c r="G324">
        <f t="shared" si="78"/>
        <v>1327.4366814119214</v>
      </c>
      <c r="H324">
        <f t="shared" si="73"/>
        <v>388.71834070596066</v>
      </c>
      <c r="I324">
        <f t="shared" si="74"/>
        <v>1052.4366814119214</v>
      </c>
      <c r="J324">
        <f t="shared" si="75"/>
        <v>-938.71834070596083</v>
      </c>
      <c r="K324">
        <f t="shared" si="76"/>
        <v>-1602.4366814119214</v>
      </c>
    </row>
    <row r="325" spans="1:11">
      <c r="A325" t="s">
        <v>34</v>
      </c>
      <c r="B325">
        <v>-202.1</v>
      </c>
      <c r="C325">
        <f t="shared" si="70"/>
        <v>-791.2</v>
      </c>
      <c r="D325">
        <f t="shared" si="71"/>
        <v>-535</v>
      </c>
      <c r="E325">
        <f t="shared" si="72"/>
        <v>-332.72</v>
      </c>
      <c r="F325">
        <f t="shared" si="77"/>
        <v>631.24502507680052</v>
      </c>
      <c r="G325">
        <f t="shared" si="78"/>
        <v>1262.490050153601</v>
      </c>
      <c r="H325">
        <f t="shared" si="73"/>
        <v>298.52502507680049</v>
      </c>
      <c r="I325">
        <f t="shared" si="74"/>
        <v>929.77005015360101</v>
      </c>
      <c r="J325">
        <f t="shared" si="75"/>
        <v>-963.96502507680054</v>
      </c>
      <c r="K325">
        <f t="shared" si="76"/>
        <v>-1595.2100501536011</v>
      </c>
    </row>
    <row r="326" spans="1:11">
      <c r="A326" t="s">
        <v>35</v>
      </c>
      <c r="B326">
        <v>-239.7</v>
      </c>
      <c r="C326">
        <f t="shared" si="70"/>
        <v>-869.09999999999991</v>
      </c>
      <c r="D326">
        <f t="shared" si="71"/>
        <v>-468.09999999999991</v>
      </c>
      <c r="E326">
        <f t="shared" si="72"/>
        <v>-372.625</v>
      </c>
      <c r="F326">
        <f t="shared" si="77"/>
        <v>612.08088206070477</v>
      </c>
      <c r="G326">
        <f t="shared" si="78"/>
        <v>1224.1617641214095</v>
      </c>
      <c r="H326">
        <f t="shared" si="73"/>
        <v>239.45588206070477</v>
      </c>
      <c r="I326">
        <f t="shared" si="74"/>
        <v>851.53676412140953</v>
      </c>
      <c r="J326">
        <f t="shared" si="75"/>
        <v>-984.70588206070477</v>
      </c>
      <c r="K326">
        <f t="shared" si="76"/>
        <v>-1596.7867641214095</v>
      </c>
    </row>
    <row r="327" spans="1:11">
      <c r="A327" t="s">
        <v>36</v>
      </c>
      <c r="B327">
        <v>-271.7</v>
      </c>
      <c r="C327">
        <f t="shared" si="70"/>
        <v>-1004</v>
      </c>
      <c r="D327">
        <f t="shared" si="71"/>
        <v>-485.5</v>
      </c>
      <c r="E327">
        <f t="shared" si="72"/>
        <v>-379.35999999999996</v>
      </c>
      <c r="F327">
        <f t="shared" si="77"/>
        <v>612.56897991809444</v>
      </c>
      <c r="G327">
        <f t="shared" si="78"/>
        <v>1225.1379598361889</v>
      </c>
      <c r="H327">
        <f t="shared" si="73"/>
        <v>233.20897991809449</v>
      </c>
      <c r="I327">
        <f t="shared" si="74"/>
        <v>845.77795983618898</v>
      </c>
      <c r="J327">
        <f t="shared" si="75"/>
        <v>-991.92897991809446</v>
      </c>
      <c r="K327">
        <f t="shared" si="76"/>
        <v>-1604.4979598361888</v>
      </c>
    </row>
    <row r="328" spans="1:11">
      <c r="A328" t="s">
        <v>37</v>
      </c>
      <c r="B328">
        <v>619.29999999999995</v>
      </c>
      <c r="C328">
        <f t="shared" si="70"/>
        <v>-94.200000000000045</v>
      </c>
      <c r="D328">
        <f t="shared" si="71"/>
        <v>610.5</v>
      </c>
      <c r="E328">
        <f t="shared" si="72"/>
        <v>-286.85000000000002</v>
      </c>
      <c r="F328">
        <f t="shared" si="77"/>
        <v>615.50365555372628</v>
      </c>
      <c r="G328">
        <f t="shared" si="78"/>
        <v>1231.0073111074526</v>
      </c>
      <c r="H328">
        <f t="shared" si="73"/>
        <v>328.65365555372625</v>
      </c>
      <c r="I328">
        <f t="shared" si="74"/>
        <v>944.15731110745253</v>
      </c>
      <c r="J328">
        <f t="shared" si="75"/>
        <v>-902.3536555537263</v>
      </c>
      <c r="K328">
        <f t="shared" si="76"/>
        <v>-1517.8573111074525</v>
      </c>
    </row>
    <row r="329" spans="1:11">
      <c r="A329" t="s">
        <v>38</v>
      </c>
      <c r="B329">
        <v>-83.2</v>
      </c>
      <c r="C329">
        <f t="shared" si="70"/>
        <v>24.699999999999974</v>
      </c>
      <c r="D329">
        <f t="shared" si="71"/>
        <v>815.9</v>
      </c>
      <c r="E329">
        <f t="shared" si="72"/>
        <v>-171.78500000000003</v>
      </c>
      <c r="F329">
        <f t="shared" si="77"/>
        <v>594.39427927667862</v>
      </c>
      <c r="G329">
        <f t="shared" si="78"/>
        <v>1188.7885585533572</v>
      </c>
      <c r="H329">
        <f t="shared" si="73"/>
        <v>422.60927927667859</v>
      </c>
      <c r="I329">
        <f t="shared" si="74"/>
        <v>1017.0035585533572</v>
      </c>
      <c r="J329">
        <f t="shared" si="75"/>
        <v>-766.1792792766787</v>
      </c>
      <c r="K329">
        <f t="shared" si="76"/>
        <v>-1360.5735585533573</v>
      </c>
    </row>
    <row r="330" spans="1:11">
      <c r="A330" t="s">
        <v>39</v>
      </c>
      <c r="B330">
        <v>207.8</v>
      </c>
      <c r="C330">
        <f t="shared" si="70"/>
        <v>472.2</v>
      </c>
      <c r="D330">
        <f t="shared" si="71"/>
        <v>1341.3</v>
      </c>
      <c r="E330">
        <f t="shared" si="72"/>
        <v>-23.879999999999985</v>
      </c>
      <c r="F330">
        <f t="shared" si="77"/>
        <v>583.84509084624767</v>
      </c>
      <c r="G330">
        <f t="shared" si="78"/>
        <v>1167.6901816924953</v>
      </c>
      <c r="H330">
        <f t="shared" si="73"/>
        <v>559.96509084624768</v>
      </c>
      <c r="I330">
        <f t="shared" si="74"/>
        <v>1143.8101816924955</v>
      </c>
      <c r="J330">
        <f t="shared" si="75"/>
        <v>-607.72509084624767</v>
      </c>
      <c r="K330">
        <f t="shared" si="76"/>
        <v>-1191.5701816924952</v>
      </c>
    </row>
    <row r="331" spans="1:11">
      <c r="A331" t="s">
        <v>40</v>
      </c>
      <c r="B331">
        <v>255.9</v>
      </c>
      <c r="C331">
        <f t="shared" si="70"/>
        <v>999.79999999999984</v>
      </c>
      <c r="D331">
        <f t="shared" si="71"/>
        <v>2003.7999999999997</v>
      </c>
      <c r="E331">
        <f t="shared" si="72"/>
        <v>134.56999999999996</v>
      </c>
      <c r="F331">
        <f t="shared" si="77"/>
        <v>679.91382975693091</v>
      </c>
      <c r="G331">
        <f t="shared" si="78"/>
        <v>1359.8276595138618</v>
      </c>
      <c r="H331">
        <f t="shared" si="73"/>
        <v>814.48382975693085</v>
      </c>
      <c r="I331">
        <f t="shared" si="74"/>
        <v>1494.3976595138618</v>
      </c>
      <c r="J331">
        <f t="shared" si="75"/>
        <v>-545.34382975693097</v>
      </c>
      <c r="K331">
        <f t="shared" si="76"/>
        <v>-1225.2576595138619</v>
      </c>
    </row>
    <row r="332" spans="1:11">
      <c r="A332" t="s">
        <v>41</v>
      </c>
      <c r="B332">
        <v>4.4139999999999997</v>
      </c>
      <c r="C332">
        <f t="shared" si="70"/>
        <v>384.91399999999999</v>
      </c>
      <c r="D332">
        <f t="shared" si="71"/>
        <v>479.11400000000003</v>
      </c>
      <c r="E332">
        <f t="shared" si="72"/>
        <v>178.13569999999999</v>
      </c>
      <c r="F332">
        <f t="shared" si="77"/>
        <v>672.2561398089664</v>
      </c>
      <c r="G332">
        <f t="shared" si="78"/>
        <v>1344.5122796179328</v>
      </c>
      <c r="H332">
        <f t="shared" si="73"/>
        <v>850.39183980896632</v>
      </c>
      <c r="I332">
        <f t="shared" si="74"/>
        <v>1522.6479796179328</v>
      </c>
      <c r="J332">
        <f t="shared" si="75"/>
        <v>-494.12043980896641</v>
      </c>
      <c r="K332">
        <f t="shared" si="76"/>
        <v>-1166.3765796179327</v>
      </c>
    </row>
    <row r="333" spans="1:11">
      <c r="A333" t="s">
        <v>42</v>
      </c>
      <c r="B333">
        <v>93.787999999999997</v>
      </c>
      <c r="C333">
        <f t="shared" si="70"/>
        <v>561.90200000000004</v>
      </c>
      <c r="D333">
        <f t="shared" si="71"/>
        <v>537.20200000000011</v>
      </c>
      <c r="E333">
        <f t="shared" si="72"/>
        <v>214.27080000000001</v>
      </c>
      <c r="F333">
        <f t="shared" si="77"/>
        <v>671.10360048705945</v>
      </c>
      <c r="G333">
        <f t="shared" si="78"/>
        <v>1342.2072009741189</v>
      </c>
      <c r="H333">
        <f t="shared" si="73"/>
        <v>885.37440048705946</v>
      </c>
      <c r="I333">
        <f t="shared" si="74"/>
        <v>1556.4780009741189</v>
      </c>
      <c r="J333">
        <f t="shared" si="75"/>
        <v>-456.83280048705944</v>
      </c>
      <c r="K333">
        <f t="shared" si="76"/>
        <v>-1127.9364009741189</v>
      </c>
    </row>
    <row r="334" spans="1:11">
      <c r="A334" t="s">
        <v>43</v>
      </c>
      <c r="B334">
        <v>101.122</v>
      </c>
      <c r="C334">
        <f t="shared" si="70"/>
        <v>455.22400000000005</v>
      </c>
      <c r="D334">
        <f t="shared" si="71"/>
        <v>-16.975999999999942</v>
      </c>
      <c r="E334">
        <f t="shared" si="72"/>
        <v>210.16199999999998</v>
      </c>
      <c r="F334">
        <f t="shared" si="77"/>
        <v>672.31478151767396</v>
      </c>
      <c r="G334">
        <f t="shared" si="78"/>
        <v>1344.6295630353479</v>
      </c>
      <c r="H334">
        <f t="shared" si="73"/>
        <v>882.476781517674</v>
      </c>
      <c r="I334">
        <f t="shared" si="74"/>
        <v>1554.791563035348</v>
      </c>
      <c r="J334">
        <f t="shared" si="75"/>
        <v>-462.15278151767399</v>
      </c>
      <c r="K334">
        <f t="shared" si="76"/>
        <v>-1134.4675630353479</v>
      </c>
    </row>
    <row r="335" spans="1:11">
      <c r="A335" t="s">
        <v>44</v>
      </c>
      <c r="B335">
        <v>252.01400000000001</v>
      </c>
      <c r="C335">
        <f t="shared" si="70"/>
        <v>451.33800000000002</v>
      </c>
      <c r="D335">
        <f t="shared" si="71"/>
        <v>-548.46199999999976</v>
      </c>
      <c r="E335">
        <f t="shared" si="72"/>
        <v>178.55390000000003</v>
      </c>
      <c r="F335">
        <f t="shared" si="77"/>
        <v>693.11168841437166</v>
      </c>
      <c r="G335">
        <f t="shared" si="78"/>
        <v>1386.2233768287433</v>
      </c>
      <c r="H335">
        <f t="shared" si="73"/>
        <v>871.66558841437165</v>
      </c>
      <c r="I335">
        <f t="shared" si="74"/>
        <v>1564.7772768287434</v>
      </c>
      <c r="J335">
        <f t="shared" si="75"/>
        <v>-514.55778841437166</v>
      </c>
      <c r="K335">
        <f t="shared" si="76"/>
        <v>-1207.6694768287432</v>
      </c>
    </row>
    <row r="336" spans="1:11">
      <c r="A336" t="s">
        <v>45</v>
      </c>
      <c r="B336">
        <v>1279.8150000000001</v>
      </c>
      <c r="C336">
        <f t="shared" si="70"/>
        <v>1726.739</v>
      </c>
      <c r="D336">
        <f t="shared" si="71"/>
        <v>1341.825</v>
      </c>
      <c r="E336">
        <f t="shared" si="72"/>
        <v>271.46515000000005</v>
      </c>
      <c r="F336">
        <f t="shared" si="77"/>
        <v>719.10987232954767</v>
      </c>
      <c r="G336">
        <f t="shared" si="78"/>
        <v>1438.2197446590953</v>
      </c>
      <c r="H336">
        <f t="shared" si="73"/>
        <v>990.57502232954766</v>
      </c>
      <c r="I336">
        <f t="shared" si="74"/>
        <v>1709.6848946590953</v>
      </c>
      <c r="J336">
        <f t="shared" si="75"/>
        <v>-447.64472232954762</v>
      </c>
      <c r="K336">
        <f t="shared" si="76"/>
        <v>-1166.7545946590953</v>
      </c>
    </row>
    <row r="337" spans="1:11">
      <c r="A337" t="s">
        <v>46</v>
      </c>
      <c r="B337">
        <v>865.43100000000004</v>
      </c>
      <c r="C337">
        <f t="shared" si="70"/>
        <v>2498.3820000000001</v>
      </c>
      <c r="D337">
        <f t="shared" si="71"/>
        <v>1936.48</v>
      </c>
      <c r="E337">
        <f t="shared" si="72"/>
        <v>381.46915000000007</v>
      </c>
      <c r="F337">
        <f t="shared" si="77"/>
        <v>797.00833043294006</v>
      </c>
      <c r="G337">
        <f t="shared" si="78"/>
        <v>1594.0166608658801</v>
      </c>
      <c r="H337">
        <f t="shared" si="73"/>
        <v>1178.4774804329402</v>
      </c>
      <c r="I337">
        <f t="shared" si="74"/>
        <v>1975.4858108658802</v>
      </c>
      <c r="J337">
        <f t="shared" si="75"/>
        <v>-415.53918043293999</v>
      </c>
      <c r="K337">
        <f t="shared" si="76"/>
        <v>-1212.54751086588</v>
      </c>
    </row>
    <row r="338" spans="1:11">
      <c r="A338" t="s">
        <v>47</v>
      </c>
      <c r="B338">
        <v>744.68100000000004</v>
      </c>
      <c r="C338">
        <f t="shared" si="70"/>
        <v>3141.9410000000003</v>
      </c>
      <c r="D338">
        <f t="shared" si="71"/>
        <v>2686.7170000000001</v>
      </c>
      <c r="E338">
        <f t="shared" si="72"/>
        <v>525.09</v>
      </c>
      <c r="F338">
        <f t="shared" si="77"/>
        <v>936.09410039055365</v>
      </c>
      <c r="G338">
        <f t="shared" si="78"/>
        <v>1872.1882007811073</v>
      </c>
      <c r="H338">
        <f t="shared" si="73"/>
        <v>1461.1841003905538</v>
      </c>
      <c r="I338">
        <f t="shared" si="74"/>
        <v>2397.2782007811074</v>
      </c>
      <c r="J338">
        <f t="shared" si="75"/>
        <v>-411.00410039055362</v>
      </c>
      <c r="K338">
        <f t="shared" si="76"/>
        <v>-1347.0982007811072</v>
      </c>
    </row>
    <row r="339" spans="1:11">
      <c r="A339" t="s">
        <v>48</v>
      </c>
      <c r="B339">
        <v>518.54999999999995</v>
      </c>
      <c r="C339">
        <f t="shared" si="70"/>
        <v>3408.4769999999999</v>
      </c>
      <c r="D339">
        <f t="shared" si="71"/>
        <v>2957.1389999999997</v>
      </c>
      <c r="E339">
        <f t="shared" si="72"/>
        <v>680.97694999999999</v>
      </c>
      <c r="F339">
        <f t="shared" si="77"/>
        <v>1066.4216572412165</v>
      </c>
      <c r="G339">
        <f t="shared" si="78"/>
        <v>2132.843314482433</v>
      </c>
      <c r="H339">
        <f t="shared" si="73"/>
        <v>1747.3986072412165</v>
      </c>
      <c r="I339">
        <f t="shared" si="74"/>
        <v>2813.8202644824332</v>
      </c>
      <c r="J339">
        <f t="shared" si="75"/>
        <v>-385.44470724121652</v>
      </c>
      <c r="K339">
        <f t="shared" si="76"/>
        <v>-1451.866364482433</v>
      </c>
    </row>
    <row r="340" spans="1:11">
      <c r="A340" t="s">
        <v>49</v>
      </c>
      <c r="B340">
        <v>3151.8809999999999</v>
      </c>
      <c r="C340">
        <f t="shared" si="70"/>
        <v>5280.5429999999997</v>
      </c>
      <c r="D340">
        <f t="shared" si="71"/>
        <v>3553.8039999999996</v>
      </c>
      <c r="E340">
        <f t="shared" si="72"/>
        <v>826.47714999999994</v>
      </c>
      <c r="F340">
        <f t="shared" si="77"/>
        <v>1244.6981210683077</v>
      </c>
      <c r="G340">
        <f t="shared" si="78"/>
        <v>2489.3962421366155</v>
      </c>
      <c r="H340">
        <f t="shared" si="73"/>
        <v>2071.1752710683077</v>
      </c>
      <c r="I340">
        <f t="shared" si="74"/>
        <v>3315.8733921366156</v>
      </c>
      <c r="J340">
        <f t="shared" si="75"/>
        <v>-418.22097106830779</v>
      </c>
      <c r="K340">
        <f t="shared" si="76"/>
        <v>-1662.9190921366155</v>
      </c>
    </row>
    <row r="341" spans="1:11">
      <c r="A341" t="s">
        <v>50</v>
      </c>
      <c r="B341">
        <v>4241.5169999999998</v>
      </c>
      <c r="C341">
        <f t="shared" si="70"/>
        <v>8656.6290000000008</v>
      </c>
      <c r="D341">
        <f t="shared" si="71"/>
        <v>6158.2470000000012</v>
      </c>
      <c r="E341">
        <f t="shared" si="72"/>
        <v>1110.4745</v>
      </c>
      <c r="F341">
        <f t="shared" si="77"/>
        <v>1718.7762989172666</v>
      </c>
      <c r="G341">
        <f t="shared" si="78"/>
        <v>3437.5525978345331</v>
      </c>
      <c r="H341">
        <f t="shared" si="73"/>
        <v>2829.2507989172664</v>
      </c>
      <c r="I341">
        <f t="shared" si="74"/>
        <v>4548.0270978345334</v>
      </c>
      <c r="J341">
        <f t="shared" si="75"/>
        <v>-608.30179891726652</v>
      </c>
      <c r="K341">
        <f t="shared" si="76"/>
        <v>-2327.0780978345329</v>
      </c>
    </row>
    <row r="342" spans="1:11">
      <c r="A342" t="s">
        <v>51</v>
      </c>
      <c r="B342">
        <v>2352.5770000000002</v>
      </c>
      <c r="C342">
        <f t="shared" si="70"/>
        <v>10264.525</v>
      </c>
      <c r="D342">
        <f t="shared" si="71"/>
        <v>7122.5839999999989</v>
      </c>
      <c r="E342">
        <f t="shared" si="72"/>
        <v>1453.8287</v>
      </c>
      <c r="F342">
        <f t="shared" si="77"/>
        <v>2166.5675552753241</v>
      </c>
      <c r="G342">
        <f t="shared" si="78"/>
        <v>4333.1351105506483</v>
      </c>
      <c r="H342">
        <f t="shared" si="73"/>
        <v>3620.3962552753242</v>
      </c>
      <c r="I342">
        <f t="shared" si="74"/>
        <v>5786.9638105506483</v>
      </c>
      <c r="J342">
        <f t="shared" si="75"/>
        <v>-712.73885527532411</v>
      </c>
      <c r="K342">
        <f t="shared" si="76"/>
        <v>-2879.3064105506483</v>
      </c>
    </row>
    <row r="343" spans="1:11">
      <c r="A343" t="s">
        <v>52</v>
      </c>
      <c r="B343">
        <v>3007.18</v>
      </c>
      <c r="C343">
        <f t="shared" si="70"/>
        <v>12753.154999999999</v>
      </c>
      <c r="D343">
        <f t="shared" si="71"/>
        <v>9344.6779999999999</v>
      </c>
      <c r="E343">
        <f t="shared" si="72"/>
        <v>1917.1976000000002</v>
      </c>
      <c r="F343">
        <f t="shared" si="77"/>
        <v>2765.0329885107849</v>
      </c>
      <c r="G343">
        <f t="shared" si="78"/>
        <v>5530.0659770215698</v>
      </c>
      <c r="H343">
        <f t="shared" si="73"/>
        <v>4682.2305885107853</v>
      </c>
      <c r="I343">
        <f t="shared" si="74"/>
        <v>7447.2635770215702</v>
      </c>
      <c r="J343">
        <f t="shared" si="75"/>
        <v>-847.8353885107847</v>
      </c>
      <c r="K343">
        <f t="shared" si="76"/>
        <v>-3612.8683770215694</v>
      </c>
    </row>
    <row r="344" spans="1:11">
      <c r="A344" t="s">
        <v>53</v>
      </c>
      <c r="B344">
        <v>3882.3969999999999</v>
      </c>
      <c r="C344">
        <f t="shared" si="70"/>
        <v>13483.670999999998</v>
      </c>
      <c r="D344">
        <f t="shared" si="71"/>
        <v>8203.1279999999988</v>
      </c>
      <c r="E344">
        <f t="shared" si="72"/>
        <v>2351.9189999999999</v>
      </c>
      <c r="F344">
        <f t="shared" si="77"/>
        <v>3036.576565420723</v>
      </c>
      <c r="G344">
        <f t="shared" si="78"/>
        <v>6073.153130841446</v>
      </c>
      <c r="H344">
        <f t="shared" si="73"/>
        <v>5388.4955654207224</v>
      </c>
      <c r="I344">
        <f t="shared" si="74"/>
        <v>8425.0721308414468</v>
      </c>
      <c r="J344">
        <f t="shared" si="75"/>
        <v>-684.65756542072313</v>
      </c>
      <c r="K344">
        <f t="shared" si="76"/>
        <v>-3721.2341308414461</v>
      </c>
    </row>
    <row r="345" spans="1:11">
      <c r="A345" t="s">
        <v>54</v>
      </c>
      <c r="B345">
        <v>3283.4630000000002</v>
      </c>
      <c r="C345">
        <f t="shared" si="70"/>
        <v>12525.616999999998</v>
      </c>
      <c r="D345">
        <f t="shared" si="71"/>
        <v>3868.9879999999976</v>
      </c>
      <c r="E345">
        <f t="shared" si="72"/>
        <v>2572.1183999999994</v>
      </c>
      <c r="F345">
        <f t="shared" si="77"/>
        <v>2975.271673031918</v>
      </c>
      <c r="G345">
        <f t="shared" si="78"/>
        <v>5950.543346063836</v>
      </c>
      <c r="H345">
        <f t="shared" si="73"/>
        <v>5547.3900730319174</v>
      </c>
      <c r="I345">
        <f t="shared" si="74"/>
        <v>8522.6617460638354</v>
      </c>
      <c r="J345">
        <f t="shared" si="75"/>
        <v>-403.15327303191862</v>
      </c>
      <c r="K345">
        <f t="shared" si="76"/>
        <v>-3378.4249460638366</v>
      </c>
    </row>
    <row r="346" spans="1:11">
      <c r="A346" t="s">
        <v>55</v>
      </c>
      <c r="B346">
        <v>5267.509</v>
      </c>
      <c r="C346">
        <f t="shared" si="70"/>
        <v>15440.548999999999</v>
      </c>
      <c r="D346">
        <f t="shared" si="71"/>
        <v>5176.0239999999994</v>
      </c>
      <c r="E346">
        <f t="shared" si="72"/>
        <v>2854.3245999999995</v>
      </c>
      <c r="F346">
        <f t="shared" si="77"/>
        <v>2939.1833694539678</v>
      </c>
      <c r="G346">
        <f t="shared" si="78"/>
        <v>5878.3667389079355</v>
      </c>
      <c r="H346">
        <f t="shared" si="73"/>
        <v>5793.5079694539672</v>
      </c>
      <c r="I346">
        <f t="shared" si="74"/>
        <v>8732.6913389079346</v>
      </c>
      <c r="J346">
        <f t="shared" si="75"/>
        <v>-84.858769453968307</v>
      </c>
      <c r="K346">
        <f t="shared" si="76"/>
        <v>-3024.0421389079361</v>
      </c>
    </row>
    <row r="347" spans="1:11">
      <c r="A347" t="s">
        <v>56</v>
      </c>
      <c r="B347">
        <v>5607.74</v>
      </c>
      <c r="C347">
        <f t="shared" si="70"/>
        <v>18041.109</v>
      </c>
      <c r="D347">
        <f t="shared" si="71"/>
        <v>5287.9540000000015</v>
      </c>
      <c r="E347">
        <f t="shared" si="72"/>
        <v>3142.9973</v>
      </c>
      <c r="F347">
        <f t="shared" si="77"/>
        <v>2876.7549687057776</v>
      </c>
      <c r="G347">
        <f t="shared" si="78"/>
        <v>5753.5099374115553</v>
      </c>
      <c r="H347">
        <f t="shared" si="73"/>
        <v>6019.7522687057772</v>
      </c>
      <c r="I347">
        <f t="shared" si="74"/>
        <v>8896.5072374115553</v>
      </c>
      <c r="J347">
        <f t="shared" si="75"/>
        <v>266.24233129422237</v>
      </c>
      <c r="K347">
        <f t="shared" si="76"/>
        <v>-2610.5126374115553</v>
      </c>
    </row>
    <row r="348" spans="1:11">
      <c r="A348" t="s">
        <v>57</v>
      </c>
      <c r="B348">
        <v>6248.6409999999996</v>
      </c>
      <c r="C348">
        <f t="shared" si="70"/>
        <v>20407.352999999999</v>
      </c>
      <c r="D348">
        <f t="shared" si="71"/>
        <v>6923.6820000000007</v>
      </c>
      <c r="E348">
        <f t="shared" si="72"/>
        <v>3458.6563999999998</v>
      </c>
      <c r="F348">
        <f t="shared" si="77"/>
        <v>2930.1148237564166</v>
      </c>
      <c r="G348">
        <f t="shared" si="78"/>
        <v>5860.2296475128333</v>
      </c>
      <c r="H348">
        <f t="shared" si="73"/>
        <v>6388.7712237564165</v>
      </c>
      <c r="I348">
        <f t="shared" si="74"/>
        <v>9318.8860475128331</v>
      </c>
      <c r="J348">
        <f t="shared" si="75"/>
        <v>528.54157624358322</v>
      </c>
      <c r="K348">
        <f t="shared" si="76"/>
        <v>-2401.5732475128334</v>
      </c>
    </row>
    <row r="349" spans="1:11">
      <c r="A349" t="s">
        <v>58</v>
      </c>
      <c r="B349">
        <v>6307.6260000000002</v>
      </c>
      <c r="C349">
        <f t="shared" si="70"/>
        <v>23431.516</v>
      </c>
      <c r="D349">
        <f t="shared" si="71"/>
        <v>10905.899000000001</v>
      </c>
      <c r="E349">
        <f t="shared" si="72"/>
        <v>3963.1563500000002</v>
      </c>
      <c r="F349">
        <f t="shared" si="77"/>
        <v>3296.8305488601954</v>
      </c>
      <c r="G349">
        <f t="shared" si="78"/>
        <v>6593.6610977203909</v>
      </c>
      <c r="H349">
        <f t="shared" si="73"/>
        <v>7259.9868988601957</v>
      </c>
      <c r="I349">
        <f t="shared" si="74"/>
        <v>10556.81744772039</v>
      </c>
      <c r="J349">
        <f t="shared" si="75"/>
        <v>666.32580113980475</v>
      </c>
      <c r="K349">
        <f t="shared" si="76"/>
        <v>-2630.5047477203907</v>
      </c>
    </row>
    <row r="350" spans="1:11">
      <c r="A350" t="s">
        <v>59</v>
      </c>
      <c r="B350">
        <v>6816.6530000000002</v>
      </c>
      <c r="C350">
        <f t="shared" si="70"/>
        <v>24980.659999999996</v>
      </c>
      <c r="D350">
        <f t="shared" si="71"/>
        <v>9540.1109999999971</v>
      </c>
      <c r="E350">
        <f t="shared" si="72"/>
        <v>4373.0968999999996</v>
      </c>
      <c r="F350">
        <f t="shared" si="77"/>
        <v>3459.3885149310017</v>
      </c>
      <c r="G350">
        <f t="shared" si="78"/>
        <v>6918.7770298620035</v>
      </c>
      <c r="H350">
        <f t="shared" si="73"/>
        <v>7832.4854149310013</v>
      </c>
      <c r="I350">
        <f t="shared" si="74"/>
        <v>11291.873929862002</v>
      </c>
      <c r="J350">
        <f t="shared" si="75"/>
        <v>913.70838506899781</v>
      </c>
      <c r="K350">
        <f t="shared" si="76"/>
        <v>-2545.6801298620039</v>
      </c>
    </row>
    <row r="351" spans="1:11">
      <c r="A351" t="s">
        <v>60</v>
      </c>
      <c r="B351">
        <v>9446.4240000000009</v>
      </c>
      <c r="C351">
        <f t="shared" si="70"/>
        <v>28819.343999999997</v>
      </c>
      <c r="D351">
        <f t="shared" si="71"/>
        <v>10778.234999999997</v>
      </c>
      <c r="E351">
        <f t="shared" si="72"/>
        <v>4811.8186500000002</v>
      </c>
      <c r="F351">
        <f t="shared" si="77"/>
        <v>3691.6883874366276</v>
      </c>
      <c r="G351">
        <f t="shared" si="78"/>
        <v>7383.3767748732553</v>
      </c>
      <c r="H351">
        <f t="shared" si="73"/>
        <v>8503.5070374366278</v>
      </c>
      <c r="I351">
        <f t="shared" si="74"/>
        <v>12195.195424873255</v>
      </c>
      <c r="J351">
        <f t="shared" si="75"/>
        <v>1120.1302625633725</v>
      </c>
      <c r="K351">
        <f t="shared" si="76"/>
        <v>-2571.5581248732551</v>
      </c>
    </row>
    <row r="352" spans="1:11">
      <c r="A352" t="s">
        <v>61</v>
      </c>
      <c r="B352">
        <v>8615.81</v>
      </c>
      <c r="C352">
        <f t="shared" si="70"/>
        <v>31186.512999999999</v>
      </c>
      <c r="D352">
        <f t="shared" si="71"/>
        <v>10779.16</v>
      </c>
      <c r="E352">
        <f t="shared" si="72"/>
        <v>5326.8209500000003</v>
      </c>
      <c r="F352">
        <f t="shared" si="77"/>
        <v>3772.9995443520647</v>
      </c>
      <c r="G352">
        <f t="shared" si="78"/>
        <v>7545.9990887041295</v>
      </c>
      <c r="H352">
        <f t="shared" si="73"/>
        <v>9099.820494352065</v>
      </c>
      <c r="I352">
        <f t="shared" si="74"/>
        <v>12872.820038704129</v>
      </c>
      <c r="J352">
        <f t="shared" si="75"/>
        <v>1553.8214056479355</v>
      </c>
      <c r="K352">
        <f t="shared" si="76"/>
        <v>-2219.1781387041292</v>
      </c>
    </row>
    <row r="353" spans="1:11">
      <c r="A353" t="s">
        <v>62</v>
      </c>
      <c r="B353">
        <v>1435.711</v>
      </c>
      <c r="C353">
        <f t="shared" si="70"/>
        <v>26314.598000000002</v>
      </c>
      <c r="D353">
        <f t="shared" si="71"/>
        <v>2883.0820000000022</v>
      </c>
      <c r="E353">
        <f t="shared" si="72"/>
        <v>5444.1149500000001</v>
      </c>
      <c r="F353">
        <f t="shared" si="77"/>
        <v>3650.7478570025464</v>
      </c>
      <c r="G353">
        <f t="shared" si="78"/>
        <v>7301.4957140050929</v>
      </c>
      <c r="H353">
        <f t="shared" si="73"/>
        <v>9094.8628070025461</v>
      </c>
      <c r="I353">
        <f t="shared" si="74"/>
        <v>12745.610664005093</v>
      </c>
      <c r="J353">
        <f t="shared" si="75"/>
        <v>1793.3670929974537</v>
      </c>
      <c r="K353">
        <f t="shared" si="76"/>
        <v>-1857.3807640050927</v>
      </c>
    </row>
    <row r="354" spans="1:11">
      <c r="A354" t="s">
        <v>63</v>
      </c>
      <c r="B354">
        <v>3645.9650000000001</v>
      </c>
      <c r="C354">
        <f t="shared" si="70"/>
        <v>23143.91</v>
      </c>
      <c r="D354">
        <f t="shared" si="71"/>
        <v>-1836.7499999999964</v>
      </c>
      <c r="E354">
        <f t="shared" ref="E354:E385" si="79">AVERAGE(D335:D354)</f>
        <v>5353.1262500000012</v>
      </c>
      <c r="F354">
        <f t="shared" si="77"/>
        <v>3813.0878465054066</v>
      </c>
      <c r="G354">
        <f t="shared" si="78"/>
        <v>7626.1756930108131</v>
      </c>
      <c r="H354">
        <f t="shared" si="73"/>
        <v>9166.2140965054077</v>
      </c>
      <c r="I354">
        <f t="shared" si="74"/>
        <v>12979.301943010814</v>
      </c>
      <c r="J354">
        <f t="shared" si="75"/>
        <v>1540.0384034945946</v>
      </c>
      <c r="K354">
        <f t="shared" si="76"/>
        <v>-2273.049443010812</v>
      </c>
    </row>
    <row r="355" spans="1:11">
      <c r="A355" t="s">
        <v>64</v>
      </c>
      <c r="B355">
        <v>-5150.2759999999998</v>
      </c>
      <c r="C355">
        <f t="shared" si="70"/>
        <v>8547.2099999999991</v>
      </c>
      <c r="D355">
        <f t="shared" si="71"/>
        <v>-20272.133999999998</v>
      </c>
      <c r="E355">
        <f t="shared" si="79"/>
        <v>4366.9426500000018</v>
      </c>
      <c r="F355">
        <f t="shared" si="77"/>
        <v>6800.2600442834855</v>
      </c>
      <c r="G355">
        <f t="shared" si="78"/>
        <v>13600.520088566971</v>
      </c>
      <c r="H355">
        <f t="shared" si="73"/>
        <v>11167.202694283487</v>
      </c>
      <c r="I355">
        <f t="shared" si="74"/>
        <v>17967.462738566974</v>
      </c>
      <c r="J355">
        <f t="shared" si="75"/>
        <v>-2433.3173942834837</v>
      </c>
      <c r="K355">
        <f t="shared" si="76"/>
        <v>-9233.5774385669683</v>
      </c>
    </row>
    <row r="356" spans="1:11">
      <c r="A356" t="s">
        <v>65</v>
      </c>
      <c r="B356">
        <v>-7355.1139999999996</v>
      </c>
      <c r="C356">
        <f t="shared" si="70"/>
        <v>-7423.713999999999</v>
      </c>
      <c r="D356">
        <f t="shared" si="71"/>
        <v>-38610.226999999999</v>
      </c>
      <c r="E356">
        <f t="shared" si="79"/>
        <v>2369.3400500000012</v>
      </c>
      <c r="F356">
        <f t="shared" si="77"/>
        <v>11780.234668616247</v>
      </c>
      <c r="G356">
        <f t="shared" si="78"/>
        <v>23560.469337232495</v>
      </c>
      <c r="H356">
        <f t="shared" si="73"/>
        <v>14149.574718616248</v>
      </c>
      <c r="I356">
        <f t="shared" si="74"/>
        <v>25929.809387232497</v>
      </c>
      <c r="J356">
        <f t="shared" si="75"/>
        <v>-9410.8946186162466</v>
      </c>
      <c r="K356">
        <f t="shared" si="76"/>
        <v>-21191.129287232492</v>
      </c>
    </row>
    <row r="357" spans="1:11">
      <c r="A357" t="s">
        <v>66</v>
      </c>
      <c r="B357">
        <v>-3832.578</v>
      </c>
      <c r="C357">
        <f t="shared" si="70"/>
        <v>-12692.002999999999</v>
      </c>
      <c r="D357">
        <f t="shared" si="71"/>
        <v>-39006.601000000002</v>
      </c>
      <c r="E357">
        <f t="shared" si="79"/>
        <v>322.18600000000043</v>
      </c>
      <c r="F357">
        <f t="shared" si="77"/>
        <v>14981.864447193017</v>
      </c>
      <c r="G357">
        <f t="shared" si="78"/>
        <v>29963.728894386033</v>
      </c>
      <c r="H357">
        <f t="shared" si="73"/>
        <v>15304.050447193016</v>
      </c>
      <c r="I357">
        <f t="shared" si="74"/>
        <v>30285.914894386035</v>
      </c>
      <c r="J357">
        <f t="shared" si="75"/>
        <v>-14659.678447193017</v>
      </c>
      <c r="K357">
        <f t="shared" si="76"/>
        <v>-29641.542894386032</v>
      </c>
    </row>
    <row r="358" spans="1:11">
      <c r="A358" t="s">
        <v>67</v>
      </c>
      <c r="B358">
        <v>-248.46700000000001</v>
      </c>
      <c r="C358">
        <f t="shared" si="70"/>
        <v>-16586.434999999998</v>
      </c>
      <c r="D358">
        <f t="shared" si="71"/>
        <v>-39730.345000000001</v>
      </c>
      <c r="E358">
        <f t="shared" si="79"/>
        <v>-1798.6670999999999</v>
      </c>
      <c r="F358">
        <f t="shared" si="77"/>
        <v>17431.554659639005</v>
      </c>
      <c r="G358">
        <f t="shared" si="78"/>
        <v>34863.10931927801</v>
      </c>
      <c r="H358">
        <f t="shared" si="73"/>
        <v>15632.887559639004</v>
      </c>
      <c r="I358">
        <f t="shared" si="74"/>
        <v>33064.442219278011</v>
      </c>
      <c r="J358">
        <f t="shared" si="75"/>
        <v>-19230.221759639004</v>
      </c>
      <c r="K358">
        <f t="shared" si="76"/>
        <v>-36661.776419278009</v>
      </c>
    </row>
    <row r="359" spans="1:11">
      <c r="A359" t="s">
        <v>68</v>
      </c>
      <c r="B359">
        <v>1721.4780000000001</v>
      </c>
      <c r="C359">
        <f t="shared" si="70"/>
        <v>-9714.6810000000005</v>
      </c>
      <c r="D359">
        <f t="shared" si="71"/>
        <v>-18261.891</v>
      </c>
      <c r="E359">
        <f t="shared" si="79"/>
        <v>-2859.6185999999993</v>
      </c>
      <c r="F359">
        <f t="shared" si="77"/>
        <v>17769.326834688083</v>
      </c>
      <c r="G359">
        <f t="shared" si="78"/>
        <v>35538.653669376166</v>
      </c>
      <c r="H359">
        <f t="shared" si="73"/>
        <v>14909.708234688083</v>
      </c>
      <c r="I359">
        <f t="shared" si="74"/>
        <v>32679.035069376168</v>
      </c>
      <c r="J359">
        <f t="shared" si="75"/>
        <v>-20628.945434688081</v>
      </c>
      <c r="K359">
        <f t="shared" si="76"/>
        <v>-38398.272269376168</v>
      </c>
    </row>
    <row r="360" spans="1:11">
      <c r="A360" t="s">
        <v>69</v>
      </c>
      <c r="B360">
        <v>1558.0477000000001</v>
      </c>
      <c r="C360">
        <f t="shared" si="70"/>
        <v>-801.51929999999993</v>
      </c>
      <c r="D360">
        <f t="shared" si="71"/>
        <v>6622.1946999999991</v>
      </c>
      <c r="E360">
        <f t="shared" si="79"/>
        <v>-2706.1990649999998</v>
      </c>
      <c r="F360">
        <f t="shared" si="77"/>
        <v>17840.71716451005</v>
      </c>
      <c r="G360">
        <f t="shared" si="78"/>
        <v>35681.4343290201</v>
      </c>
      <c r="H360">
        <f t="shared" si="73"/>
        <v>15134.518099510049</v>
      </c>
      <c r="I360">
        <f t="shared" si="74"/>
        <v>32975.235264020099</v>
      </c>
      <c r="J360">
        <f t="shared" si="75"/>
        <v>-20546.91622951005</v>
      </c>
      <c r="K360">
        <f t="shared" si="76"/>
        <v>-38387.6333940201</v>
      </c>
    </row>
    <row r="361" spans="1:11">
      <c r="A361" t="s">
        <v>70</v>
      </c>
      <c r="B361">
        <v>2224.3063999999999</v>
      </c>
      <c r="C361">
        <f t="shared" si="70"/>
        <v>5255.3651</v>
      </c>
      <c r="D361">
        <f t="shared" si="71"/>
        <v>17947.3681</v>
      </c>
      <c r="E361">
        <f t="shared" si="79"/>
        <v>-2116.7430099999983</v>
      </c>
      <c r="F361">
        <f t="shared" si="77"/>
        <v>18336.869464954991</v>
      </c>
      <c r="G361">
        <f t="shared" si="78"/>
        <v>36673.738929909981</v>
      </c>
      <c r="H361">
        <f t="shared" si="73"/>
        <v>16220.126454954992</v>
      </c>
      <c r="I361">
        <f t="shared" si="74"/>
        <v>34556.995919909983</v>
      </c>
      <c r="J361">
        <f t="shared" si="75"/>
        <v>-20453.612474954989</v>
      </c>
      <c r="K361">
        <f t="shared" si="76"/>
        <v>-38790.48193990998</v>
      </c>
    </row>
    <row r="362" spans="1:11">
      <c r="A362" t="s">
        <v>71</v>
      </c>
      <c r="B362">
        <v>9168.31</v>
      </c>
      <c r="C362">
        <f t="shared" si="70"/>
        <v>14672.142099999999</v>
      </c>
      <c r="D362">
        <f t="shared" si="71"/>
        <v>31258.577099999995</v>
      </c>
      <c r="E362">
        <f t="shared" si="79"/>
        <v>-909.94335500000125</v>
      </c>
      <c r="F362">
        <f t="shared" si="77"/>
        <v>19719.072219050249</v>
      </c>
      <c r="G362">
        <f t="shared" si="78"/>
        <v>39438.144438100499</v>
      </c>
      <c r="H362">
        <f t="shared" si="73"/>
        <v>18809.128864050246</v>
      </c>
      <c r="I362">
        <f t="shared" si="74"/>
        <v>38528.201083100495</v>
      </c>
      <c r="J362">
        <f t="shared" si="75"/>
        <v>-20629.015574050252</v>
      </c>
      <c r="K362">
        <f t="shared" si="76"/>
        <v>-40348.087793100502</v>
      </c>
    </row>
    <row r="363" spans="1:11">
      <c r="A363" t="s">
        <v>72</v>
      </c>
      <c r="B363">
        <v>408.33620000000002</v>
      </c>
      <c r="C363">
        <f t="shared" si="70"/>
        <v>13359.0003</v>
      </c>
      <c r="D363">
        <f t="shared" si="71"/>
        <v>23073.6813</v>
      </c>
      <c r="E363">
        <f t="shared" si="79"/>
        <v>-223.49319000000051</v>
      </c>
      <c r="F363">
        <f t="shared" si="77"/>
        <v>20324.508267890193</v>
      </c>
      <c r="G363">
        <f t="shared" si="78"/>
        <v>40649.016535780385</v>
      </c>
      <c r="H363">
        <f t="shared" si="73"/>
        <v>20101.015077890192</v>
      </c>
      <c r="I363">
        <f t="shared" si="74"/>
        <v>40425.523345780384</v>
      </c>
      <c r="J363">
        <f t="shared" si="75"/>
        <v>-20548.001457890194</v>
      </c>
      <c r="K363">
        <f t="shared" si="76"/>
        <v>-40872.509725780386</v>
      </c>
    </row>
    <row r="364" spans="1:11">
      <c r="A364" t="s">
        <v>73</v>
      </c>
      <c r="B364">
        <v>2693.9117999999999</v>
      </c>
      <c r="C364">
        <f t="shared" ref="C364:C427" si="80">SUM(B361,B362,B363,B364)</f>
        <v>14494.864399999999</v>
      </c>
      <c r="D364">
        <f t="shared" si="71"/>
        <v>15296.383699999998</v>
      </c>
      <c r="E364">
        <f t="shared" si="79"/>
        <v>131.16959499999922</v>
      </c>
      <c r="F364">
        <f t="shared" si="77"/>
        <v>20540.037936826186</v>
      </c>
      <c r="G364">
        <f t="shared" si="78"/>
        <v>41080.075873652371</v>
      </c>
      <c r="H364">
        <f t="shared" si="73"/>
        <v>20671.207531826185</v>
      </c>
      <c r="I364">
        <f t="shared" si="74"/>
        <v>41211.245468652371</v>
      </c>
      <c r="J364">
        <f t="shared" si="75"/>
        <v>-20408.868341826186</v>
      </c>
      <c r="K364">
        <f t="shared" si="76"/>
        <v>-40948.906278652372</v>
      </c>
    </row>
    <row r="365" spans="1:11">
      <c r="A365" t="s">
        <v>74</v>
      </c>
      <c r="B365">
        <v>6823.45</v>
      </c>
      <c r="C365">
        <f t="shared" si="80"/>
        <v>19094.007999999998</v>
      </c>
      <c r="D365">
        <f t="shared" si="71"/>
        <v>13838.642899999999</v>
      </c>
      <c r="E365">
        <f t="shared" si="79"/>
        <v>629.65233999999998</v>
      </c>
      <c r="F365">
        <f t="shared" si="77"/>
        <v>20755.371971100569</v>
      </c>
      <c r="G365">
        <f t="shared" si="78"/>
        <v>41510.743942201138</v>
      </c>
      <c r="H365">
        <f t="shared" si="73"/>
        <v>21385.024311100569</v>
      </c>
      <c r="I365">
        <f t="shared" si="74"/>
        <v>42140.396282201138</v>
      </c>
      <c r="J365">
        <f t="shared" si="75"/>
        <v>-20125.719631100568</v>
      </c>
      <c r="K365">
        <f t="shared" si="76"/>
        <v>-40881.091602201137</v>
      </c>
    </row>
    <row r="366" spans="1:11">
      <c r="A366" t="s">
        <v>75</v>
      </c>
      <c r="B366">
        <v>-3125.2748999999999</v>
      </c>
      <c r="C366">
        <f t="shared" si="80"/>
        <v>6800.4231</v>
      </c>
      <c r="D366">
        <f t="shared" si="71"/>
        <v>-7871.7189999999991</v>
      </c>
      <c r="E366">
        <f t="shared" si="79"/>
        <v>-22.734810000000198</v>
      </c>
      <c r="F366">
        <f t="shared" si="77"/>
        <v>20809.936248968101</v>
      </c>
      <c r="G366">
        <f t="shared" si="78"/>
        <v>41619.872497936201</v>
      </c>
      <c r="H366">
        <f t="shared" si="73"/>
        <v>20787.201438968099</v>
      </c>
      <c r="I366">
        <f t="shared" si="74"/>
        <v>41597.1376879362</v>
      </c>
      <c r="J366">
        <f t="shared" si="75"/>
        <v>-20832.671058968102</v>
      </c>
      <c r="K366">
        <f t="shared" si="76"/>
        <v>-41642.607307936203</v>
      </c>
    </row>
    <row r="367" spans="1:11">
      <c r="A367" t="s">
        <v>76</v>
      </c>
      <c r="B367">
        <v>-1419.5824</v>
      </c>
      <c r="C367">
        <f t="shared" si="80"/>
        <v>4972.5044999999982</v>
      </c>
      <c r="D367">
        <f t="shared" si="71"/>
        <v>-8386.4958000000006</v>
      </c>
      <c r="E367">
        <f t="shared" si="79"/>
        <v>-706.45730000000015</v>
      </c>
      <c r="F367">
        <f t="shared" si="77"/>
        <v>20850.867759843026</v>
      </c>
      <c r="G367">
        <f t="shared" si="78"/>
        <v>41701.735519686052</v>
      </c>
      <c r="H367">
        <f t="shared" si="73"/>
        <v>20144.410459843024</v>
      </c>
      <c r="I367">
        <f t="shared" si="74"/>
        <v>40995.27821968605</v>
      </c>
      <c r="J367">
        <f t="shared" si="75"/>
        <v>-21557.325059843028</v>
      </c>
      <c r="K367">
        <f t="shared" si="76"/>
        <v>-42408.192819686054</v>
      </c>
    </row>
    <row r="368" spans="1:11">
      <c r="A368" t="s">
        <v>77</v>
      </c>
      <c r="B368">
        <v>3115.1296000000002</v>
      </c>
      <c r="C368">
        <f t="shared" si="80"/>
        <v>5393.7223000000004</v>
      </c>
      <c r="D368">
        <f t="shared" ref="D368:D431" si="81">C368-C364</f>
        <v>-9101.1420999999973</v>
      </c>
      <c r="E368">
        <f t="shared" si="79"/>
        <v>-1507.6985050000003</v>
      </c>
      <c r="F368">
        <f t="shared" si="77"/>
        <v>20850.125581109773</v>
      </c>
      <c r="G368">
        <f t="shared" si="78"/>
        <v>41700.251162219545</v>
      </c>
      <c r="H368">
        <f t="shared" si="73"/>
        <v>19342.427076109772</v>
      </c>
      <c r="I368">
        <f t="shared" si="74"/>
        <v>40192.552657219545</v>
      </c>
      <c r="J368">
        <f t="shared" si="75"/>
        <v>-22357.824086109773</v>
      </c>
      <c r="K368">
        <f t="shared" si="76"/>
        <v>-43207.949667219546</v>
      </c>
    </row>
    <row r="369" spans="1:11">
      <c r="A369" t="s">
        <v>78</v>
      </c>
      <c r="B369">
        <v>-309.01519999999999</v>
      </c>
      <c r="C369">
        <f t="shared" si="80"/>
        <v>-1738.7428999999995</v>
      </c>
      <c r="D369">
        <f t="shared" si="81"/>
        <v>-20832.750899999999</v>
      </c>
      <c r="E369">
        <f t="shared" si="79"/>
        <v>-3094.6310000000003</v>
      </c>
      <c r="F369">
        <f t="shared" si="77"/>
        <v>21062.338739526389</v>
      </c>
      <c r="G369">
        <f t="shared" si="78"/>
        <v>42124.677479052778</v>
      </c>
      <c r="H369">
        <f t="shared" si="73"/>
        <v>17967.707739526388</v>
      </c>
      <c r="I369">
        <f t="shared" si="74"/>
        <v>39030.046479052777</v>
      </c>
      <c r="J369">
        <f t="shared" si="75"/>
        <v>-24156.96973952639</v>
      </c>
      <c r="K369">
        <f t="shared" si="76"/>
        <v>-45219.308479052779</v>
      </c>
    </row>
    <row r="370" spans="1:11">
      <c r="A370" t="s">
        <v>79</v>
      </c>
      <c r="B370">
        <v>-3113.7255</v>
      </c>
      <c r="C370">
        <f t="shared" si="80"/>
        <v>-1727.1934999999999</v>
      </c>
      <c r="D370">
        <f t="shared" si="81"/>
        <v>-8527.6165999999994</v>
      </c>
      <c r="E370">
        <f t="shared" si="79"/>
        <v>-3998.0173800000002</v>
      </c>
      <c r="F370">
        <f t="shared" si="77"/>
        <v>20878.569519566914</v>
      </c>
      <c r="G370">
        <f t="shared" si="78"/>
        <v>41757.139039133828</v>
      </c>
      <c r="H370">
        <f t="shared" si="73"/>
        <v>16880.552139566913</v>
      </c>
      <c r="I370">
        <f t="shared" si="74"/>
        <v>37759.121659133831</v>
      </c>
      <c r="J370">
        <f t="shared" si="75"/>
        <v>-24876.586899566915</v>
      </c>
      <c r="K370">
        <f t="shared" si="76"/>
        <v>-45755.156419133826</v>
      </c>
    </row>
    <row r="371" spans="1:11">
      <c r="A371" t="s">
        <v>80</v>
      </c>
      <c r="B371">
        <v>1261.9296999999999</v>
      </c>
      <c r="C371">
        <f t="shared" si="80"/>
        <v>954.31860000000029</v>
      </c>
      <c r="D371">
        <f t="shared" si="81"/>
        <v>-4018.1858999999977</v>
      </c>
      <c r="E371">
        <f t="shared" si="79"/>
        <v>-4737.8384250000008</v>
      </c>
      <c r="F371">
        <f t="shared" si="77"/>
        <v>20587.546960651554</v>
      </c>
      <c r="G371">
        <f t="shared" si="78"/>
        <v>41175.093921303109</v>
      </c>
      <c r="H371">
        <f t="shared" si="73"/>
        <v>15849.708535651553</v>
      </c>
      <c r="I371">
        <f t="shared" si="74"/>
        <v>36437.255496303107</v>
      </c>
      <c r="J371">
        <f t="shared" si="75"/>
        <v>-25325.385385651556</v>
      </c>
      <c r="K371">
        <f t="shared" si="76"/>
        <v>-45912.932346303111</v>
      </c>
    </row>
    <row r="372" spans="1:11">
      <c r="A372" t="s">
        <v>81</v>
      </c>
      <c r="B372">
        <v>1805.3182999999999</v>
      </c>
      <c r="C372">
        <f t="shared" si="80"/>
        <v>-355.49269999999979</v>
      </c>
      <c r="D372">
        <f t="shared" si="81"/>
        <v>-5749.2150000000001</v>
      </c>
      <c r="E372">
        <f t="shared" si="79"/>
        <v>-5564.2571750000006</v>
      </c>
      <c r="F372">
        <f t="shared" si="77"/>
        <v>20261.034668248783</v>
      </c>
      <c r="G372">
        <f t="shared" si="78"/>
        <v>40522.069336497567</v>
      </c>
      <c r="H372">
        <f t="shared" si="73"/>
        <v>14696.777493248783</v>
      </c>
      <c r="I372">
        <f t="shared" si="74"/>
        <v>34957.812161497568</v>
      </c>
      <c r="J372">
        <f t="shared" si="75"/>
        <v>-25825.291843248786</v>
      </c>
      <c r="K372">
        <f t="shared" si="76"/>
        <v>-46086.326511497566</v>
      </c>
    </row>
    <row r="373" spans="1:11">
      <c r="A373" t="s">
        <v>82</v>
      </c>
      <c r="B373">
        <v>5170.5311000000002</v>
      </c>
      <c r="C373">
        <f t="shared" si="80"/>
        <v>5124.0536000000002</v>
      </c>
      <c r="D373">
        <f t="shared" si="81"/>
        <v>6862.7964999999995</v>
      </c>
      <c r="E373">
        <f t="shared" si="79"/>
        <v>-5365.2714500000011</v>
      </c>
      <c r="F373">
        <f t="shared" si="77"/>
        <v>20367.625508532132</v>
      </c>
      <c r="G373">
        <f t="shared" si="78"/>
        <v>40735.251017064264</v>
      </c>
      <c r="H373">
        <f t="shared" si="73"/>
        <v>15002.354058532132</v>
      </c>
      <c r="I373">
        <f t="shared" si="74"/>
        <v>35369.979567064263</v>
      </c>
      <c r="J373">
        <f t="shared" si="75"/>
        <v>-25732.896958532132</v>
      </c>
      <c r="K373">
        <f t="shared" si="76"/>
        <v>-46100.522467064264</v>
      </c>
    </row>
    <row r="374" spans="1:11">
      <c r="A374" t="s">
        <v>83</v>
      </c>
      <c r="B374">
        <v>3571.819</v>
      </c>
      <c r="C374">
        <f t="shared" si="80"/>
        <v>11809.598099999999</v>
      </c>
      <c r="D374">
        <f t="shared" si="81"/>
        <v>13536.791599999999</v>
      </c>
      <c r="E374">
        <f t="shared" si="79"/>
        <v>-4596.5943700000007</v>
      </c>
      <c r="F374">
        <f t="shared" si="77"/>
        <v>20793.449681035163</v>
      </c>
      <c r="G374">
        <f t="shared" si="78"/>
        <v>41586.899362070326</v>
      </c>
      <c r="H374">
        <f t="shared" si="73"/>
        <v>16196.855311035162</v>
      </c>
      <c r="I374">
        <f t="shared" si="74"/>
        <v>36990.304992070327</v>
      </c>
      <c r="J374">
        <f t="shared" si="75"/>
        <v>-25390.044051035162</v>
      </c>
      <c r="K374">
        <f t="shared" si="76"/>
        <v>-46183.493732070325</v>
      </c>
    </row>
    <row r="375" spans="1:11">
      <c r="A375" t="s">
        <v>84</v>
      </c>
      <c r="B375">
        <v>1425.3203000000001</v>
      </c>
      <c r="C375">
        <f t="shared" si="80"/>
        <v>11972.9887</v>
      </c>
      <c r="D375">
        <f t="shared" si="81"/>
        <v>11018.670099999999</v>
      </c>
      <c r="E375">
        <f t="shared" si="79"/>
        <v>-3032.0541650000014</v>
      </c>
      <c r="F375">
        <f t="shared" si="77"/>
        <v>20729.005439660734</v>
      </c>
      <c r="G375">
        <f t="shared" si="78"/>
        <v>41458.010879321468</v>
      </c>
      <c r="H375">
        <f t="shared" si="73"/>
        <v>17696.951274660732</v>
      </c>
      <c r="I375">
        <f t="shared" si="74"/>
        <v>38425.956714321466</v>
      </c>
      <c r="J375">
        <f t="shared" si="75"/>
        <v>-23761.059604660735</v>
      </c>
      <c r="K375">
        <f t="shared" si="76"/>
        <v>-44490.065044321469</v>
      </c>
    </row>
    <row r="376" spans="1:11">
      <c r="A376" t="s">
        <v>85</v>
      </c>
      <c r="B376">
        <v>3687.2881000000002</v>
      </c>
      <c r="C376">
        <f t="shared" si="80"/>
        <v>13854.958499999999</v>
      </c>
      <c r="D376">
        <f t="shared" si="81"/>
        <v>14210.4512</v>
      </c>
      <c r="E376">
        <f t="shared" si="79"/>
        <v>-391.02025500000093</v>
      </c>
      <c r="F376">
        <f t="shared" si="77"/>
        <v>19271.110189173036</v>
      </c>
      <c r="G376">
        <f t="shared" si="78"/>
        <v>38542.220378346072</v>
      </c>
      <c r="H376">
        <f t="shared" si="73"/>
        <v>18880.089934173036</v>
      </c>
      <c r="I376">
        <f t="shared" si="74"/>
        <v>38151.200123346069</v>
      </c>
      <c r="J376">
        <f t="shared" si="75"/>
        <v>-19662.130444173035</v>
      </c>
      <c r="K376">
        <f t="shared" si="76"/>
        <v>-38933.240633346075</v>
      </c>
    </row>
    <row r="377" spans="1:11">
      <c r="A377" t="s">
        <v>86</v>
      </c>
      <c r="B377">
        <v>588.71460000000002</v>
      </c>
      <c r="C377">
        <f t="shared" si="80"/>
        <v>9273.1419999999998</v>
      </c>
      <c r="D377">
        <f t="shared" si="81"/>
        <v>4149.0883999999996</v>
      </c>
      <c r="E377">
        <f t="shared" si="79"/>
        <v>1766.7642149999999</v>
      </c>
      <c r="F377">
        <f t="shared" si="77"/>
        <v>17002.270598345407</v>
      </c>
      <c r="G377">
        <f t="shared" si="78"/>
        <v>34004.541196690814</v>
      </c>
      <c r="H377">
        <f t="shared" si="73"/>
        <v>18769.034813345406</v>
      </c>
      <c r="I377">
        <f t="shared" si="74"/>
        <v>35771.305411690817</v>
      </c>
      <c r="J377">
        <f t="shared" si="75"/>
        <v>-15235.506383345408</v>
      </c>
      <c r="K377">
        <f t="shared" si="76"/>
        <v>-32237.776981690815</v>
      </c>
    </row>
    <row r="378" spans="1:11">
      <c r="A378" t="s">
        <v>87</v>
      </c>
      <c r="B378">
        <v>-521.39359999999999</v>
      </c>
      <c r="C378">
        <f t="shared" si="80"/>
        <v>5179.9294</v>
      </c>
      <c r="D378">
        <f t="shared" si="81"/>
        <v>-6629.6686999999993</v>
      </c>
      <c r="E378">
        <f t="shared" si="79"/>
        <v>3421.798029999999</v>
      </c>
      <c r="F378">
        <f t="shared" si="77"/>
        <v>14116.384989765844</v>
      </c>
      <c r="G378">
        <f t="shared" si="78"/>
        <v>28232.769979531688</v>
      </c>
      <c r="H378">
        <f t="shared" si="73"/>
        <v>17538.183019765842</v>
      </c>
      <c r="I378">
        <f t="shared" si="74"/>
        <v>31654.568009531686</v>
      </c>
      <c r="J378">
        <f t="shared" si="75"/>
        <v>-10694.586959765846</v>
      </c>
      <c r="K378">
        <f t="shared" si="76"/>
        <v>-24810.971949531689</v>
      </c>
    </row>
    <row r="379" spans="1:11">
      <c r="A379" t="s">
        <v>88</v>
      </c>
      <c r="B379">
        <v>-5149.6752999999999</v>
      </c>
      <c r="C379">
        <f t="shared" si="80"/>
        <v>-1395.0661999999998</v>
      </c>
      <c r="D379">
        <f t="shared" si="81"/>
        <v>-13368.054899999999</v>
      </c>
      <c r="E379">
        <f t="shared" si="79"/>
        <v>3666.4898349999989</v>
      </c>
      <c r="F379">
        <f t="shared" si="77"/>
        <v>13758.621198283079</v>
      </c>
      <c r="G379">
        <f t="shared" si="78"/>
        <v>27517.242396566158</v>
      </c>
      <c r="H379">
        <f t="shared" si="73"/>
        <v>17425.111033283079</v>
      </c>
      <c r="I379">
        <f t="shared" si="74"/>
        <v>31183.732231566159</v>
      </c>
      <c r="J379">
        <f t="shared" si="75"/>
        <v>-10092.131363283081</v>
      </c>
      <c r="K379">
        <f t="shared" si="76"/>
        <v>-23850.752561566158</v>
      </c>
    </row>
    <row r="380" spans="1:11">
      <c r="A380" t="s">
        <v>89</v>
      </c>
      <c r="B380">
        <v>3610.4866000000002</v>
      </c>
      <c r="C380">
        <f t="shared" si="80"/>
        <v>-1471.8676999999998</v>
      </c>
      <c r="D380">
        <f t="shared" si="81"/>
        <v>-15326.8262</v>
      </c>
      <c r="E380">
        <f t="shared" si="79"/>
        <v>2569.0387899999996</v>
      </c>
      <c r="F380">
        <f t="shared" si="77"/>
        <v>14372.150289823165</v>
      </c>
      <c r="G380">
        <f t="shared" si="78"/>
        <v>28744.300579646329</v>
      </c>
      <c r="H380">
        <f t="shared" si="73"/>
        <v>16941.189079823165</v>
      </c>
      <c r="I380">
        <f t="shared" si="74"/>
        <v>31313.339369646328</v>
      </c>
      <c r="J380">
        <f t="shared" si="75"/>
        <v>-11803.111499823164</v>
      </c>
      <c r="K380">
        <f t="shared" si="76"/>
        <v>-26175.261789646331</v>
      </c>
    </row>
    <row r="381" spans="1:11">
      <c r="A381" t="s">
        <v>90</v>
      </c>
      <c r="B381">
        <v>321.59100000000001</v>
      </c>
      <c r="C381">
        <f t="shared" si="80"/>
        <v>-1738.9913000000001</v>
      </c>
      <c r="D381">
        <f t="shared" si="81"/>
        <v>-11012.1333</v>
      </c>
      <c r="E381">
        <f t="shared" si="79"/>
        <v>1121.0637199999996</v>
      </c>
      <c r="F381">
        <f t="shared" si="77"/>
        <v>14199.032513402524</v>
      </c>
      <c r="G381">
        <f t="shared" si="78"/>
        <v>28398.065026805049</v>
      </c>
      <c r="H381">
        <f t="shared" si="73"/>
        <v>15320.096233402524</v>
      </c>
      <c r="I381">
        <f t="shared" si="74"/>
        <v>29519.128746805047</v>
      </c>
      <c r="J381">
        <f t="shared" si="75"/>
        <v>-13077.968793402524</v>
      </c>
      <c r="K381">
        <f t="shared" si="76"/>
        <v>-27277.00130680505</v>
      </c>
    </row>
    <row r="382" spans="1:11">
      <c r="A382" t="s">
        <v>91</v>
      </c>
      <c r="B382">
        <v>-496.5342</v>
      </c>
      <c r="C382">
        <f t="shared" si="80"/>
        <v>-1714.1318999999999</v>
      </c>
      <c r="D382">
        <f t="shared" si="81"/>
        <v>-6894.0612999999994</v>
      </c>
      <c r="E382">
        <f t="shared" si="79"/>
        <v>-786.56819999999936</v>
      </c>
      <c r="F382">
        <f t="shared" si="77"/>
        <v>12383.837700234148</v>
      </c>
      <c r="G382">
        <f t="shared" si="78"/>
        <v>24767.675400468295</v>
      </c>
      <c r="H382">
        <f t="shared" si="73"/>
        <v>11597.269500234148</v>
      </c>
      <c r="I382">
        <f t="shared" si="74"/>
        <v>23981.107200468297</v>
      </c>
      <c r="J382">
        <f t="shared" si="75"/>
        <v>-13170.405900234147</v>
      </c>
      <c r="K382">
        <f t="shared" si="76"/>
        <v>-25554.243600468293</v>
      </c>
    </row>
    <row r="383" spans="1:11">
      <c r="A383" t="s">
        <v>92</v>
      </c>
      <c r="B383">
        <v>-506.25970000000001</v>
      </c>
      <c r="C383">
        <f t="shared" si="80"/>
        <v>2929.2837</v>
      </c>
      <c r="D383">
        <f t="shared" si="81"/>
        <v>4324.3498999999993</v>
      </c>
      <c r="E383">
        <f t="shared" si="79"/>
        <v>-1724.0347699999995</v>
      </c>
      <c r="F383">
        <f t="shared" si="77"/>
        <v>11128.584327980232</v>
      </c>
      <c r="G383">
        <f t="shared" si="78"/>
        <v>22257.168655960464</v>
      </c>
      <c r="H383">
        <f t="shared" si="73"/>
        <v>9404.5495579802318</v>
      </c>
      <c r="I383">
        <f t="shared" si="74"/>
        <v>20533.133885960466</v>
      </c>
      <c r="J383">
        <f t="shared" si="75"/>
        <v>-12852.619097980232</v>
      </c>
      <c r="K383">
        <f t="shared" si="76"/>
        <v>-23981.203425960462</v>
      </c>
    </row>
    <row r="384" spans="1:11">
      <c r="A384" t="s">
        <v>93</v>
      </c>
      <c r="B384">
        <v>2474.8415</v>
      </c>
      <c r="C384">
        <f t="shared" si="80"/>
        <v>1793.6386</v>
      </c>
      <c r="D384">
        <f t="shared" si="81"/>
        <v>3265.5063</v>
      </c>
      <c r="E384">
        <f t="shared" si="79"/>
        <v>-2325.5786400000002</v>
      </c>
      <c r="F384">
        <f t="shared" si="77"/>
        <v>10465.547910818183</v>
      </c>
      <c r="G384">
        <f t="shared" si="78"/>
        <v>20931.095821636365</v>
      </c>
      <c r="H384">
        <f t="shared" si="73"/>
        <v>8139.9692708181828</v>
      </c>
      <c r="I384">
        <f t="shared" si="74"/>
        <v>18605.517181636365</v>
      </c>
      <c r="J384">
        <f t="shared" si="75"/>
        <v>-12791.126550818182</v>
      </c>
      <c r="K384">
        <f t="shared" si="76"/>
        <v>-23256.674461636365</v>
      </c>
    </row>
    <row r="385" spans="1:11">
      <c r="A385" t="s">
        <v>94</v>
      </c>
      <c r="B385">
        <v>-3648.1496000000002</v>
      </c>
      <c r="C385">
        <f t="shared" si="80"/>
        <v>-2176.1020000000003</v>
      </c>
      <c r="D385">
        <f t="shared" si="81"/>
        <v>-437.11070000000018</v>
      </c>
      <c r="E385">
        <f t="shared" si="79"/>
        <v>-3039.3663199999996</v>
      </c>
      <c r="F385">
        <f t="shared" si="77"/>
        <v>9768.694801905669</v>
      </c>
      <c r="G385">
        <f t="shared" si="78"/>
        <v>19537.389603811338</v>
      </c>
      <c r="H385">
        <f t="shared" si="73"/>
        <v>6729.3284819056698</v>
      </c>
      <c r="I385">
        <f t="shared" si="74"/>
        <v>16498.023283811337</v>
      </c>
      <c r="J385">
        <f t="shared" si="75"/>
        <v>-12808.061121905668</v>
      </c>
      <c r="K385">
        <f t="shared" si="76"/>
        <v>-22576.755923811339</v>
      </c>
    </row>
    <row r="386" spans="1:11">
      <c r="A386" t="s">
        <v>95</v>
      </c>
      <c r="B386">
        <v>-1385.9650999999999</v>
      </c>
      <c r="C386">
        <f t="shared" si="80"/>
        <v>-3065.5329000000002</v>
      </c>
      <c r="D386">
        <f t="shared" si="81"/>
        <v>-1351.4010000000003</v>
      </c>
      <c r="E386">
        <f t="shared" ref="E386:E417" si="82">AVERAGE(D367:D386)</f>
        <v>-2713.3504200000002</v>
      </c>
      <c r="F386">
        <f t="shared" si="77"/>
        <v>9707.5457131346011</v>
      </c>
      <c r="G386">
        <f t="shared" si="78"/>
        <v>19415.091426269202</v>
      </c>
      <c r="H386">
        <f t="shared" ref="H386:H439" si="83">E386+F386</f>
        <v>6994.1952931346004</v>
      </c>
      <c r="I386">
        <f t="shared" ref="I386:I439" si="84">E386+G386</f>
        <v>16701.741006269203</v>
      </c>
      <c r="J386">
        <f t="shared" ref="J386:J439" si="85">E386-F386</f>
        <v>-12420.896133134602</v>
      </c>
      <c r="K386">
        <f t="shared" ref="K386:K439" si="86">E386-G386</f>
        <v>-22128.441846269201</v>
      </c>
    </row>
    <row r="387" spans="1:11">
      <c r="A387" t="s">
        <v>96</v>
      </c>
      <c r="B387">
        <v>888.64390000000003</v>
      </c>
      <c r="C387">
        <f t="shared" si="80"/>
        <v>-1670.6293000000001</v>
      </c>
      <c r="D387">
        <f t="shared" si="81"/>
        <v>-4599.9130000000005</v>
      </c>
      <c r="E387">
        <f t="shared" si="82"/>
        <v>-2524.0212799999999</v>
      </c>
      <c r="F387">
        <f t="shared" ref="F387:F439" si="87">STDEV(D368,D369,D370,D371,D372,D373,D374,D375,D376,D377,D378,D379,D380,D381,D382,D383,D384,D385,D386,D387)</f>
        <v>9627.6740949146988</v>
      </c>
      <c r="G387">
        <f t="shared" ref="G387:G439" si="88">F387*2</f>
        <v>19255.348189829398</v>
      </c>
      <c r="H387">
        <f t="shared" si="83"/>
        <v>7103.6528149146989</v>
      </c>
      <c r="I387">
        <f t="shared" si="84"/>
        <v>16731.326909829397</v>
      </c>
      <c r="J387">
        <f t="shared" si="85"/>
        <v>-12151.6953749147</v>
      </c>
      <c r="K387">
        <f t="shared" si="86"/>
        <v>-21779.369469829398</v>
      </c>
    </row>
    <row r="388" spans="1:11">
      <c r="A388" t="s">
        <v>97</v>
      </c>
      <c r="B388">
        <v>2867.9796000000001</v>
      </c>
      <c r="C388">
        <f t="shared" si="80"/>
        <v>-1277.4911999999999</v>
      </c>
      <c r="D388">
        <f t="shared" si="81"/>
        <v>-3071.1297999999997</v>
      </c>
      <c r="E388">
        <f t="shared" si="82"/>
        <v>-2222.5206649999996</v>
      </c>
      <c r="F388">
        <f t="shared" si="87"/>
        <v>9504.4942779575031</v>
      </c>
      <c r="G388">
        <f t="shared" si="88"/>
        <v>19008.988555915006</v>
      </c>
      <c r="H388">
        <f t="shared" si="83"/>
        <v>7281.9736129575031</v>
      </c>
      <c r="I388">
        <f t="shared" si="84"/>
        <v>16786.467890915006</v>
      </c>
      <c r="J388">
        <f t="shared" si="85"/>
        <v>-11727.014942957503</v>
      </c>
      <c r="K388">
        <f t="shared" si="86"/>
        <v>-21231.509220915006</v>
      </c>
    </row>
    <row r="389" spans="1:11">
      <c r="A389" t="s">
        <v>98</v>
      </c>
      <c r="B389">
        <v>-312.22680000000003</v>
      </c>
      <c r="C389">
        <f t="shared" si="80"/>
        <v>2058.4316000000003</v>
      </c>
      <c r="D389">
        <f t="shared" si="81"/>
        <v>4234.5336000000007</v>
      </c>
      <c r="E389">
        <f t="shared" si="82"/>
        <v>-969.15643999999998</v>
      </c>
      <c r="F389">
        <f t="shared" si="87"/>
        <v>8523.3649794521043</v>
      </c>
      <c r="G389">
        <f t="shared" si="88"/>
        <v>17046.729958904209</v>
      </c>
      <c r="H389">
        <f t="shared" si="83"/>
        <v>7554.2085394521046</v>
      </c>
      <c r="I389">
        <f t="shared" si="84"/>
        <v>16077.573518904208</v>
      </c>
      <c r="J389">
        <f t="shared" si="85"/>
        <v>-9492.521419452105</v>
      </c>
      <c r="K389">
        <f t="shared" si="86"/>
        <v>-18015.886398904207</v>
      </c>
    </row>
    <row r="390" spans="1:11">
      <c r="A390" t="s">
        <v>99</v>
      </c>
      <c r="B390">
        <v>-2118.9703</v>
      </c>
      <c r="C390">
        <f t="shared" si="80"/>
        <v>1325.4264000000003</v>
      </c>
      <c r="D390">
        <f t="shared" si="81"/>
        <v>4390.9593000000004</v>
      </c>
      <c r="E390">
        <f t="shared" si="82"/>
        <v>-323.22764499999994</v>
      </c>
      <c r="F390">
        <f t="shared" si="87"/>
        <v>8409.1532256531609</v>
      </c>
      <c r="G390">
        <f t="shared" si="88"/>
        <v>16818.306451306322</v>
      </c>
      <c r="H390">
        <f t="shared" si="83"/>
        <v>8085.925580653161</v>
      </c>
      <c r="I390">
        <f t="shared" si="84"/>
        <v>16495.078806306323</v>
      </c>
      <c r="J390">
        <f t="shared" si="85"/>
        <v>-8732.3808706531599</v>
      </c>
      <c r="K390">
        <f t="shared" si="86"/>
        <v>-17141.534096306321</v>
      </c>
    </row>
    <row r="391" spans="1:11">
      <c r="A391" t="s">
        <v>100</v>
      </c>
      <c r="B391">
        <v>2568.8418999999999</v>
      </c>
      <c r="C391">
        <f t="shared" si="80"/>
        <v>3005.6244000000002</v>
      </c>
      <c r="D391">
        <f t="shared" si="81"/>
        <v>4676.2537000000002</v>
      </c>
      <c r="E391">
        <f t="shared" si="82"/>
        <v>111.49433499999991</v>
      </c>
      <c r="F391">
        <f t="shared" si="87"/>
        <v>8432.7860623460383</v>
      </c>
      <c r="G391">
        <f t="shared" si="88"/>
        <v>16865.572124692077</v>
      </c>
      <c r="H391">
        <f t="shared" si="83"/>
        <v>8544.2803973460377</v>
      </c>
      <c r="I391">
        <f t="shared" si="84"/>
        <v>16977.066459692076</v>
      </c>
      <c r="J391">
        <f t="shared" si="85"/>
        <v>-8321.2917273460389</v>
      </c>
      <c r="K391">
        <f t="shared" si="86"/>
        <v>-16754.077789692077</v>
      </c>
    </row>
    <row r="392" spans="1:11">
      <c r="A392" t="s">
        <v>101</v>
      </c>
      <c r="B392">
        <v>2791.6185999999998</v>
      </c>
      <c r="C392">
        <f t="shared" si="80"/>
        <v>2929.2633999999998</v>
      </c>
      <c r="D392">
        <f t="shared" si="81"/>
        <v>4206.7546000000002</v>
      </c>
      <c r="E392">
        <f t="shared" si="82"/>
        <v>609.29281499999956</v>
      </c>
      <c r="F392">
        <f t="shared" si="87"/>
        <v>8362.1733226652086</v>
      </c>
      <c r="G392">
        <f t="shared" si="88"/>
        <v>16724.346645330417</v>
      </c>
      <c r="H392">
        <f t="shared" si="83"/>
        <v>8971.4661376652075</v>
      </c>
      <c r="I392">
        <f t="shared" si="84"/>
        <v>17333.639460330418</v>
      </c>
      <c r="J392">
        <f t="shared" si="85"/>
        <v>-7752.8805076652088</v>
      </c>
      <c r="K392">
        <f t="shared" si="86"/>
        <v>-16115.053830330418</v>
      </c>
    </row>
    <row r="393" spans="1:11">
      <c r="A393" t="s">
        <v>102</v>
      </c>
      <c r="B393">
        <v>-3128.0533999999998</v>
      </c>
      <c r="C393">
        <f t="shared" si="80"/>
        <v>113.43679999999995</v>
      </c>
      <c r="D393">
        <f t="shared" si="81"/>
        <v>-1944.9948000000004</v>
      </c>
      <c r="E393">
        <f t="shared" si="82"/>
        <v>168.9032499999999</v>
      </c>
      <c r="F393">
        <f t="shared" si="87"/>
        <v>8246.6328962674088</v>
      </c>
      <c r="G393">
        <f t="shared" si="88"/>
        <v>16493.265792534818</v>
      </c>
      <c r="H393">
        <f t="shared" si="83"/>
        <v>8415.5361462674082</v>
      </c>
      <c r="I393">
        <f t="shared" si="84"/>
        <v>16662.169042534817</v>
      </c>
      <c r="J393">
        <f t="shared" si="85"/>
        <v>-8077.7296462674085</v>
      </c>
      <c r="K393">
        <f t="shared" si="86"/>
        <v>-16324.362542534818</v>
      </c>
    </row>
    <row r="394" spans="1:11">
      <c r="A394" t="s">
        <v>103</v>
      </c>
      <c r="B394">
        <v>3365.9515000000001</v>
      </c>
      <c r="C394">
        <f t="shared" si="80"/>
        <v>5598.3585999999996</v>
      </c>
      <c r="D394">
        <f t="shared" si="81"/>
        <v>4272.9321999999993</v>
      </c>
      <c r="E394">
        <f t="shared" si="82"/>
        <v>-294.28971999999976</v>
      </c>
      <c r="F394">
        <f t="shared" si="87"/>
        <v>7698.2013911843469</v>
      </c>
      <c r="G394">
        <f t="shared" si="88"/>
        <v>15396.402782368694</v>
      </c>
      <c r="H394">
        <f t="shared" si="83"/>
        <v>7403.9116711843471</v>
      </c>
      <c r="I394">
        <f t="shared" si="84"/>
        <v>15102.113062368695</v>
      </c>
      <c r="J394">
        <f t="shared" si="85"/>
        <v>-7992.4911111843467</v>
      </c>
      <c r="K394">
        <f t="shared" si="86"/>
        <v>-15690.692502368693</v>
      </c>
    </row>
    <row r="395" spans="1:11">
      <c r="A395" t="s">
        <v>104</v>
      </c>
      <c r="B395">
        <v>2062.8164999999999</v>
      </c>
      <c r="C395">
        <f t="shared" si="80"/>
        <v>5092.3332</v>
      </c>
      <c r="D395">
        <f t="shared" si="81"/>
        <v>2086.7087999999999</v>
      </c>
      <c r="E395">
        <f t="shared" si="82"/>
        <v>-740.88778499999989</v>
      </c>
      <c r="F395">
        <f t="shared" si="87"/>
        <v>7253.6048604360649</v>
      </c>
      <c r="G395">
        <f t="shared" si="88"/>
        <v>14507.20972087213</v>
      </c>
      <c r="H395">
        <f t="shared" si="83"/>
        <v>6512.717075436065</v>
      </c>
      <c r="I395">
        <f t="shared" si="84"/>
        <v>13766.321935872129</v>
      </c>
      <c r="J395">
        <f t="shared" si="85"/>
        <v>-7994.4926454360648</v>
      </c>
      <c r="K395">
        <f t="shared" si="86"/>
        <v>-15248.097505872131</v>
      </c>
    </row>
    <row r="396" spans="1:11">
      <c r="A396" t="s">
        <v>105</v>
      </c>
      <c r="B396">
        <v>5350.1224000000002</v>
      </c>
      <c r="C396">
        <f t="shared" si="80"/>
        <v>7650.8370000000004</v>
      </c>
      <c r="D396">
        <f t="shared" si="81"/>
        <v>4721.5736000000006</v>
      </c>
      <c r="E396">
        <f t="shared" si="82"/>
        <v>-1215.3316649999997</v>
      </c>
      <c r="F396">
        <f t="shared" si="87"/>
        <v>6494.8355717946706</v>
      </c>
      <c r="G396">
        <f t="shared" si="88"/>
        <v>12989.671143589341</v>
      </c>
      <c r="H396">
        <f t="shared" si="83"/>
        <v>5279.5039067946709</v>
      </c>
      <c r="I396">
        <f t="shared" si="84"/>
        <v>11774.339478589342</v>
      </c>
      <c r="J396">
        <f t="shared" si="85"/>
        <v>-7710.1672367946703</v>
      </c>
      <c r="K396">
        <f t="shared" si="86"/>
        <v>-14205.002808589341</v>
      </c>
    </row>
    <row r="397" spans="1:11">
      <c r="A397" t="s">
        <v>106</v>
      </c>
      <c r="B397">
        <v>1434.578</v>
      </c>
      <c r="C397">
        <f t="shared" si="80"/>
        <v>12213.4684</v>
      </c>
      <c r="D397">
        <f t="shared" si="81"/>
        <v>12100.0316</v>
      </c>
      <c r="E397">
        <f t="shared" si="82"/>
        <v>-817.78450499999951</v>
      </c>
      <c r="F397">
        <f t="shared" si="87"/>
        <v>7059.2824830893624</v>
      </c>
      <c r="G397">
        <f t="shared" si="88"/>
        <v>14118.564966178725</v>
      </c>
      <c r="H397">
        <f t="shared" si="83"/>
        <v>6241.4979780893627</v>
      </c>
      <c r="I397">
        <f t="shared" si="84"/>
        <v>13300.780461178725</v>
      </c>
      <c r="J397">
        <f t="shared" si="85"/>
        <v>-7877.066988089362</v>
      </c>
      <c r="K397">
        <f t="shared" si="86"/>
        <v>-14936.349471178724</v>
      </c>
    </row>
    <row r="398" spans="1:11">
      <c r="A398" t="s">
        <v>107</v>
      </c>
      <c r="B398">
        <v>328.17959999999999</v>
      </c>
      <c r="C398">
        <f t="shared" si="80"/>
        <v>9175.6965</v>
      </c>
      <c r="D398">
        <f t="shared" si="81"/>
        <v>3577.3379000000004</v>
      </c>
      <c r="E398">
        <f t="shared" si="82"/>
        <v>-307.43417499999958</v>
      </c>
      <c r="F398">
        <f t="shared" si="87"/>
        <v>6985.5710998013392</v>
      </c>
      <c r="G398">
        <f t="shared" si="88"/>
        <v>13971.142199602678</v>
      </c>
      <c r="H398">
        <f t="shared" si="83"/>
        <v>6678.1369248013398</v>
      </c>
      <c r="I398">
        <f t="shared" si="84"/>
        <v>13663.708024602678</v>
      </c>
      <c r="J398">
        <f t="shared" si="85"/>
        <v>-7293.0052748013386</v>
      </c>
      <c r="K398">
        <f t="shared" si="86"/>
        <v>-14278.576374602679</v>
      </c>
    </row>
    <row r="399" spans="1:11">
      <c r="A399" t="s">
        <v>108</v>
      </c>
      <c r="B399">
        <v>-52.441899999999997</v>
      </c>
      <c r="C399">
        <f t="shared" si="80"/>
        <v>7060.4381000000003</v>
      </c>
      <c r="D399">
        <f t="shared" si="81"/>
        <v>1968.1049000000003</v>
      </c>
      <c r="E399">
        <f t="shared" si="82"/>
        <v>459.37381500000021</v>
      </c>
      <c r="F399">
        <f t="shared" si="87"/>
        <v>6282.8263950910768</v>
      </c>
      <c r="G399">
        <f t="shared" si="88"/>
        <v>12565.652790182154</v>
      </c>
      <c r="H399">
        <f t="shared" si="83"/>
        <v>6742.2002100910768</v>
      </c>
      <c r="I399">
        <f t="shared" si="84"/>
        <v>13025.026605182155</v>
      </c>
      <c r="J399">
        <f t="shared" si="85"/>
        <v>-5823.4525800910769</v>
      </c>
      <c r="K399">
        <f t="shared" si="86"/>
        <v>-12106.278975182153</v>
      </c>
    </row>
    <row r="400" spans="1:11">
      <c r="A400" t="s">
        <v>109</v>
      </c>
      <c r="B400">
        <v>3314.7199000000001</v>
      </c>
      <c r="C400">
        <f t="shared" si="80"/>
        <v>5025.0356000000002</v>
      </c>
      <c r="D400">
        <f t="shared" si="81"/>
        <v>-2625.8014000000003</v>
      </c>
      <c r="E400">
        <f t="shared" si="82"/>
        <v>1094.4250549999999</v>
      </c>
      <c r="F400">
        <f t="shared" si="87"/>
        <v>5141.4345548349338</v>
      </c>
      <c r="G400">
        <f t="shared" si="88"/>
        <v>10282.869109669868</v>
      </c>
      <c r="H400">
        <f t="shared" si="83"/>
        <v>6235.8596098349335</v>
      </c>
      <c r="I400">
        <f t="shared" si="84"/>
        <v>11377.294164669867</v>
      </c>
      <c r="J400">
        <f t="shared" si="85"/>
        <v>-4047.0094998349341</v>
      </c>
      <c r="K400">
        <f t="shared" si="86"/>
        <v>-9188.4440546698679</v>
      </c>
    </row>
    <row r="401" spans="1:11">
      <c r="A401" t="s">
        <v>110</v>
      </c>
      <c r="B401">
        <v>609.05489999999998</v>
      </c>
      <c r="C401">
        <f t="shared" si="80"/>
        <v>4199.5124999999998</v>
      </c>
      <c r="D401">
        <f t="shared" si="81"/>
        <v>-8013.9558999999999</v>
      </c>
      <c r="E401">
        <f t="shared" si="82"/>
        <v>1244.3339249999997</v>
      </c>
      <c r="F401">
        <f t="shared" si="87"/>
        <v>4802.3954076868113</v>
      </c>
      <c r="G401">
        <f t="shared" si="88"/>
        <v>9604.7908153736225</v>
      </c>
      <c r="H401">
        <f t="shared" si="83"/>
        <v>6046.7293326868112</v>
      </c>
      <c r="I401">
        <f t="shared" si="84"/>
        <v>10849.124740373622</v>
      </c>
      <c r="J401">
        <f t="shared" si="85"/>
        <v>-3558.0614826868114</v>
      </c>
      <c r="K401">
        <f t="shared" si="86"/>
        <v>-8360.4568903736235</v>
      </c>
    </row>
    <row r="402" spans="1:11">
      <c r="A402" t="s">
        <v>111</v>
      </c>
      <c r="B402">
        <v>-8947.6193999999996</v>
      </c>
      <c r="C402">
        <f t="shared" si="80"/>
        <v>-5076.2864999999993</v>
      </c>
      <c r="D402">
        <f t="shared" si="81"/>
        <v>-14251.983</v>
      </c>
      <c r="E402">
        <f t="shared" si="82"/>
        <v>876.43783999999982</v>
      </c>
      <c r="F402">
        <f t="shared" si="87"/>
        <v>5663.3282115277143</v>
      </c>
      <c r="G402">
        <f t="shared" si="88"/>
        <v>11326.656423055429</v>
      </c>
      <c r="H402">
        <f t="shared" si="83"/>
        <v>6539.7660515277139</v>
      </c>
      <c r="I402">
        <f t="shared" si="84"/>
        <v>12203.094263055429</v>
      </c>
      <c r="J402">
        <f t="shared" si="85"/>
        <v>-4786.8903715277147</v>
      </c>
      <c r="K402">
        <f t="shared" si="86"/>
        <v>-10450.218583055428</v>
      </c>
    </row>
    <row r="403" spans="1:11">
      <c r="A403" t="s">
        <v>112</v>
      </c>
      <c r="B403">
        <v>5146.1125000000002</v>
      </c>
      <c r="C403">
        <f t="shared" si="80"/>
        <v>122.26790000000074</v>
      </c>
      <c r="D403">
        <f t="shared" si="81"/>
        <v>-6938.1701999999996</v>
      </c>
      <c r="E403">
        <f t="shared" si="82"/>
        <v>313.31183499999975</v>
      </c>
      <c r="F403">
        <f t="shared" si="87"/>
        <v>5859.0021850923522</v>
      </c>
      <c r="G403">
        <f t="shared" si="88"/>
        <v>11718.004370184704</v>
      </c>
      <c r="H403">
        <f t="shared" si="83"/>
        <v>6172.3140200923517</v>
      </c>
      <c r="I403">
        <f t="shared" si="84"/>
        <v>12031.316205184705</v>
      </c>
      <c r="J403">
        <f t="shared" si="85"/>
        <v>-5545.6903500923527</v>
      </c>
      <c r="K403">
        <f t="shared" si="86"/>
        <v>-11404.692535184704</v>
      </c>
    </row>
    <row r="404" spans="1:11">
      <c r="A404" t="s">
        <v>113</v>
      </c>
      <c r="B404">
        <v>1349.7955999999999</v>
      </c>
      <c r="C404">
        <f t="shared" si="80"/>
        <v>-1842.6564000000003</v>
      </c>
      <c r="D404">
        <f t="shared" si="81"/>
        <v>-6867.6920000000009</v>
      </c>
      <c r="E404">
        <f t="shared" si="82"/>
        <v>-193.34808000000015</v>
      </c>
      <c r="F404">
        <f t="shared" si="87"/>
        <v>6026.0290845245254</v>
      </c>
      <c r="G404">
        <f t="shared" si="88"/>
        <v>12052.058169049051</v>
      </c>
      <c r="H404">
        <f t="shared" si="83"/>
        <v>5832.6810045245256</v>
      </c>
      <c r="I404">
        <f t="shared" si="84"/>
        <v>11858.710089049051</v>
      </c>
      <c r="J404">
        <f t="shared" si="85"/>
        <v>-6219.3771645245251</v>
      </c>
      <c r="K404">
        <f t="shared" si="86"/>
        <v>-12245.406249049051</v>
      </c>
    </row>
    <row r="405" spans="1:11">
      <c r="A405" t="s">
        <v>114</v>
      </c>
      <c r="B405">
        <v>4436.7136</v>
      </c>
      <c r="C405">
        <f t="shared" si="80"/>
        <v>1985.0023000000006</v>
      </c>
      <c r="D405">
        <f t="shared" si="81"/>
        <v>-2214.5101999999993</v>
      </c>
      <c r="E405">
        <f t="shared" si="82"/>
        <v>-282.21805500000028</v>
      </c>
      <c r="F405">
        <f t="shared" si="87"/>
        <v>6042.8958841830736</v>
      </c>
      <c r="G405">
        <f t="shared" si="88"/>
        <v>12085.791768366147</v>
      </c>
      <c r="H405">
        <f t="shared" si="83"/>
        <v>5760.6778291830733</v>
      </c>
      <c r="I405">
        <f t="shared" si="84"/>
        <v>11803.573713366146</v>
      </c>
      <c r="J405">
        <f t="shared" si="85"/>
        <v>-6325.1139391830739</v>
      </c>
      <c r="K405">
        <f t="shared" si="86"/>
        <v>-12368.009823366148</v>
      </c>
    </row>
    <row r="406" spans="1:11">
      <c r="A406" t="s">
        <v>115</v>
      </c>
      <c r="B406">
        <v>2704.0369999999998</v>
      </c>
      <c r="C406">
        <f t="shared" si="80"/>
        <v>13636.6587</v>
      </c>
      <c r="D406">
        <f t="shared" si="81"/>
        <v>18712.945199999998</v>
      </c>
      <c r="E406">
        <f t="shared" si="82"/>
        <v>720.99925500000006</v>
      </c>
      <c r="F406">
        <f t="shared" si="87"/>
        <v>7374.7770641309571</v>
      </c>
      <c r="G406">
        <f t="shared" si="88"/>
        <v>14749.554128261914</v>
      </c>
      <c r="H406">
        <f t="shared" si="83"/>
        <v>8095.7763191309568</v>
      </c>
      <c r="I406">
        <f t="shared" si="84"/>
        <v>15470.553383261915</v>
      </c>
      <c r="J406">
        <f t="shared" si="85"/>
        <v>-6653.7778091309574</v>
      </c>
      <c r="K406">
        <f t="shared" si="86"/>
        <v>-14028.554873261914</v>
      </c>
    </row>
    <row r="407" spans="1:11">
      <c r="A407" t="s">
        <v>116</v>
      </c>
      <c r="B407">
        <v>5448.7745000000004</v>
      </c>
      <c r="C407">
        <f t="shared" si="80"/>
        <v>13939.3207</v>
      </c>
      <c r="D407">
        <f t="shared" si="81"/>
        <v>13817.052799999999</v>
      </c>
      <c r="E407">
        <f t="shared" si="82"/>
        <v>1641.8475449999994</v>
      </c>
      <c r="F407">
        <f t="shared" si="87"/>
        <v>7812.2531217622209</v>
      </c>
      <c r="G407">
        <f t="shared" si="88"/>
        <v>15624.506243524442</v>
      </c>
      <c r="H407">
        <f t="shared" si="83"/>
        <v>9454.1006667622205</v>
      </c>
      <c r="I407">
        <f t="shared" si="84"/>
        <v>17266.35378852444</v>
      </c>
      <c r="J407">
        <f t="shared" si="85"/>
        <v>-6170.4055767622212</v>
      </c>
      <c r="K407">
        <f t="shared" si="86"/>
        <v>-13982.658698524443</v>
      </c>
    </row>
    <row r="408" spans="1:11">
      <c r="A408" t="s">
        <v>117</v>
      </c>
      <c r="B408">
        <v>3538.0970000000002</v>
      </c>
      <c r="C408">
        <f t="shared" si="80"/>
        <v>16127.622099999999</v>
      </c>
      <c r="D408">
        <f t="shared" si="81"/>
        <v>17970.2785</v>
      </c>
      <c r="E408">
        <f t="shared" si="82"/>
        <v>2693.9179599999998</v>
      </c>
      <c r="F408">
        <f t="shared" si="87"/>
        <v>8528.1673750687132</v>
      </c>
      <c r="G408">
        <f t="shared" si="88"/>
        <v>17056.334750137426</v>
      </c>
      <c r="H408">
        <f t="shared" si="83"/>
        <v>11222.085335068714</v>
      </c>
      <c r="I408">
        <f t="shared" si="84"/>
        <v>19750.252710137425</v>
      </c>
      <c r="J408">
        <f t="shared" si="85"/>
        <v>-5834.2494150687135</v>
      </c>
      <c r="K408">
        <f t="shared" si="86"/>
        <v>-14362.416790137428</v>
      </c>
    </row>
    <row r="409" spans="1:11">
      <c r="A409" t="s">
        <v>118</v>
      </c>
      <c r="B409">
        <v>5797.1172999999999</v>
      </c>
      <c r="C409">
        <f t="shared" si="80"/>
        <v>17488.025799999999</v>
      </c>
      <c r="D409">
        <f t="shared" si="81"/>
        <v>15503.023499999999</v>
      </c>
      <c r="E409">
        <f t="shared" si="82"/>
        <v>3257.3424549999995</v>
      </c>
      <c r="F409">
        <f t="shared" si="87"/>
        <v>8994.7759157596502</v>
      </c>
      <c r="G409">
        <f t="shared" si="88"/>
        <v>17989.5518315193</v>
      </c>
      <c r="H409">
        <f t="shared" si="83"/>
        <v>12252.11837075965</v>
      </c>
      <c r="I409">
        <f t="shared" si="84"/>
        <v>21246.894286519298</v>
      </c>
      <c r="J409">
        <f t="shared" si="85"/>
        <v>-5737.4334607596502</v>
      </c>
      <c r="K409">
        <f t="shared" si="86"/>
        <v>-14732.2093765193</v>
      </c>
    </row>
    <row r="410" spans="1:11">
      <c r="A410" t="s">
        <v>119</v>
      </c>
      <c r="B410">
        <v>547.12149999999997</v>
      </c>
      <c r="C410">
        <f t="shared" si="80"/>
        <v>15331.1103</v>
      </c>
      <c r="D410">
        <f t="shared" si="81"/>
        <v>1694.4516000000003</v>
      </c>
      <c r="E410">
        <f t="shared" si="82"/>
        <v>3122.5170700000003</v>
      </c>
      <c r="F410">
        <f t="shared" si="87"/>
        <v>8997.0985519146652</v>
      </c>
      <c r="G410">
        <f t="shared" si="88"/>
        <v>17994.19710382933</v>
      </c>
      <c r="H410">
        <f t="shared" si="83"/>
        <v>12119.615621914665</v>
      </c>
      <c r="I410">
        <f t="shared" si="84"/>
        <v>21116.714173829332</v>
      </c>
      <c r="J410">
        <f t="shared" si="85"/>
        <v>-5874.5814819146653</v>
      </c>
      <c r="K410">
        <f t="shared" si="86"/>
        <v>-14871.680033829331</v>
      </c>
    </row>
    <row r="411" spans="1:11">
      <c r="A411" t="s">
        <v>120</v>
      </c>
      <c r="B411">
        <v>-6038.9618</v>
      </c>
      <c r="C411">
        <f t="shared" si="80"/>
        <v>3843.3739999999989</v>
      </c>
      <c r="D411">
        <f t="shared" si="81"/>
        <v>-10095.9467</v>
      </c>
      <c r="E411">
        <f t="shared" si="82"/>
        <v>2383.9070499999993</v>
      </c>
      <c r="F411">
        <f t="shared" si="87"/>
        <v>9457.4132893751521</v>
      </c>
      <c r="G411">
        <f t="shared" si="88"/>
        <v>18914.826578750304</v>
      </c>
      <c r="H411">
        <f t="shared" si="83"/>
        <v>11841.320339375152</v>
      </c>
      <c r="I411">
        <f t="shared" si="84"/>
        <v>21298.733628750302</v>
      </c>
      <c r="J411">
        <f t="shared" si="85"/>
        <v>-7073.5062393751523</v>
      </c>
      <c r="K411">
        <f t="shared" si="86"/>
        <v>-16530.919528750306</v>
      </c>
    </row>
    <row r="412" spans="1:11">
      <c r="A412" t="s">
        <v>121</v>
      </c>
      <c r="B412">
        <v>-1176.2769000000001</v>
      </c>
      <c r="C412">
        <f t="shared" si="80"/>
        <v>-870.99990000000003</v>
      </c>
      <c r="D412">
        <f t="shared" si="81"/>
        <v>-16998.621999999999</v>
      </c>
      <c r="E412">
        <f t="shared" si="82"/>
        <v>1323.6382199999994</v>
      </c>
      <c r="F412">
        <f t="shared" si="87"/>
        <v>10385.432397913781</v>
      </c>
      <c r="G412">
        <f t="shared" si="88"/>
        <v>20770.864795827561</v>
      </c>
      <c r="H412">
        <f t="shared" si="83"/>
        <v>11709.07061791378</v>
      </c>
      <c r="I412">
        <f t="shared" si="84"/>
        <v>22094.503015827562</v>
      </c>
      <c r="J412">
        <f t="shared" si="85"/>
        <v>-9061.7941779137818</v>
      </c>
      <c r="K412">
        <f t="shared" si="86"/>
        <v>-19447.226575827561</v>
      </c>
    </row>
    <row r="413" spans="1:11">
      <c r="A413" t="s">
        <v>122</v>
      </c>
      <c r="B413">
        <v>1034.9331999999999</v>
      </c>
      <c r="C413">
        <f t="shared" si="80"/>
        <v>-5633.1839999999993</v>
      </c>
      <c r="D413">
        <f t="shared" si="81"/>
        <v>-23121.209799999997</v>
      </c>
      <c r="E413">
        <f t="shared" si="82"/>
        <v>264.82746999999961</v>
      </c>
      <c r="F413">
        <f t="shared" si="87"/>
        <v>11728.803825930911</v>
      </c>
      <c r="G413">
        <f t="shared" si="88"/>
        <v>23457.607651861821</v>
      </c>
      <c r="H413">
        <f t="shared" si="83"/>
        <v>11993.631295930911</v>
      </c>
      <c r="I413">
        <f t="shared" si="84"/>
        <v>23722.435121861821</v>
      </c>
      <c r="J413">
        <f t="shared" si="85"/>
        <v>-11463.97635593091</v>
      </c>
      <c r="K413">
        <f t="shared" si="86"/>
        <v>-23192.780181861821</v>
      </c>
    </row>
    <row r="414" spans="1:11">
      <c r="A414" t="s">
        <v>123</v>
      </c>
      <c r="B414">
        <v>7740.6944000000003</v>
      </c>
      <c r="C414">
        <f t="shared" si="80"/>
        <v>1560.3888999999999</v>
      </c>
      <c r="D414">
        <f t="shared" si="81"/>
        <v>-13770.7214</v>
      </c>
      <c r="E414">
        <f t="shared" si="82"/>
        <v>-637.35521000000017</v>
      </c>
      <c r="F414">
        <f t="shared" si="87"/>
        <v>12092.59234179062</v>
      </c>
      <c r="G414">
        <f t="shared" si="88"/>
        <v>24185.184683581239</v>
      </c>
      <c r="H414">
        <f t="shared" si="83"/>
        <v>11455.23713179062</v>
      </c>
      <c r="I414">
        <f t="shared" si="84"/>
        <v>23547.829473581238</v>
      </c>
      <c r="J414">
        <f t="shared" si="85"/>
        <v>-12729.947551790619</v>
      </c>
      <c r="K414">
        <f t="shared" si="86"/>
        <v>-24822.539893581241</v>
      </c>
    </row>
    <row r="415" spans="1:11">
      <c r="A415" t="s">
        <v>124</v>
      </c>
      <c r="B415">
        <v>7667.4522999999999</v>
      </c>
      <c r="C415">
        <f t="shared" si="80"/>
        <v>15266.803</v>
      </c>
      <c r="D415">
        <f t="shared" si="81"/>
        <v>11423.429</v>
      </c>
      <c r="E415">
        <f t="shared" si="82"/>
        <v>-170.51919999999981</v>
      </c>
      <c r="F415">
        <f t="shared" si="87"/>
        <v>12380.09496429627</v>
      </c>
      <c r="G415">
        <f t="shared" si="88"/>
        <v>24760.189928592539</v>
      </c>
      <c r="H415">
        <f t="shared" si="83"/>
        <v>12209.575764296269</v>
      </c>
      <c r="I415">
        <f t="shared" si="84"/>
        <v>24589.67072859254</v>
      </c>
      <c r="J415">
        <f t="shared" si="85"/>
        <v>-12550.61416429627</v>
      </c>
      <c r="K415">
        <f t="shared" si="86"/>
        <v>-24930.709128592538</v>
      </c>
    </row>
    <row r="416" spans="1:11">
      <c r="A416" t="s">
        <v>125</v>
      </c>
      <c r="B416">
        <v>8562.9657000000007</v>
      </c>
      <c r="C416">
        <f t="shared" si="80"/>
        <v>25006.045600000001</v>
      </c>
      <c r="D416">
        <f t="shared" si="81"/>
        <v>25877.0455</v>
      </c>
      <c r="E416">
        <f t="shared" si="82"/>
        <v>887.25439500000016</v>
      </c>
      <c r="F416">
        <f t="shared" si="87"/>
        <v>13657.913901059193</v>
      </c>
      <c r="G416">
        <f t="shared" si="88"/>
        <v>27315.827802118387</v>
      </c>
      <c r="H416">
        <f t="shared" si="83"/>
        <v>14545.168296059193</v>
      </c>
      <c r="I416">
        <f t="shared" si="84"/>
        <v>28203.082197118387</v>
      </c>
      <c r="J416">
        <f t="shared" si="85"/>
        <v>-12770.659506059194</v>
      </c>
      <c r="K416">
        <f t="shared" si="86"/>
        <v>-26428.573407118387</v>
      </c>
    </row>
    <row r="417" spans="1:11">
      <c r="A417" t="s">
        <v>126</v>
      </c>
      <c r="B417">
        <v>6069.5303000000004</v>
      </c>
      <c r="C417">
        <f t="shared" si="80"/>
        <v>30040.642700000004</v>
      </c>
      <c r="D417">
        <f t="shared" si="81"/>
        <v>35673.826700000005</v>
      </c>
      <c r="E417">
        <f t="shared" si="82"/>
        <v>2065.9441500000003</v>
      </c>
      <c r="F417">
        <f t="shared" si="87"/>
        <v>15561.130184495225</v>
      </c>
      <c r="G417">
        <f t="shared" si="88"/>
        <v>31122.26036899045</v>
      </c>
      <c r="H417">
        <f t="shared" si="83"/>
        <v>17627.074334495224</v>
      </c>
      <c r="I417">
        <f t="shared" si="84"/>
        <v>33188.204518990453</v>
      </c>
      <c r="J417">
        <f t="shared" si="85"/>
        <v>-13495.186034495226</v>
      </c>
      <c r="K417">
        <f t="shared" si="86"/>
        <v>-29056.316218990451</v>
      </c>
    </row>
    <row r="418" spans="1:11">
      <c r="A418" t="s">
        <v>127</v>
      </c>
      <c r="B418">
        <v>11725.2534</v>
      </c>
      <c r="C418">
        <f t="shared" si="80"/>
        <v>34025.201700000005</v>
      </c>
      <c r="D418">
        <f t="shared" si="81"/>
        <v>32464.812800000007</v>
      </c>
      <c r="E418">
        <f t="shared" ref="E418:E437" si="89">AVERAGE(D399:D418)</f>
        <v>3510.3178950000001</v>
      </c>
      <c r="F418">
        <f t="shared" si="87"/>
        <v>16984.372497565095</v>
      </c>
      <c r="G418">
        <f t="shared" si="88"/>
        <v>33968.74499513019</v>
      </c>
      <c r="H418">
        <f t="shared" si="83"/>
        <v>20494.690392565095</v>
      </c>
      <c r="I418">
        <f t="shared" si="84"/>
        <v>37479.06289013019</v>
      </c>
      <c r="J418">
        <f t="shared" si="85"/>
        <v>-13474.054602565095</v>
      </c>
      <c r="K418">
        <f t="shared" si="86"/>
        <v>-30458.42710013019</v>
      </c>
    </row>
    <row r="419" spans="1:11">
      <c r="A419" t="s">
        <v>128</v>
      </c>
      <c r="B419">
        <v>11376.332</v>
      </c>
      <c r="C419">
        <f t="shared" si="80"/>
        <v>37734.081400000003</v>
      </c>
      <c r="D419">
        <f t="shared" si="81"/>
        <v>22467.278400000003</v>
      </c>
      <c r="E419">
        <f t="shared" si="89"/>
        <v>4535.2765700000018</v>
      </c>
      <c r="F419">
        <f t="shared" si="87"/>
        <v>17497.197367370904</v>
      </c>
      <c r="G419">
        <f t="shared" si="88"/>
        <v>34994.394734741807</v>
      </c>
      <c r="H419">
        <f t="shared" si="83"/>
        <v>22032.473937370905</v>
      </c>
      <c r="I419">
        <f t="shared" si="84"/>
        <v>39529.671304741809</v>
      </c>
      <c r="J419">
        <f t="shared" si="85"/>
        <v>-12961.920797370902</v>
      </c>
      <c r="K419">
        <f t="shared" si="86"/>
        <v>-30459.118164741805</v>
      </c>
    </row>
    <row r="420" spans="1:11">
      <c r="A420" t="s">
        <v>129</v>
      </c>
      <c r="B420">
        <v>15277.2413</v>
      </c>
      <c r="C420">
        <f t="shared" si="80"/>
        <v>44448.357000000004</v>
      </c>
      <c r="D420">
        <f t="shared" si="81"/>
        <v>19442.311400000002</v>
      </c>
      <c r="E420">
        <f t="shared" si="89"/>
        <v>5638.6822100000018</v>
      </c>
      <c r="F420">
        <f t="shared" si="87"/>
        <v>17716.294860567195</v>
      </c>
      <c r="G420">
        <f t="shared" si="88"/>
        <v>35432.589721134391</v>
      </c>
      <c r="H420">
        <f t="shared" si="83"/>
        <v>23354.977070567198</v>
      </c>
      <c r="I420">
        <f t="shared" si="84"/>
        <v>41071.27193113439</v>
      </c>
      <c r="J420">
        <f t="shared" si="85"/>
        <v>-12077.612650567193</v>
      </c>
      <c r="K420">
        <f t="shared" si="86"/>
        <v>-29793.907511134388</v>
      </c>
    </row>
    <row r="421" spans="1:11">
      <c r="A421" t="s">
        <v>130</v>
      </c>
      <c r="B421">
        <v>9456.2435999999998</v>
      </c>
      <c r="C421">
        <f t="shared" si="80"/>
        <v>47835.070299999999</v>
      </c>
      <c r="D421">
        <f t="shared" si="81"/>
        <v>17794.427599999995</v>
      </c>
      <c r="E421">
        <f t="shared" si="89"/>
        <v>6929.1013849999999</v>
      </c>
      <c r="F421">
        <f t="shared" si="87"/>
        <v>17609.116887842592</v>
      </c>
      <c r="G421">
        <f t="shared" si="88"/>
        <v>35218.233775685185</v>
      </c>
      <c r="H421">
        <f t="shared" si="83"/>
        <v>24538.218272842591</v>
      </c>
      <c r="I421">
        <f t="shared" si="84"/>
        <v>42147.335160685187</v>
      </c>
      <c r="J421">
        <f t="shared" si="85"/>
        <v>-10680.015502842592</v>
      </c>
      <c r="K421">
        <f t="shared" si="86"/>
        <v>-28289.132390685183</v>
      </c>
    </row>
    <row r="422" spans="1:11">
      <c r="A422" t="s">
        <v>131</v>
      </c>
      <c r="B422">
        <v>11036.3778</v>
      </c>
      <c r="C422">
        <f t="shared" si="80"/>
        <v>47146.1947</v>
      </c>
      <c r="D422">
        <f t="shared" si="81"/>
        <v>13120.992999999995</v>
      </c>
      <c r="E422">
        <f t="shared" si="89"/>
        <v>8297.7501850000008</v>
      </c>
      <c r="F422">
        <f t="shared" si="87"/>
        <v>16926.740210804026</v>
      </c>
      <c r="G422">
        <f t="shared" si="88"/>
        <v>33853.480421608052</v>
      </c>
      <c r="H422">
        <f t="shared" si="83"/>
        <v>25224.490395804027</v>
      </c>
      <c r="I422">
        <f t="shared" si="84"/>
        <v>42151.230606608049</v>
      </c>
      <c r="J422">
        <f t="shared" si="85"/>
        <v>-8628.9900258040252</v>
      </c>
      <c r="K422">
        <f t="shared" si="86"/>
        <v>-25555.730236608051</v>
      </c>
    </row>
    <row r="423" spans="1:11">
      <c r="A423" t="s">
        <v>132</v>
      </c>
      <c r="B423">
        <v>7824.2997999999998</v>
      </c>
      <c r="C423">
        <f t="shared" si="80"/>
        <v>43594.162499999999</v>
      </c>
      <c r="D423">
        <f t="shared" si="81"/>
        <v>5860.0810999999958</v>
      </c>
      <c r="E423">
        <f t="shared" si="89"/>
        <v>8937.6627499999995</v>
      </c>
      <c r="F423">
        <f t="shared" si="87"/>
        <v>16558.342384445496</v>
      </c>
      <c r="G423">
        <f t="shared" si="88"/>
        <v>33116.684768890991</v>
      </c>
      <c r="H423">
        <f t="shared" si="83"/>
        <v>25496.005134445495</v>
      </c>
      <c r="I423">
        <f t="shared" si="84"/>
        <v>42054.347518890994</v>
      </c>
      <c r="J423">
        <f t="shared" si="85"/>
        <v>-7620.679634445496</v>
      </c>
      <c r="K423">
        <f t="shared" si="86"/>
        <v>-24179.022018890992</v>
      </c>
    </row>
    <row r="424" spans="1:11">
      <c r="A424" t="s">
        <v>133</v>
      </c>
      <c r="B424">
        <v>24984.8069</v>
      </c>
      <c r="C424">
        <f t="shared" si="80"/>
        <v>53301.7281</v>
      </c>
      <c r="D424">
        <f t="shared" si="81"/>
        <v>8853.3710999999967</v>
      </c>
      <c r="E424">
        <f t="shared" si="89"/>
        <v>9723.7159049999991</v>
      </c>
      <c r="F424">
        <f t="shared" si="87"/>
        <v>16136.319972672894</v>
      </c>
      <c r="G424">
        <f t="shared" si="88"/>
        <v>32272.639945345789</v>
      </c>
      <c r="H424">
        <f t="shared" si="83"/>
        <v>25860.035877672894</v>
      </c>
      <c r="I424">
        <f t="shared" si="84"/>
        <v>41996.35585034579</v>
      </c>
      <c r="J424">
        <f t="shared" si="85"/>
        <v>-6412.6040676728953</v>
      </c>
      <c r="K424">
        <f t="shared" si="86"/>
        <v>-22548.924040345788</v>
      </c>
    </row>
    <row r="425" spans="1:11">
      <c r="A425" t="s">
        <v>134</v>
      </c>
      <c r="B425">
        <v>8056.1279999999997</v>
      </c>
      <c r="C425">
        <f t="shared" si="80"/>
        <v>51901.612499999996</v>
      </c>
      <c r="D425">
        <f t="shared" si="81"/>
        <v>4066.5421999999962</v>
      </c>
      <c r="E425">
        <f t="shared" si="89"/>
        <v>10037.768524999999</v>
      </c>
      <c r="F425">
        <f t="shared" si="87"/>
        <v>15951.811337144236</v>
      </c>
      <c r="G425">
        <f t="shared" si="88"/>
        <v>31903.622674288472</v>
      </c>
      <c r="H425">
        <f t="shared" si="83"/>
        <v>25989.579862144237</v>
      </c>
      <c r="I425">
        <f t="shared" si="84"/>
        <v>41941.391199288468</v>
      </c>
      <c r="J425">
        <f t="shared" si="85"/>
        <v>-5914.0428121442364</v>
      </c>
      <c r="K425">
        <f t="shared" si="86"/>
        <v>-21865.854149288472</v>
      </c>
    </row>
    <row r="426" spans="1:11">
      <c r="A426" t="s">
        <v>135</v>
      </c>
      <c r="B426">
        <v>24557.651699999999</v>
      </c>
      <c r="C426">
        <f t="shared" si="80"/>
        <v>65422.886399999988</v>
      </c>
      <c r="D426">
        <f t="shared" si="81"/>
        <v>18276.691699999988</v>
      </c>
      <c r="E426">
        <f t="shared" si="89"/>
        <v>10015.955849999998</v>
      </c>
      <c r="F426">
        <f t="shared" si="87"/>
        <v>15939.61807418414</v>
      </c>
      <c r="G426">
        <f t="shared" si="88"/>
        <v>31879.23614836828</v>
      </c>
      <c r="H426">
        <f t="shared" si="83"/>
        <v>25955.573924184137</v>
      </c>
      <c r="I426">
        <f t="shared" si="84"/>
        <v>41895.191998368275</v>
      </c>
      <c r="J426">
        <f t="shared" si="85"/>
        <v>-5923.6622241841415</v>
      </c>
      <c r="K426">
        <f t="shared" si="86"/>
        <v>-21863.280298368281</v>
      </c>
    </row>
    <row r="427" spans="1:11">
      <c r="A427" t="s">
        <v>136</v>
      </c>
      <c r="B427">
        <v>23277.3678</v>
      </c>
      <c r="C427">
        <f t="shared" si="80"/>
        <v>80875.954399999988</v>
      </c>
      <c r="D427">
        <f t="shared" si="81"/>
        <v>37281.791899999989</v>
      </c>
      <c r="E427">
        <f t="shared" si="89"/>
        <v>11189.192804999997</v>
      </c>
      <c r="F427">
        <f t="shared" si="87"/>
        <v>17058.421042956626</v>
      </c>
      <c r="G427">
        <f t="shared" si="88"/>
        <v>34116.842085913253</v>
      </c>
      <c r="H427">
        <f t="shared" si="83"/>
        <v>28247.613847956622</v>
      </c>
      <c r="I427">
        <f t="shared" si="84"/>
        <v>45306.034890913252</v>
      </c>
      <c r="J427">
        <f t="shared" si="85"/>
        <v>-5869.2282379566295</v>
      </c>
      <c r="K427">
        <f t="shared" si="86"/>
        <v>-22927.649280913254</v>
      </c>
    </row>
    <row r="428" spans="1:11">
      <c r="A428" t="s">
        <v>137</v>
      </c>
      <c r="B428">
        <v>13082.735699999999</v>
      </c>
      <c r="C428">
        <f t="shared" ref="C428:C437" si="90">SUM(B425,B426,B427,B428)</f>
        <v>68973.883199999997</v>
      </c>
      <c r="D428">
        <f t="shared" si="81"/>
        <v>15672.155099999996</v>
      </c>
      <c r="E428">
        <f t="shared" si="89"/>
        <v>11074.286635</v>
      </c>
      <c r="F428">
        <f t="shared" si="87"/>
        <v>17018.031613980416</v>
      </c>
      <c r="G428">
        <f t="shared" si="88"/>
        <v>34036.063227960833</v>
      </c>
      <c r="H428">
        <f t="shared" si="83"/>
        <v>28092.318248980417</v>
      </c>
      <c r="I428">
        <f t="shared" si="84"/>
        <v>45110.349862960837</v>
      </c>
      <c r="J428">
        <f t="shared" si="85"/>
        <v>-5943.7449789804159</v>
      </c>
      <c r="K428">
        <f t="shared" si="86"/>
        <v>-22961.776592960832</v>
      </c>
    </row>
    <row r="429" spans="1:11">
      <c r="A429" t="s">
        <v>138</v>
      </c>
      <c r="B429">
        <v>425.10359999999997</v>
      </c>
      <c r="C429">
        <f t="shared" si="90"/>
        <v>61342.858799999995</v>
      </c>
      <c r="D429">
        <f t="shared" si="81"/>
        <v>9441.2462999999989</v>
      </c>
      <c r="E429">
        <f t="shared" si="89"/>
        <v>10771.197774999999</v>
      </c>
      <c r="F429">
        <f t="shared" si="87"/>
        <v>16988.959965765858</v>
      </c>
      <c r="G429">
        <f t="shared" si="88"/>
        <v>33977.919931531716</v>
      </c>
      <c r="H429">
        <f t="shared" si="83"/>
        <v>27760.157740765855</v>
      </c>
      <c r="I429">
        <f t="shared" si="84"/>
        <v>44749.117706531717</v>
      </c>
      <c r="J429">
        <f t="shared" si="85"/>
        <v>-6217.7621907658595</v>
      </c>
      <c r="K429">
        <f t="shared" si="86"/>
        <v>-23206.722156531716</v>
      </c>
    </row>
    <row r="430" spans="1:11">
      <c r="A430" t="s">
        <v>139</v>
      </c>
      <c r="B430">
        <v>18410.3279</v>
      </c>
      <c r="C430">
        <f t="shared" si="90"/>
        <v>55195.535000000003</v>
      </c>
      <c r="D430">
        <f t="shared" si="81"/>
        <v>-10227.351399999985</v>
      </c>
      <c r="E430">
        <f t="shared" si="89"/>
        <v>10175.107625000001</v>
      </c>
      <c r="F430">
        <f t="shared" si="87"/>
        <v>17524.893168291364</v>
      </c>
      <c r="G430">
        <f t="shared" si="88"/>
        <v>35049.786336582729</v>
      </c>
      <c r="H430">
        <f t="shared" si="83"/>
        <v>27700.000793291365</v>
      </c>
      <c r="I430">
        <f t="shared" si="84"/>
        <v>45224.893961582726</v>
      </c>
      <c r="J430">
        <f t="shared" si="85"/>
        <v>-7349.7855432913639</v>
      </c>
      <c r="K430">
        <f t="shared" si="86"/>
        <v>-24874.678711582728</v>
      </c>
    </row>
    <row r="431" spans="1:11">
      <c r="A431" t="s">
        <v>140</v>
      </c>
      <c r="B431">
        <v>19199.0442</v>
      </c>
      <c r="C431">
        <f t="shared" si="90"/>
        <v>51117.2114</v>
      </c>
      <c r="D431">
        <f t="shared" si="81"/>
        <v>-29758.742999999988</v>
      </c>
      <c r="E431">
        <f t="shared" si="89"/>
        <v>9191.9678100000001</v>
      </c>
      <c r="F431">
        <f t="shared" si="87"/>
        <v>19193.997464964796</v>
      </c>
      <c r="G431">
        <f t="shared" si="88"/>
        <v>38387.994929929591</v>
      </c>
      <c r="H431">
        <f t="shared" si="83"/>
        <v>28385.965274964794</v>
      </c>
      <c r="I431">
        <f t="shared" si="84"/>
        <v>47579.962739929593</v>
      </c>
      <c r="J431">
        <f t="shared" si="85"/>
        <v>-10002.029654964796</v>
      </c>
      <c r="K431">
        <f t="shared" si="86"/>
        <v>-29196.027119929589</v>
      </c>
    </row>
    <row r="432" spans="1:11">
      <c r="A432" t="s">
        <v>141</v>
      </c>
      <c r="B432">
        <v>10600.062400000001</v>
      </c>
      <c r="C432">
        <f t="shared" si="90"/>
        <v>48634.538099999998</v>
      </c>
      <c r="D432">
        <f t="shared" ref="D432:D437" si="91">C432-C428</f>
        <v>-20339.345099999999</v>
      </c>
      <c r="E432">
        <f t="shared" si="89"/>
        <v>9024.9316549999985</v>
      </c>
      <c r="F432">
        <f t="shared" si="87"/>
        <v>19446.789291304536</v>
      </c>
      <c r="G432">
        <f t="shared" si="88"/>
        <v>38893.578582609072</v>
      </c>
      <c r="H432">
        <f t="shared" si="83"/>
        <v>28471.720946304536</v>
      </c>
      <c r="I432">
        <f t="shared" si="84"/>
        <v>47918.510237609073</v>
      </c>
      <c r="J432">
        <f t="shared" si="85"/>
        <v>-10421.857636304538</v>
      </c>
      <c r="K432">
        <f t="shared" si="86"/>
        <v>-29868.646927609072</v>
      </c>
    </row>
    <row r="433" spans="1:131">
      <c r="A433" t="s">
        <v>142</v>
      </c>
      <c r="B433">
        <v>23680.523799999999</v>
      </c>
      <c r="C433">
        <f t="shared" si="90"/>
        <v>71889.958299999998</v>
      </c>
      <c r="D433">
        <f t="shared" si="91"/>
        <v>10547.099500000004</v>
      </c>
      <c r="E433">
        <f t="shared" si="89"/>
        <v>10708.34712</v>
      </c>
      <c r="F433">
        <f t="shared" si="87"/>
        <v>17914.474437426583</v>
      </c>
      <c r="G433">
        <f t="shared" si="88"/>
        <v>35828.948874853166</v>
      </c>
      <c r="H433">
        <f t="shared" si="83"/>
        <v>28622.821557426585</v>
      </c>
      <c r="I433">
        <f t="shared" si="84"/>
        <v>46537.295994853164</v>
      </c>
      <c r="J433">
        <f t="shared" si="85"/>
        <v>-7206.1273174265825</v>
      </c>
      <c r="K433">
        <f t="shared" si="86"/>
        <v>-25120.601754853167</v>
      </c>
    </row>
    <row r="434" spans="1:131">
      <c r="A434" t="s">
        <v>143</v>
      </c>
      <c r="B434">
        <v>2823.7107000000001</v>
      </c>
      <c r="C434">
        <f t="shared" si="90"/>
        <v>56303.341099999998</v>
      </c>
      <c r="D434">
        <f t="shared" si="91"/>
        <v>1107.8060999999943</v>
      </c>
      <c r="E434">
        <f t="shared" si="89"/>
        <v>11452.273494999998</v>
      </c>
      <c r="F434">
        <f t="shared" si="87"/>
        <v>17136.474728448666</v>
      </c>
      <c r="G434">
        <f t="shared" si="88"/>
        <v>34272.949456897331</v>
      </c>
      <c r="H434">
        <f t="shared" si="83"/>
        <v>28588.748223448663</v>
      </c>
      <c r="I434">
        <f t="shared" si="84"/>
        <v>45725.222951897333</v>
      </c>
      <c r="J434">
        <f t="shared" si="85"/>
        <v>-5684.2012334486681</v>
      </c>
      <c r="K434">
        <f t="shared" si="86"/>
        <v>-22820.675961897334</v>
      </c>
    </row>
    <row r="435" spans="1:131">
      <c r="A435" t="s">
        <v>144</v>
      </c>
      <c r="B435">
        <v>9974.4773999999998</v>
      </c>
      <c r="C435">
        <f t="shared" si="90"/>
        <v>47078.774300000005</v>
      </c>
      <c r="D435">
        <f t="shared" si="91"/>
        <v>-4038.4370999999956</v>
      </c>
      <c r="E435">
        <f t="shared" si="89"/>
        <v>10679.180189999999</v>
      </c>
      <c r="F435">
        <f t="shared" si="87"/>
        <v>17483.11120967118</v>
      </c>
      <c r="G435">
        <f t="shared" si="88"/>
        <v>34966.222419342361</v>
      </c>
      <c r="H435">
        <f t="shared" si="83"/>
        <v>28162.29139967118</v>
      </c>
      <c r="I435">
        <f t="shared" si="84"/>
        <v>45645.40260934236</v>
      </c>
      <c r="J435">
        <f t="shared" si="85"/>
        <v>-6803.9310196711813</v>
      </c>
      <c r="K435">
        <f t="shared" si="86"/>
        <v>-24287.042229342362</v>
      </c>
    </row>
    <row r="436" spans="1:131">
      <c r="A436" t="s">
        <v>145</v>
      </c>
      <c r="B436">
        <v>8295.027900000001</v>
      </c>
      <c r="C436">
        <f t="shared" si="90"/>
        <v>44773.739799999996</v>
      </c>
      <c r="D436">
        <f t="shared" si="91"/>
        <v>-3860.7983000000022</v>
      </c>
      <c r="E436">
        <f t="shared" si="89"/>
        <v>9192.2880000000023</v>
      </c>
      <c r="F436">
        <f t="shared" si="87"/>
        <v>17386.842076757461</v>
      </c>
      <c r="G436">
        <f t="shared" si="88"/>
        <v>34773.684153514921</v>
      </c>
      <c r="H436">
        <f t="shared" si="83"/>
        <v>26579.130076757465</v>
      </c>
      <c r="I436">
        <f t="shared" si="84"/>
        <v>43965.972153514922</v>
      </c>
      <c r="J436">
        <f t="shared" si="85"/>
        <v>-8194.5540767574585</v>
      </c>
      <c r="K436">
        <f t="shared" si="86"/>
        <v>-25581.396153514921</v>
      </c>
    </row>
    <row r="437" spans="1:131">
      <c r="A437" t="s">
        <v>146</v>
      </c>
      <c r="B437">
        <v>10026.4231</v>
      </c>
      <c r="C437">
        <f t="shared" si="90"/>
        <v>31119.6391</v>
      </c>
      <c r="D437">
        <f t="shared" si="91"/>
        <v>-40770.319199999998</v>
      </c>
      <c r="E437">
        <f t="shared" si="89"/>
        <v>5370.0807050000003</v>
      </c>
      <c r="F437">
        <f t="shared" si="87"/>
        <v>19529.395016935829</v>
      </c>
      <c r="G437">
        <f t="shared" si="88"/>
        <v>39058.790033871657</v>
      </c>
      <c r="H437">
        <f t="shared" si="83"/>
        <v>24899.475721935829</v>
      </c>
      <c r="I437">
        <f t="shared" si="84"/>
        <v>44428.870738871658</v>
      </c>
      <c r="J437">
        <f t="shared" si="85"/>
        <v>-14159.314311935828</v>
      </c>
      <c r="K437">
        <f t="shared" si="86"/>
        <v>-33688.709328871657</v>
      </c>
    </row>
    <row r="438" spans="1:131">
      <c r="A438" t="s">
        <v>273</v>
      </c>
      <c r="B438">
        <v>1884.3646999999999</v>
      </c>
      <c r="C438">
        <f t="shared" ref="C438:C439" si="92">SUM(B435,B436,B437,B438)</f>
        <v>30180.293099999999</v>
      </c>
      <c r="D438">
        <f t="shared" ref="D438:D439" si="93">C438-C434</f>
        <v>-26123.047999999999</v>
      </c>
      <c r="E438">
        <f t="shared" ref="E438:E439" si="94">AVERAGE(D419:D438)</f>
        <v>2440.6876649999999</v>
      </c>
      <c r="F438">
        <f t="shared" si="87"/>
        <v>19645.026023072478</v>
      </c>
      <c r="G438">
        <f t="shared" si="88"/>
        <v>39290.052046144956</v>
      </c>
      <c r="H438">
        <f t="shared" si="83"/>
        <v>22085.713688072479</v>
      </c>
      <c r="I438">
        <f t="shared" si="84"/>
        <v>41730.739711144954</v>
      </c>
      <c r="J438">
        <f t="shared" si="85"/>
        <v>-17204.338358072477</v>
      </c>
      <c r="K438">
        <f t="shared" si="86"/>
        <v>-36849.364381144958</v>
      </c>
    </row>
    <row r="439" spans="1:131">
      <c r="A439" t="s">
        <v>274</v>
      </c>
      <c r="B439">
        <v>182.8544</v>
      </c>
      <c r="C439">
        <f t="shared" si="92"/>
        <v>20388.670099999999</v>
      </c>
      <c r="D439">
        <f t="shared" si="93"/>
        <v>-26690.104200000005</v>
      </c>
      <c r="E439">
        <f t="shared" si="94"/>
        <v>-17.181465000001118</v>
      </c>
      <c r="F439">
        <f t="shared" si="87"/>
        <v>20077.914269045039</v>
      </c>
      <c r="G439">
        <f t="shared" si="88"/>
        <v>40155.828538090078</v>
      </c>
      <c r="H439">
        <f t="shared" si="83"/>
        <v>20060.732804045037</v>
      </c>
      <c r="I439">
        <f t="shared" si="84"/>
        <v>40138.647073090076</v>
      </c>
      <c r="J439">
        <f t="shared" si="85"/>
        <v>-20095.09573404504</v>
      </c>
      <c r="K439">
        <f t="shared" si="86"/>
        <v>-40173.010003090079</v>
      </c>
    </row>
    <row r="441" spans="1:131" ht="51.75">
      <c r="A441" s="1" t="s">
        <v>0</v>
      </c>
      <c r="B441" s="3" t="s">
        <v>160</v>
      </c>
      <c r="C441" s="2" t="s">
        <v>148</v>
      </c>
      <c r="D441" s="2" t="s">
        <v>149</v>
      </c>
      <c r="E441" s="2" t="s">
        <v>150</v>
      </c>
      <c r="F441" s="2" t="s">
        <v>166</v>
      </c>
      <c r="G441" s="2" t="s">
        <v>167</v>
      </c>
      <c r="H441" s="2" t="s">
        <v>151</v>
      </c>
      <c r="I441" s="2" t="s">
        <v>152</v>
      </c>
      <c r="J441" s="2" t="s">
        <v>153</v>
      </c>
      <c r="K441" s="2" t="s">
        <v>154</v>
      </c>
      <c r="N441" t="s">
        <v>31</v>
      </c>
      <c r="O441" t="s">
        <v>32</v>
      </c>
      <c r="P441" t="s">
        <v>33</v>
      </c>
      <c r="Q441" t="s">
        <v>34</v>
      </c>
      <c r="R441" t="s">
        <v>35</v>
      </c>
      <c r="S441" t="s">
        <v>36</v>
      </c>
      <c r="T441" t="s">
        <v>37</v>
      </c>
      <c r="U441" t="s">
        <v>38</v>
      </c>
      <c r="V441" t="s">
        <v>39</v>
      </c>
      <c r="W441" t="s">
        <v>40</v>
      </c>
      <c r="X441" t="s">
        <v>41</v>
      </c>
      <c r="Y441" t="s">
        <v>42</v>
      </c>
      <c r="Z441" t="s">
        <v>43</v>
      </c>
      <c r="AA441" t="s">
        <v>44</v>
      </c>
      <c r="AB441" t="s">
        <v>45</v>
      </c>
      <c r="AC441" t="s">
        <v>46</v>
      </c>
      <c r="AD441" t="s">
        <v>47</v>
      </c>
      <c r="AE441" t="s">
        <v>48</v>
      </c>
      <c r="AF441" t="s">
        <v>49</v>
      </c>
      <c r="AG441" t="s">
        <v>50</v>
      </c>
      <c r="AH441" t="s">
        <v>51</v>
      </c>
      <c r="AI441" t="s">
        <v>52</v>
      </c>
      <c r="AJ441" t="s">
        <v>53</v>
      </c>
      <c r="AK441" t="s">
        <v>54</v>
      </c>
      <c r="AL441" t="s">
        <v>55</v>
      </c>
      <c r="AM441" t="s">
        <v>56</v>
      </c>
      <c r="AN441" t="s">
        <v>57</v>
      </c>
      <c r="AO441" t="s">
        <v>58</v>
      </c>
      <c r="AP441" t="s">
        <v>59</v>
      </c>
      <c r="AQ441" t="s">
        <v>60</v>
      </c>
      <c r="AR441" t="s">
        <v>61</v>
      </c>
      <c r="AS441" t="s">
        <v>62</v>
      </c>
      <c r="AT441" t="s">
        <v>63</v>
      </c>
      <c r="AU441" t="s">
        <v>64</v>
      </c>
      <c r="AV441" t="s">
        <v>65</v>
      </c>
      <c r="AW441" t="s">
        <v>66</v>
      </c>
      <c r="AX441" t="s">
        <v>67</v>
      </c>
      <c r="AY441" t="s">
        <v>68</v>
      </c>
      <c r="AZ441" t="s">
        <v>69</v>
      </c>
      <c r="BA441" t="s">
        <v>70</v>
      </c>
      <c r="BB441" t="s">
        <v>71</v>
      </c>
      <c r="BC441" t="s">
        <v>72</v>
      </c>
      <c r="BD441" t="s">
        <v>73</v>
      </c>
      <c r="BE441" t="s">
        <v>74</v>
      </c>
      <c r="BF441" t="s">
        <v>75</v>
      </c>
      <c r="BG441" t="s">
        <v>76</v>
      </c>
      <c r="BH441" t="s">
        <v>77</v>
      </c>
      <c r="BI441" t="s">
        <v>78</v>
      </c>
      <c r="BJ441" t="s">
        <v>79</v>
      </c>
      <c r="BK441" t="s">
        <v>80</v>
      </c>
      <c r="BL441" t="s">
        <v>81</v>
      </c>
      <c r="BM441" t="s">
        <v>82</v>
      </c>
      <c r="BN441" t="s">
        <v>83</v>
      </c>
      <c r="BO441" t="s">
        <v>84</v>
      </c>
      <c r="BP441" t="s">
        <v>85</v>
      </c>
      <c r="BQ441" t="s">
        <v>86</v>
      </c>
      <c r="BR441" t="s">
        <v>87</v>
      </c>
      <c r="BS441" t="s">
        <v>88</v>
      </c>
      <c r="BT441" t="s">
        <v>89</v>
      </c>
      <c r="BU441" t="s">
        <v>90</v>
      </c>
      <c r="BV441" t="s">
        <v>91</v>
      </c>
      <c r="BW441" t="s">
        <v>92</v>
      </c>
      <c r="BX441" t="s">
        <v>93</v>
      </c>
      <c r="BY441" t="s">
        <v>94</v>
      </c>
      <c r="BZ441" t="s">
        <v>95</v>
      </c>
      <c r="CA441" t="s">
        <v>96</v>
      </c>
      <c r="CB441" t="s">
        <v>97</v>
      </c>
      <c r="CC441" t="s">
        <v>98</v>
      </c>
      <c r="CD441" t="s">
        <v>99</v>
      </c>
      <c r="CE441" t="s">
        <v>100</v>
      </c>
      <c r="CF441" t="s">
        <v>101</v>
      </c>
      <c r="CG441" t="s">
        <v>102</v>
      </c>
      <c r="CH441" t="s">
        <v>103</v>
      </c>
      <c r="CI441" t="s">
        <v>104</v>
      </c>
      <c r="CJ441" t="s">
        <v>105</v>
      </c>
      <c r="CK441" t="s">
        <v>106</v>
      </c>
      <c r="CL441" t="s">
        <v>107</v>
      </c>
      <c r="CM441" t="s">
        <v>108</v>
      </c>
      <c r="CN441" t="s">
        <v>109</v>
      </c>
      <c r="CO441" t="s">
        <v>110</v>
      </c>
      <c r="CP441" t="s">
        <v>111</v>
      </c>
      <c r="CQ441" t="s">
        <v>112</v>
      </c>
      <c r="CR441" t="s">
        <v>113</v>
      </c>
      <c r="CS441" t="s">
        <v>114</v>
      </c>
      <c r="CT441" t="s">
        <v>115</v>
      </c>
      <c r="CU441" t="s">
        <v>116</v>
      </c>
      <c r="CV441" t="s">
        <v>117</v>
      </c>
      <c r="CW441" t="s">
        <v>163</v>
      </c>
      <c r="CX441" t="s">
        <v>119</v>
      </c>
      <c r="CY441" t="s">
        <v>120</v>
      </c>
      <c r="CZ441" t="s">
        <v>121</v>
      </c>
      <c r="DA441" t="s">
        <v>122</v>
      </c>
      <c r="DB441" t="s">
        <v>123</v>
      </c>
      <c r="DC441" t="s">
        <v>124</v>
      </c>
      <c r="DD441" t="s">
        <v>125</v>
      </c>
      <c r="DE441" t="s">
        <v>126</v>
      </c>
      <c r="DF441" t="s">
        <v>127</v>
      </c>
      <c r="DG441" t="s">
        <v>128</v>
      </c>
      <c r="DH441" t="s">
        <v>129</v>
      </c>
      <c r="DI441" t="s">
        <v>130</v>
      </c>
      <c r="DJ441" t="s">
        <v>131</v>
      </c>
      <c r="DK441" t="s">
        <v>132</v>
      </c>
      <c r="DL441" t="s">
        <v>133</v>
      </c>
      <c r="DM441" t="s">
        <v>134</v>
      </c>
      <c r="DN441" t="s">
        <v>135</v>
      </c>
      <c r="DO441" t="s">
        <v>136</v>
      </c>
      <c r="DP441" t="s">
        <v>137</v>
      </c>
      <c r="DQ441" t="s">
        <v>138</v>
      </c>
      <c r="DR441" t="s">
        <v>139</v>
      </c>
      <c r="DS441" t="s">
        <v>140</v>
      </c>
      <c r="DT441" t="s">
        <v>141</v>
      </c>
      <c r="DU441" t="s">
        <v>142</v>
      </c>
      <c r="DV441" t="s">
        <v>143</v>
      </c>
      <c r="DW441" t="s">
        <v>144</v>
      </c>
      <c r="DX441" t="s">
        <v>145</v>
      </c>
      <c r="DY441" t="s">
        <v>146</v>
      </c>
      <c r="DZ441" t="s">
        <v>273</v>
      </c>
      <c r="EA441" t="s">
        <v>274</v>
      </c>
    </row>
    <row r="442" spans="1:131">
      <c r="A442" t="s">
        <v>5</v>
      </c>
      <c r="B442">
        <v>2113.9059999999999</v>
      </c>
      <c r="M442" s="2" t="s">
        <v>149</v>
      </c>
      <c r="N442">
        <v>-249.24900000000014</v>
      </c>
      <c r="O442">
        <v>994.52699999999993</v>
      </c>
      <c r="P442">
        <v>1428.7419999999997</v>
      </c>
      <c r="Q442">
        <v>5245.3579999999993</v>
      </c>
      <c r="R442">
        <v>3966.12</v>
      </c>
      <c r="S442">
        <v>1258.3380000000002</v>
      </c>
      <c r="T442">
        <v>1745.4329999999998</v>
      </c>
      <c r="U442">
        <v>-6983.3490000000002</v>
      </c>
      <c r="V442">
        <v>-6667.4840000000004</v>
      </c>
      <c r="W442">
        <v>-4494.746000000001</v>
      </c>
      <c r="X442">
        <v>-6544.4339999999993</v>
      </c>
      <c r="Y442">
        <v>-400.09099999999989</v>
      </c>
      <c r="Z442">
        <v>2732.6379999999995</v>
      </c>
      <c r="AA442">
        <v>2187.6570000000002</v>
      </c>
      <c r="AB442">
        <v>11641.11</v>
      </c>
      <c r="AC442">
        <v>11973.958000000001</v>
      </c>
      <c r="AD442">
        <v>9171.7000000000007</v>
      </c>
      <c r="AE442">
        <v>11154.333999999999</v>
      </c>
      <c r="AF442">
        <v>-25.787999999999556</v>
      </c>
      <c r="AG442">
        <v>597.52899999999863</v>
      </c>
      <c r="AH442">
        <v>-1819.6470000000008</v>
      </c>
      <c r="AI442">
        <v>-2501.6170000000002</v>
      </c>
      <c r="AJ442">
        <v>936.80499999999847</v>
      </c>
      <c r="AK442">
        <v>-9579.6709999999985</v>
      </c>
      <c r="AL442">
        <v>-8032.5109999999986</v>
      </c>
      <c r="AM442">
        <v>-9770.7999999999993</v>
      </c>
      <c r="AN442">
        <v>-9978.8999999999978</v>
      </c>
      <c r="AO442">
        <v>3702</v>
      </c>
      <c r="AP442">
        <v>5428.1</v>
      </c>
      <c r="AQ442">
        <v>4235.7</v>
      </c>
      <c r="AR442">
        <v>3480.6999999999989</v>
      </c>
      <c r="AS442">
        <v>-2890.1</v>
      </c>
      <c r="AT442">
        <v>-5081.1000000000004</v>
      </c>
      <c r="AU442">
        <v>-1609.8</v>
      </c>
      <c r="AV442">
        <v>6824.7999999999993</v>
      </c>
      <c r="AW442">
        <v>11841.9</v>
      </c>
      <c r="AX442">
        <v>21424.5</v>
      </c>
      <c r="AY442">
        <v>21751.8</v>
      </c>
      <c r="AZ442">
        <v>1280.2000000000007</v>
      </c>
      <c r="BA442">
        <v>-7456.9</v>
      </c>
      <c r="BB442">
        <v>-30391.300000000003</v>
      </c>
      <c r="BC442">
        <v>-34963.199999999997</v>
      </c>
      <c r="BD442">
        <v>-25526</v>
      </c>
      <c r="BE442">
        <v>-21936.6</v>
      </c>
      <c r="BF442">
        <v>1039.2000000000007</v>
      </c>
      <c r="BG442">
        <v>4141.8000000000011</v>
      </c>
      <c r="BH442">
        <v>15580.5</v>
      </c>
      <c r="BI442">
        <v>19026.5</v>
      </c>
      <c r="BJ442">
        <v>10669.599999999999</v>
      </c>
      <c r="BK442">
        <v>12876.099999999999</v>
      </c>
      <c r="BL442">
        <v>1383.1</v>
      </c>
      <c r="BM442">
        <v>-4083.5000000000005</v>
      </c>
      <c r="BN442">
        <v>-5189</v>
      </c>
      <c r="BO442">
        <v>-12196.599999999999</v>
      </c>
      <c r="BP442">
        <v>-7165.1</v>
      </c>
      <c r="BQ442">
        <v>-977.69999999999982</v>
      </c>
      <c r="BR442">
        <v>-3725.3999999999992</v>
      </c>
      <c r="BS442">
        <v>3315.5</v>
      </c>
      <c r="BT442">
        <v>3679.7000000000012</v>
      </c>
      <c r="BU442">
        <v>-1845.2999999999997</v>
      </c>
      <c r="BV442">
        <v>6011.7</v>
      </c>
      <c r="BW442">
        <v>3284.2999999999997</v>
      </c>
      <c r="BX442">
        <v>-975.50000000000091</v>
      </c>
      <c r="BY442">
        <v>2902.7</v>
      </c>
      <c r="BZ442">
        <v>32.599999999999909</v>
      </c>
      <c r="CA442">
        <v>-2107.1618000000003</v>
      </c>
      <c r="CB442">
        <v>5341.0658000000003</v>
      </c>
      <c r="CC442">
        <v>3567.1787000000004</v>
      </c>
      <c r="CD442">
        <v>-641.80439999999953</v>
      </c>
      <c r="CE442">
        <v>2821.1205000000004</v>
      </c>
      <c r="CF442">
        <v>-7988.9580999999998</v>
      </c>
      <c r="CG442">
        <v>-7249.4846000000007</v>
      </c>
      <c r="CH442">
        <v>2204.2686999999996</v>
      </c>
      <c r="CI442">
        <v>-1739.2141999999999</v>
      </c>
      <c r="CJ442">
        <v>8540.0735000000004</v>
      </c>
      <c r="CK442">
        <v>5641.601200000001</v>
      </c>
      <c r="CL442">
        <v>-4203.1810999999998</v>
      </c>
      <c r="CM442">
        <v>5553.1049999999996</v>
      </c>
      <c r="CN442">
        <v>-1306.4915000000008</v>
      </c>
      <c r="CO442">
        <v>17171.485000000001</v>
      </c>
      <c r="CP442">
        <v>22597.983700000001</v>
      </c>
      <c r="CQ442">
        <v>-2887.6523999999981</v>
      </c>
      <c r="CR442">
        <v>15118.190400000001</v>
      </c>
      <c r="CS442">
        <v>-11836.5923</v>
      </c>
      <c r="CT442">
        <v>-11678.188300000002</v>
      </c>
      <c r="CU442">
        <v>17235.719599999997</v>
      </c>
      <c r="CV442">
        <v>2883.5416999999979</v>
      </c>
      <c r="CW442">
        <v>10367.701999999997</v>
      </c>
      <c r="CX442">
        <v>2740.2533999999978</v>
      </c>
      <c r="CY442">
        <v>-10667.759300000002</v>
      </c>
      <c r="CZ442">
        <v>-28866.962899999999</v>
      </c>
      <c r="DA442">
        <v>-26016.833299999998</v>
      </c>
      <c r="DB442">
        <v>-12188.059799999997</v>
      </c>
      <c r="DC442">
        <v>-5022.0295999999998</v>
      </c>
      <c r="DD442">
        <v>13910.604699999998</v>
      </c>
      <c r="DE442">
        <v>31556.122499999998</v>
      </c>
      <c r="DF442">
        <v>21285.304199999999</v>
      </c>
      <c r="DG442">
        <v>29154.688400000003</v>
      </c>
      <c r="DH442">
        <v>31282.979200000002</v>
      </c>
      <c r="DI442">
        <v>4836.7490000000034</v>
      </c>
      <c r="DJ442">
        <v>-13552.145099999994</v>
      </c>
      <c r="DK442">
        <v>-33838.685400000002</v>
      </c>
      <c r="DL442">
        <v>-51492.512199999997</v>
      </c>
      <c r="DM442">
        <v>-40253.752099999998</v>
      </c>
      <c r="DN442">
        <v>-14801.547500000002</v>
      </c>
      <c r="DO442">
        <v>-8226.0337</v>
      </c>
      <c r="DP442">
        <v>26962.105100000001</v>
      </c>
      <c r="DQ442">
        <v>11240.120800000001</v>
      </c>
      <c r="DR442">
        <v>18720.547599999998</v>
      </c>
      <c r="DS442">
        <v>23589.194899999995</v>
      </c>
      <c r="DT442">
        <v>-14537.143400000004</v>
      </c>
      <c r="DU442">
        <v>17490.942499999997</v>
      </c>
      <c r="DV442">
        <v>4952.6069000000043</v>
      </c>
      <c r="DW442">
        <v>1986.6113000000041</v>
      </c>
      <c r="DX442">
        <v>18163.926300000003</v>
      </c>
      <c r="DY442">
        <v>-12184.504899999996</v>
      </c>
      <c r="DZ442">
        <v>-10950.9902</v>
      </c>
      <c r="EA442">
        <v>-17491.676100000001</v>
      </c>
    </row>
    <row r="443" spans="1:131" ht="45">
      <c r="A443" t="s">
        <v>6</v>
      </c>
      <c r="B443">
        <v>2039.6389999999999</v>
      </c>
      <c r="M443" s="2" t="s">
        <v>151</v>
      </c>
      <c r="N443">
        <v>7237.0929340641314</v>
      </c>
      <c r="O443">
        <v>5474.81144380357</v>
      </c>
      <c r="P443">
        <v>3836.0842153153635</v>
      </c>
      <c r="Q443">
        <v>3345.8175026005656</v>
      </c>
      <c r="R443">
        <v>3890.7991257038966</v>
      </c>
      <c r="S443">
        <v>4238.5200809187509</v>
      </c>
      <c r="T443">
        <v>4350.1778034661929</v>
      </c>
      <c r="U443">
        <v>3200.2752803928752</v>
      </c>
      <c r="V443">
        <v>2432.2350521587341</v>
      </c>
      <c r="W443">
        <v>2408.5664791223294</v>
      </c>
      <c r="X443">
        <v>2444.5336668456234</v>
      </c>
      <c r="Y443">
        <v>2359.8845129950514</v>
      </c>
      <c r="Z443">
        <v>2473.5126913469621</v>
      </c>
      <c r="AA443">
        <v>2664.8693659879759</v>
      </c>
      <c r="AB443">
        <v>4194.8354776620436</v>
      </c>
      <c r="AC443">
        <v>5613.7839012799232</v>
      </c>
      <c r="AD443">
        <v>6512.8577885572358</v>
      </c>
      <c r="AE443">
        <v>7572.4760036382013</v>
      </c>
      <c r="AF443">
        <v>7634.2202353653965</v>
      </c>
      <c r="AG443">
        <v>7705.9211548050316</v>
      </c>
      <c r="AH443">
        <v>7669.2512158437003</v>
      </c>
      <c r="AI443">
        <v>7573.8305554636736</v>
      </c>
      <c r="AJ443">
        <v>7551.379230702828</v>
      </c>
      <c r="AK443">
        <v>7251.1391108466814</v>
      </c>
      <c r="AL443">
        <v>6910.1995845448319</v>
      </c>
      <c r="AM443">
        <v>6726.899408942686</v>
      </c>
      <c r="AN443">
        <v>6451.9437563191213</v>
      </c>
      <c r="AO443">
        <v>6901.6064572215764</v>
      </c>
      <c r="AP443">
        <v>7449.8151432189497</v>
      </c>
      <c r="AQ443">
        <v>7843.2492330031737</v>
      </c>
      <c r="AR443">
        <v>8152.9903862962501</v>
      </c>
      <c r="AS443">
        <v>8082.2404758047433</v>
      </c>
      <c r="AT443">
        <v>7815.3654092546822</v>
      </c>
      <c r="AU443">
        <v>7635.5892310672134</v>
      </c>
      <c r="AV443">
        <v>7072.4844144535664</v>
      </c>
      <c r="AW443">
        <v>7053.9467636648014</v>
      </c>
      <c r="AX443">
        <v>8948.1932443326496</v>
      </c>
      <c r="AY443">
        <v>10476.557728941383</v>
      </c>
      <c r="AZ443">
        <v>10535.368233182524</v>
      </c>
      <c r="BA443">
        <v>10352.664215908082</v>
      </c>
      <c r="BB443">
        <v>11302.484518182433</v>
      </c>
      <c r="BC443">
        <v>12029.396379656495</v>
      </c>
      <c r="BD443">
        <v>11641.00041737386</v>
      </c>
      <c r="BE443">
        <v>11545.567925610962</v>
      </c>
      <c r="BF443">
        <v>12004.101733417145</v>
      </c>
      <c r="BG443">
        <v>12712.416544757501</v>
      </c>
      <c r="BH443">
        <v>14411.04565440831</v>
      </c>
      <c r="BI443">
        <v>15797.360003237933</v>
      </c>
      <c r="BJ443">
        <v>16202.837997829482</v>
      </c>
      <c r="BK443">
        <v>16872.90435045063</v>
      </c>
      <c r="BL443">
        <v>16751.784459790342</v>
      </c>
      <c r="BM443">
        <v>16704.618659296899</v>
      </c>
      <c r="BN443">
        <v>16700.897769996194</v>
      </c>
      <c r="BO443">
        <v>16384.048531240929</v>
      </c>
      <c r="BP443">
        <v>15646.79988885073</v>
      </c>
      <c r="BQ443">
        <v>14720.452565919002</v>
      </c>
      <c r="BR443">
        <v>12527.267412621821</v>
      </c>
      <c r="BS443">
        <v>10572.754571301684</v>
      </c>
      <c r="BT443">
        <v>10749.284641643979</v>
      </c>
      <c r="BU443">
        <v>11016.001806868597</v>
      </c>
      <c r="BV443">
        <v>11583.664417116852</v>
      </c>
      <c r="BW443">
        <v>11088.105402594492</v>
      </c>
      <c r="BX443">
        <v>10587.599442758121</v>
      </c>
      <c r="BY443">
        <v>10110.797701764539</v>
      </c>
      <c r="BZ443">
        <v>10072.987321213219</v>
      </c>
      <c r="CA443">
        <v>9809.8606229815214</v>
      </c>
      <c r="CB443">
        <v>8670.9460639867229</v>
      </c>
      <c r="CC443">
        <v>6629.5301729969478</v>
      </c>
      <c r="CD443">
        <v>5583.7755209178249</v>
      </c>
      <c r="CE443">
        <v>4240.3258687887665</v>
      </c>
      <c r="CF443">
        <v>4058.5682832591465</v>
      </c>
      <c r="CG443">
        <v>4061.9684615125725</v>
      </c>
      <c r="CH443">
        <v>4375.3291349326691</v>
      </c>
      <c r="CI443">
        <v>4096.314266763713</v>
      </c>
      <c r="CJ443">
        <v>4952.0524597662934</v>
      </c>
      <c r="CK443">
        <v>5400.329774257907</v>
      </c>
      <c r="CL443">
        <v>5405.3030451696523</v>
      </c>
      <c r="CM443">
        <v>5606.4033275774418</v>
      </c>
      <c r="CN443">
        <v>5347.1013726612209</v>
      </c>
      <c r="CO443">
        <v>7539.3698097591241</v>
      </c>
      <c r="CP443">
        <v>9985.4572036051941</v>
      </c>
      <c r="CQ443">
        <v>9779.1795082711906</v>
      </c>
      <c r="CR443">
        <v>11060.332458074765</v>
      </c>
      <c r="CS443">
        <v>11007.97813092355</v>
      </c>
      <c r="CT443">
        <v>10976.680466658931</v>
      </c>
      <c r="CU443">
        <v>12509.937079785654</v>
      </c>
      <c r="CV443">
        <v>12368.893621231888</v>
      </c>
      <c r="CW443">
        <v>12859.634764468632</v>
      </c>
      <c r="CX443">
        <v>12991.262057702188</v>
      </c>
      <c r="CY443">
        <v>12796.997934750092</v>
      </c>
      <c r="CZ443">
        <v>13745.428063314135</v>
      </c>
      <c r="DA443">
        <v>14154.159058272973</v>
      </c>
      <c r="DB443">
        <v>13719.529863425032</v>
      </c>
      <c r="DC443">
        <v>13594.145269653471</v>
      </c>
      <c r="DD443">
        <v>14092.662131792002</v>
      </c>
      <c r="DE443">
        <v>17028.826940768617</v>
      </c>
      <c r="DF443">
        <v>18860.455733365714</v>
      </c>
      <c r="DG443">
        <v>21089.912253739596</v>
      </c>
      <c r="DH443">
        <v>23724.309697320925</v>
      </c>
      <c r="DI443">
        <v>22894.653779755965</v>
      </c>
      <c r="DJ443">
        <v>21010.020366272245</v>
      </c>
      <c r="DK443">
        <v>21217.262077735362</v>
      </c>
      <c r="DL443">
        <v>20819.232990946985</v>
      </c>
      <c r="DM443">
        <v>20880.296359475447</v>
      </c>
      <c r="DN443">
        <v>20789.977027202607</v>
      </c>
      <c r="DO443">
        <v>19032.765528020194</v>
      </c>
      <c r="DP443">
        <v>21233.120115032103</v>
      </c>
      <c r="DQ443">
        <v>21303.351754882093</v>
      </c>
      <c r="DR443">
        <v>22568.464666848387</v>
      </c>
      <c r="DS443">
        <v>24871.701037026156</v>
      </c>
      <c r="DT443">
        <v>24971.457568962025</v>
      </c>
      <c r="DU443">
        <v>26692.667726632746</v>
      </c>
      <c r="DV443">
        <v>27336.651342068322</v>
      </c>
      <c r="DW443">
        <v>27621.876961529499</v>
      </c>
      <c r="DX443">
        <v>27951.772626557467</v>
      </c>
      <c r="DY443">
        <v>25051.179057981433</v>
      </c>
      <c r="DZ443">
        <v>23088.164500080304</v>
      </c>
      <c r="EA443">
        <v>19956.837722686902</v>
      </c>
    </row>
    <row r="444" spans="1:131" ht="45">
      <c r="A444" t="s">
        <v>7</v>
      </c>
      <c r="B444">
        <v>2415.8560000000002</v>
      </c>
      <c r="M444" s="2" t="s">
        <v>152</v>
      </c>
      <c r="N444">
        <v>17458.523018128264</v>
      </c>
      <c r="O444">
        <v>14699.752887607139</v>
      </c>
      <c r="P444">
        <v>12087.141530630728</v>
      </c>
      <c r="Q444">
        <v>11301.139305201132</v>
      </c>
      <c r="R444">
        <v>12065.314401407795</v>
      </c>
      <c r="S444">
        <v>11772.311761837504</v>
      </c>
      <c r="T444">
        <v>10944.319306932384</v>
      </c>
      <c r="U444">
        <v>7850.5207107857505</v>
      </c>
      <c r="V444">
        <v>5847.0129543174689</v>
      </c>
      <c r="W444">
        <v>5728.3764082446596</v>
      </c>
      <c r="X444">
        <v>5866.7871836912464</v>
      </c>
      <c r="Y444">
        <v>5758.9435259901029</v>
      </c>
      <c r="Z444">
        <v>5928.6012326939244</v>
      </c>
      <c r="AA444">
        <v>6189.4226819759515</v>
      </c>
      <c r="AB444">
        <v>8691.9320553240887</v>
      </c>
      <c r="AC444">
        <v>10873.450652559846</v>
      </c>
      <c r="AD444">
        <v>12050.898077114471</v>
      </c>
      <c r="AE444">
        <v>13490.915657276404</v>
      </c>
      <c r="AF444">
        <v>13469.982970730794</v>
      </c>
      <c r="AG444">
        <v>13475.227159610062</v>
      </c>
      <c r="AH444">
        <v>13480.407181687402</v>
      </c>
      <c r="AI444">
        <v>13464.373060927346</v>
      </c>
      <c r="AJ444">
        <v>13444.067261405655</v>
      </c>
      <c r="AK444">
        <v>13584.838471693363</v>
      </c>
      <c r="AL444">
        <v>13502.890969089663</v>
      </c>
      <c r="AM444">
        <v>13687.747517885371</v>
      </c>
      <c r="AN444">
        <v>13724.052862638244</v>
      </c>
      <c r="AO444">
        <v>14089.110814443153</v>
      </c>
      <c r="AP444">
        <v>14580.748986437899</v>
      </c>
      <c r="AQ444">
        <v>14931.094866006346</v>
      </c>
      <c r="AR444">
        <v>15049.320472592499</v>
      </c>
      <c r="AS444">
        <v>15032.321101609485</v>
      </c>
      <c r="AT444">
        <v>14889.257868509365</v>
      </c>
      <c r="AU444">
        <v>14719.578362134425</v>
      </c>
      <c r="AV444">
        <v>13834.184228907134</v>
      </c>
      <c r="AW444">
        <v>13803.711827329604</v>
      </c>
      <c r="AX444">
        <v>16979.564788665299</v>
      </c>
      <c r="AY444">
        <v>19506.420457882767</v>
      </c>
      <c r="AZ444">
        <v>19558.742066365048</v>
      </c>
      <c r="BA444">
        <v>19596.055481816162</v>
      </c>
      <c r="BB444">
        <v>22924.278736364868</v>
      </c>
      <c r="BC444">
        <v>26001.181609312989</v>
      </c>
      <c r="BD444">
        <v>26547.529934747719</v>
      </c>
      <c r="BE444">
        <v>26974.511401221924</v>
      </c>
      <c r="BF444">
        <v>27437.99346683429</v>
      </c>
      <c r="BG444">
        <v>28158.993089515003</v>
      </c>
      <c r="BH444">
        <v>30278.281308816622</v>
      </c>
      <c r="BI444">
        <v>32284.685006475866</v>
      </c>
      <c r="BJ444">
        <v>32833.565995658966</v>
      </c>
      <c r="BK444">
        <v>33741.678700901255</v>
      </c>
      <c r="BL444">
        <v>33604.318919580684</v>
      </c>
      <c r="BM444">
        <v>33569.657318593796</v>
      </c>
      <c r="BN444">
        <v>33567.610539992384</v>
      </c>
      <c r="BO444">
        <v>33463.252062481857</v>
      </c>
      <c r="BP444">
        <v>32688.249777701458</v>
      </c>
      <c r="BQ444">
        <v>31476.535131838002</v>
      </c>
      <c r="BR444">
        <v>28347.659825243642</v>
      </c>
      <c r="BS444">
        <v>25360.449142603367</v>
      </c>
      <c r="BT444">
        <v>25593.534283287954</v>
      </c>
      <c r="BU444">
        <v>25846.388613737192</v>
      </c>
      <c r="BV444">
        <v>25161.563834233701</v>
      </c>
      <c r="BW444">
        <v>22258.070805188981</v>
      </c>
      <c r="BX444">
        <v>20029.533885516241</v>
      </c>
      <c r="BY444">
        <v>17833.965403529077</v>
      </c>
      <c r="BZ444">
        <v>17808.674642426438</v>
      </c>
      <c r="CA444">
        <v>17594.869335963045</v>
      </c>
      <c r="CB444">
        <v>15829.011927973446</v>
      </c>
      <c r="CC444">
        <v>12519.146210993895</v>
      </c>
      <c r="CD444">
        <v>10993.207126835649</v>
      </c>
      <c r="CE444">
        <v>8809.0567975775321</v>
      </c>
      <c r="CF444">
        <v>8914.1445315182937</v>
      </c>
      <c r="CG444">
        <v>9079.2441180251444</v>
      </c>
      <c r="CH444">
        <v>9336.3020298653391</v>
      </c>
      <c r="CI444">
        <v>8255.4030035274245</v>
      </c>
      <c r="CJ444">
        <v>9181.6207145325861</v>
      </c>
      <c r="CK444">
        <v>9747.210283515813</v>
      </c>
      <c r="CL444">
        <v>9781.0458803393049</v>
      </c>
      <c r="CM444">
        <v>10071.366195154884</v>
      </c>
      <c r="CN444">
        <v>9802.0718603224432</v>
      </c>
      <c r="CO444">
        <v>13235.769484518247</v>
      </c>
      <c r="CP444">
        <v>17298.630087210389</v>
      </c>
      <c r="CQ444">
        <v>17194.672316542383</v>
      </c>
      <c r="CR444">
        <v>18952.293696149529</v>
      </c>
      <c r="CS444">
        <v>19584.549656847099</v>
      </c>
      <c r="CT444">
        <v>20107.493743317864</v>
      </c>
      <c r="CU444">
        <v>22206.862899571308</v>
      </c>
      <c r="CV444">
        <v>22047.652187463776</v>
      </c>
      <c r="CW444">
        <v>22689.108308937262</v>
      </c>
      <c r="CX444">
        <v>22783.26000540438</v>
      </c>
      <c r="CY444">
        <v>23069.175749500188</v>
      </c>
      <c r="CZ444">
        <v>26009.936246628273</v>
      </c>
      <c r="DA444">
        <v>27765.765671545949</v>
      </c>
      <c r="DB444">
        <v>27616.123706850063</v>
      </c>
      <c r="DC444">
        <v>27529.495289306942</v>
      </c>
      <c r="DD444">
        <v>28258.002453584002</v>
      </c>
      <c r="DE444">
        <v>32834.606006537229</v>
      </c>
      <c r="DF444">
        <v>35223.43932673143</v>
      </c>
      <c r="DG444">
        <v>38502.273197479197</v>
      </c>
      <c r="DH444">
        <v>42141.59454964185</v>
      </c>
      <c r="DI444">
        <v>41099.019514511936</v>
      </c>
      <c r="DJ444">
        <v>39137.259127544487</v>
      </c>
      <c r="DK444">
        <v>41099.294200470729</v>
      </c>
      <c r="DL444">
        <v>43633.77115689397</v>
      </c>
      <c r="DM444">
        <v>45176.755883950893</v>
      </c>
      <c r="DN444">
        <v>45152.285179405211</v>
      </c>
      <c r="DO444">
        <v>42910.949846040385</v>
      </c>
      <c r="DP444">
        <v>46107.73085006421</v>
      </c>
      <c r="DQ444">
        <v>46204.573189764189</v>
      </c>
      <c r="DR444">
        <v>47935.784303696775</v>
      </c>
      <c r="DS444">
        <v>50829.40933405231</v>
      </c>
      <c r="DT444">
        <v>50312.431422924048</v>
      </c>
      <c r="DU444">
        <v>51579.462948265493</v>
      </c>
      <c r="DV444">
        <v>52010.396844136645</v>
      </c>
      <c r="DW444">
        <v>52230.416038058996</v>
      </c>
      <c r="DX444">
        <v>52677.541288114939</v>
      </c>
      <c r="DY444">
        <v>49063.38552096286</v>
      </c>
      <c r="DZ444">
        <v>46749.171125160603</v>
      </c>
      <c r="EA444">
        <v>42818.835795373801</v>
      </c>
    </row>
    <row r="445" spans="1:131" ht="45">
      <c r="A445" t="s">
        <v>8</v>
      </c>
      <c r="B445">
        <v>3904.0329999999999</v>
      </c>
      <c r="C445">
        <f>SUM(B442,B443,B444,B445)</f>
        <v>10473.433999999999</v>
      </c>
      <c r="M445" s="2" t="s">
        <v>153</v>
      </c>
      <c r="N445">
        <v>-13205.767234064133</v>
      </c>
      <c r="O445">
        <v>-12975.071443803568</v>
      </c>
      <c r="P445">
        <v>-12666.030415315363</v>
      </c>
      <c r="Q445">
        <v>-12564.826102600568</v>
      </c>
      <c r="R445">
        <v>-12458.2314257039</v>
      </c>
      <c r="S445">
        <v>-10829.063280918752</v>
      </c>
      <c r="T445">
        <v>-8838.1052034661916</v>
      </c>
      <c r="U445">
        <v>-6100.2155803928754</v>
      </c>
      <c r="V445">
        <v>-4397.3207521587346</v>
      </c>
      <c r="W445">
        <v>-4231.0533791223297</v>
      </c>
      <c r="X445">
        <v>-4399.9733668456238</v>
      </c>
      <c r="Y445">
        <v>-4438.2335129950516</v>
      </c>
      <c r="Z445">
        <v>-4436.6643913469625</v>
      </c>
      <c r="AA445">
        <v>-4384.2372659879766</v>
      </c>
      <c r="AB445">
        <v>-4799.3576776620448</v>
      </c>
      <c r="AC445">
        <v>-4905.5496012799231</v>
      </c>
      <c r="AD445">
        <v>-4563.2227885572356</v>
      </c>
      <c r="AE445">
        <v>-4264.4033036382025</v>
      </c>
      <c r="AF445">
        <v>-4037.3052353653975</v>
      </c>
      <c r="AG445">
        <v>-3832.690854805031</v>
      </c>
      <c r="AH445">
        <v>-3953.060715843701</v>
      </c>
      <c r="AI445">
        <v>-4207.2544554636734</v>
      </c>
      <c r="AJ445">
        <v>-4233.9968307028275</v>
      </c>
      <c r="AK445">
        <v>-5416.2596108466823</v>
      </c>
      <c r="AL445">
        <v>-6275.1831845448314</v>
      </c>
      <c r="AM445">
        <v>-7194.7968089426859</v>
      </c>
      <c r="AN445">
        <v>-8092.2744563191218</v>
      </c>
      <c r="AO445">
        <v>-7473.4022572215763</v>
      </c>
      <c r="AP445">
        <v>-6812.0525432189479</v>
      </c>
      <c r="AQ445">
        <v>-6332.4420330031726</v>
      </c>
      <c r="AR445">
        <v>-5639.6697862962492</v>
      </c>
      <c r="AS445">
        <v>-5817.9207758047414</v>
      </c>
      <c r="AT445">
        <v>-6332.4195092546815</v>
      </c>
      <c r="AU445">
        <v>-6532.3890310672123</v>
      </c>
      <c r="AV445">
        <v>-6450.9152144535665</v>
      </c>
      <c r="AW445">
        <v>-6445.5833636648013</v>
      </c>
      <c r="AX445">
        <v>-7114.5498443326487</v>
      </c>
      <c r="AY445">
        <v>-7583.1677289413838</v>
      </c>
      <c r="AZ445">
        <v>-7511.3794331825247</v>
      </c>
      <c r="BA445">
        <v>-8134.1183159080811</v>
      </c>
      <c r="BB445">
        <v>-11941.103918182433</v>
      </c>
      <c r="BC445">
        <v>-15914.174079656494</v>
      </c>
      <c r="BD445">
        <v>-18172.058617373859</v>
      </c>
      <c r="BE445">
        <v>-19312.319025610963</v>
      </c>
      <c r="BF445">
        <v>-18863.681733417146</v>
      </c>
      <c r="BG445">
        <v>-18180.736544757499</v>
      </c>
      <c r="BH445">
        <v>-17323.425654408311</v>
      </c>
      <c r="BI445">
        <v>-17177.290003237933</v>
      </c>
      <c r="BJ445">
        <v>-17058.617997829482</v>
      </c>
      <c r="BK445">
        <v>-16864.644350450628</v>
      </c>
      <c r="BL445">
        <v>-16953.284459790342</v>
      </c>
      <c r="BM445">
        <v>-17025.458659296895</v>
      </c>
      <c r="BN445">
        <v>-17032.527769996192</v>
      </c>
      <c r="BO445">
        <v>-17774.358531240927</v>
      </c>
      <c r="BP445">
        <v>-18436.099888850731</v>
      </c>
      <c r="BQ445">
        <v>-18791.712565919002</v>
      </c>
      <c r="BR445">
        <v>-19113.517412621819</v>
      </c>
      <c r="BS445">
        <v>-19002.634571301682</v>
      </c>
      <c r="BT445">
        <v>-18939.214641643975</v>
      </c>
      <c r="BU445">
        <v>-18644.771806868597</v>
      </c>
      <c r="BV445">
        <v>-15572.134417116849</v>
      </c>
      <c r="BW445">
        <v>-11251.82540259449</v>
      </c>
      <c r="BX445">
        <v>-8296.2694427581191</v>
      </c>
      <c r="BY445">
        <v>-5335.5377017645378</v>
      </c>
      <c r="BZ445">
        <v>-5398.3873212132185</v>
      </c>
      <c r="CA445">
        <v>-5760.1568029815217</v>
      </c>
      <c r="CB445">
        <v>-5645.1856639867237</v>
      </c>
      <c r="CC445">
        <v>-5149.7019029969479</v>
      </c>
      <c r="CD445">
        <v>-5235.0876909178241</v>
      </c>
      <c r="CE445">
        <v>-4897.1359887887647</v>
      </c>
      <c r="CF445">
        <v>-5652.5842132591461</v>
      </c>
      <c r="CG445">
        <v>-5972.5828515125713</v>
      </c>
      <c r="CH445">
        <v>-5546.616654932669</v>
      </c>
      <c r="CI445">
        <v>-4221.8632067637118</v>
      </c>
      <c r="CJ445">
        <v>-3507.0840497662925</v>
      </c>
      <c r="CK445">
        <v>-3293.4312442579067</v>
      </c>
      <c r="CL445">
        <v>-3346.1826251696525</v>
      </c>
      <c r="CM445">
        <v>-3323.5224075774422</v>
      </c>
      <c r="CN445">
        <v>-3562.8396026612213</v>
      </c>
      <c r="CO445">
        <v>-3853.4295397591231</v>
      </c>
      <c r="CP445">
        <v>-4640.8885636051946</v>
      </c>
      <c r="CQ445">
        <v>-5051.8061082711902</v>
      </c>
      <c r="CR445">
        <v>-4723.5900180747649</v>
      </c>
      <c r="CS445">
        <v>-6145.1649209235493</v>
      </c>
      <c r="CT445">
        <v>-7284.9460866589316</v>
      </c>
      <c r="CU445">
        <v>-6883.914559785655</v>
      </c>
      <c r="CV445">
        <v>-6988.6235112318891</v>
      </c>
      <c r="CW445">
        <v>-6799.3123244686331</v>
      </c>
      <c r="CX445">
        <v>-6592.7338377021906</v>
      </c>
      <c r="CY445">
        <v>-7747.3576947500951</v>
      </c>
      <c r="CZ445">
        <v>-10783.588303314136</v>
      </c>
      <c r="DA445">
        <v>-13069.054168272974</v>
      </c>
      <c r="DB445">
        <v>-14073.657823425034</v>
      </c>
      <c r="DC445">
        <v>-14276.554769653472</v>
      </c>
      <c r="DD445">
        <v>-14238.018511792003</v>
      </c>
      <c r="DE445">
        <v>-14582.731190768618</v>
      </c>
      <c r="DF445">
        <v>-13865.511453365718</v>
      </c>
      <c r="DG445">
        <v>-13734.809633739598</v>
      </c>
      <c r="DH445">
        <v>-13110.260007320927</v>
      </c>
      <c r="DI445">
        <v>-13514.077689755968</v>
      </c>
      <c r="DJ445">
        <v>-15244.457156272245</v>
      </c>
      <c r="DK445">
        <v>-18546.802167735364</v>
      </c>
      <c r="DL445">
        <v>-24809.843340946987</v>
      </c>
      <c r="DM445">
        <v>-27712.622689475444</v>
      </c>
      <c r="DN445">
        <v>-27934.639277202608</v>
      </c>
      <c r="DO445">
        <v>-28723.603108020194</v>
      </c>
      <c r="DP445">
        <v>-28516.101355032104</v>
      </c>
      <c r="DQ445">
        <v>-28499.091114882092</v>
      </c>
      <c r="DR445">
        <v>-28166.174606848388</v>
      </c>
      <c r="DS445">
        <v>-27043.715557026153</v>
      </c>
      <c r="DT445">
        <v>-25710.490138962021</v>
      </c>
      <c r="DU445">
        <v>-23080.922716632747</v>
      </c>
      <c r="DV445">
        <v>-22010.839662068323</v>
      </c>
      <c r="DW445">
        <v>-21595.201191529497</v>
      </c>
      <c r="DX445">
        <v>-21499.764696557468</v>
      </c>
      <c r="DY445">
        <v>-22973.233867981427</v>
      </c>
      <c r="DZ445">
        <v>-24233.848750080302</v>
      </c>
      <c r="EA445">
        <v>-25767.158422686898</v>
      </c>
    </row>
    <row r="446" spans="1:131" ht="45">
      <c r="A446" t="s">
        <v>9</v>
      </c>
      <c r="B446">
        <v>2997.2890000000002</v>
      </c>
      <c r="C446">
        <f t="shared" ref="C446:C509" si="95">SUM(B443,B444,B445,B446)</f>
        <v>11356.817000000001</v>
      </c>
      <c r="M446" s="2" t="s">
        <v>154</v>
      </c>
      <c r="N446">
        <v>-23427.197318128263</v>
      </c>
      <c r="O446">
        <v>-22200.012887607139</v>
      </c>
      <c r="P446">
        <v>-20917.087730630727</v>
      </c>
      <c r="Q446">
        <v>-20520.147905201135</v>
      </c>
      <c r="R446">
        <v>-20632.746701407796</v>
      </c>
      <c r="S446">
        <v>-18362.854961837504</v>
      </c>
      <c r="T446">
        <v>-15432.246706932385</v>
      </c>
      <c r="U446">
        <v>-10750.461010785752</v>
      </c>
      <c r="V446">
        <v>-7812.0986543174686</v>
      </c>
      <c r="W446">
        <v>-7550.8633082446595</v>
      </c>
      <c r="X446">
        <v>-7822.2268836912472</v>
      </c>
      <c r="Y446">
        <v>-7837.2925259901031</v>
      </c>
      <c r="Z446">
        <v>-7891.7529326939248</v>
      </c>
      <c r="AA446">
        <v>-7908.7905819759526</v>
      </c>
      <c r="AB446">
        <v>-9296.4542553240881</v>
      </c>
      <c r="AC446">
        <v>-10165.216352559846</v>
      </c>
      <c r="AD446">
        <v>-10101.263077114472</v>
      </c>
      <c r="AE446">
        <v>-10182.842957276403</v>
      </c>
      <c r="AF446">
        <v>-9873.0679707307936</v>
      </c>
      <c r="AG446">
        <v>-9601.9968596100625</v>
      </c>
      <c r="AH446">
        <v>-9764.2166816874014</v>
      </c>
      <c r="AI446">
        <v>-10097.796960927348</v>
      </c>
      <c r="AJ446">
        <v>-10126.684861405656</v>
      </c>
      <c r="AK446">
        <v>-11749.958971693364</v>
      </c>
      <c r="AL446">
        <v>-12867.874569089663</v>
      </c>
      <c r="AM446">
        <v>-14155.644917885373</v>
      </c>
      <c r="AN446">
        <v>-15364.383562638242</v>
      </c>
      <c r="AO446">
        <v>-14660.906614443153</v>
      </c>
      <c r="AP446">
        <v>-13942.986386437897</v>
      </c>
      <c r="AQ446">
        <v>-13420.287666006347</v>
      </c>
      <c r="AR446">
        <v>-12535.9998725925</v>
      </c>
      <c r="AS446">
        <v>-12768.001401609485</v>
      </c>
      <c r="AT446">
        <v>-13406.311968509362</v>
      </c>
      <c r="AU446">
        <v>-13616.378162134426</v>
      </c>
      <c r="AV446">
        <v>-13212.615028907132</v>
      </c>
      <c r="AW446">
        <v>-13195.348427329602</v>
      </c>
      <c r="AX446">
        <v>-15145.921388665298</v>
      </c>
      <c r="AY446">
        <v>-16613.030457882767</v>
      </c>
      <c r="AZ446">
        <v>-16534.753266365049</v>
      </c>
      <c r="BA446">
        <v>-17377.509581816164</v>
      </c>
      <c r="BB446">
        <v>-23562.898136364864</v>
      </c>
      <c r="BC446">
        <v>-29885.959309312988</v>
      </c>
      <c r="BD446">
        <v>-33078.588134747719</v>
      </c>
      <c r="BE446">
        <v>-34741.262501221921</v>
      </c>
      <c r="BF446">
        <v>-34297.573466834292</v>
      </c>
      <c r="BG446">
        <v>-33627.313089515003</v>
      </c>
      <c r="BH446">
        <v>-33190.66130881662</v>
      </c>
      <c r="BI446">
        <v>-33664.615006475869</v>
      </c>
      <c r="BJ446">
        <v>-33689.345995658965</v>
      </c>
      <c r="BK446">
        <v>-33733.41870090126</v>
      </c>
      <c r="BL446">
        <v>-33805.818919580684</v>
      </c>
      <c r="BM446">
        <v>-33890.497318593792</v>
      </c>
      <c r="BN446">
        <v>-33899.240539992388</v>
      </c>
      <c r="BO446">
        <v>-34853.562062481855</v>
      </c>
      <c r="BP446">
        <v>-35477.549777701461</v>
      </c>
      <c r="BQ446">
        <v>-35547.795131838</v>
      </c>
      <c r="BR446">
        <v>-34933.909825243638</v>
      </c>
      <c r="BS446">
        <v>-33790.329142603368</v>
      </c>
      <c r="BT446">
        <v>-33783.464283287954</v>
      </c>
      <c r="BU446">
        <v>-33475.158613737192</v>
      </c>
      <c r="BV446">
        <v>-29150.033834233702</v>
      </c>
      <c r="BW446">
        <v>-22421.790805188983</v>
      </c>
      <c r="BX446">
        <v>-17738.203885516239</v>
      </c>
      <c r="BY446">
        <v>-13058.705403529075</v>
      </c>
      <c r="BZ446">
        <v>-13134.074642426436</v>
      </c>
      <c r="CA446">
        <v>-13545.165515963045</v>
      </c>
      <c r="CB446">
        <v>-12803.251527973447</v>
      </c>
      <c r="CC446">
        <v>-11039.317940993897</v>
      </c>
      <c r="CD446">
        <v>-10644.51929683565</v>
      </c>
      <c r="CE446">
        <v>-9465.8669175775303</v>
      </c>
      <c r="CF446">
        <v>-10508.160461518291</v>
      </c>
      <c r="CG446">
        <v>-10989.858508025143</v>
      </c>
      <c r="CH446">
        <v>-10507.589549865337</v>
      </c>
      <c r="CI446">
        <v>-8380.9519435274251</v>
      </c>
      <c r="CJ446">
        <v>-7736.6523045325848</v>
      </c>
      <c r="CK446">
        <v>-7640.3117535158135</v>
      </c>
      <c r="CL446">
        <v>-7721.9254603393056</v>
      </c>
      <c r="CM446">
        <v>-7788.4852751548842</v>
      </c>
      <c r="CN446">
        <v>-8017.8100903224431</v>
      </c>
      <c r="CO446">
        <v>-9549.8292145182477</v>
      </c>
      <c r="CP446">
        <v>-11954.061447210388</v>
      </c>
      <c r="CQ446">
        <v>-12467.298916542381</v>
      </c>
      <c r="CR446">
        <v>-12615.551256149531</v>
      </c>
      <c r="CS446">
        <v>-14721.736446847099</v>
      </c>
      <c r="CT446">
        <v>-16415.759363317862</v>
      </c>
      <c r="CU446">
        <v>-16580.840379571309</v>
      </c>
      <c r="CV446">
        <v>-16667.382077463779</v>
      </c>
      <c r="CW446">
        <v>-16628.785868937266</v>
      </c>
      <c r="CX446">
        <v>-16384.731785404379</v>
      </c>
      <c r="CY446">
        <v>-18019.535509500187</v>
      </c>
      <c r="CZ446">
        <v>-23048.09648662827</v>
      </c>
      <c r="DA446">
        <v>-26680.660781545947</v>
      </c>
      <c r="DB446">
        <v>-27970.251666850068</v>
      </c>
      <c r="DC446">
        <v>-28211.904789306944</v>
      </c>
      <c r="DD446">
        <v>-28403.358833584007</v>
      </c>
      <c r="DE446">
        <v>-30388.510256537233</v>
      </c>
      <c r="DF446">
        <v>-30228.495046731434</v>
      </c>
      <c r="DG446">
        <v>-31147.170577479195</v>
      </c>
      <c r="DH446">
        <v>-31527.54485964185</v>
      </c>
      <c r="DI446">
        <v>-31718.443424511934</v>
      </c>
      <c r="DJ446">
        <v>-33371.695917544494</v>
      </c>
      <c r="DK446">
        <v>-38428.834290470724</v>
      </c>
      <c r="DL446">
        <v>-47624.381506893973</v>
      </c>
      <c r="DM446">
        <v>-52009.082213950889</v>
      </c>
      <c r="DN446">
        <v>-52296.94742940522</v>
      </c>
      <c r="DO446">
        <v>-52601.787426040391</v>
      </c>
      <c r="DP446">
        <v>-53390.712090064204</v>
      </c>
      <c r="DQ446">
        <v>-53400.312549764181</v>
      </c>
      <c r="DR446">
        <v>-53533.494243696776</v>
      </c>
      <c r="DS446">
        <v>-53001.423854052307</v>
      </c>
      <c r="DT446">
        <v>-51051.463992924044</v>
      </c>
      <c r="DU446">
        <v>-47967.717938265494</v>
      </c>
      <c r="DV446">
        <v>-46684.585164136646</v>
      </c>
      <c r="DW446">
        <v>-46203.740268058995</v>
      </c>
      <c r="DX446">
        <v>-46225.533358114932</v>
      </c>
      <c r="DY446">
        <v>-46985.440330962861</v>
      </c>
      <c r="DZ446">
        <v>-47894.855375160609</v>
      </c>
      <c r="EA446">
        <v>-48629.156495373798</v>
      </c>
    </row>
    <row r="447" spans="1:131">
      <c r="A447" t="s">
        <v>10</v>
      </c>
      <c r="B447">
        <v>6085.2550000000001</v>
      </c>
      <c r="C447">
        <f t="shared" si="95"/>
        <v>15402.433000000001</v>
      </c>
    </row>
    <row r="448" spans="1:131">
      <c r="A448" t="s">
        <v>11</v>
      </c>
      <c r="B448">
        <v>7273.8710000000001</v>
      </c>
      <c r="C448">
        <f t="shared" si="95"/>
        <v>20260.448</v>
      </c>
    </row>
    <row r="449" spans="1:5">
      <c r="A449" t="s">
        <v>12</v>
      </c>
      <c r="B449">
        <v>10427.403</v>
      </c>
      <c r="C449">
        <f t="shared" si="95"/>
        <v>26783.817999999999</v>
      </c>
      <c r="D449">
        <f>C449-C445</f>
        <v>16310.384</v>
      </c>
      <c r="E449" t="e">
        <v>#N/A</v>
      </c>
    </row>
    <row r="450" spans="1:5">
      <c r="A450" t="s">
        <v>13</v>
      </c>
      <c r="B450">
        <v>2295.8919999999998</v>
      </c>
      <c r="C450">
        <f t="shared" si="95"/>
        <v>26082.421000000002</v>
      </c>
      <c r="D450">
        <f t="shared" ref="D450:D513" si="96">C450-C446</f>
        <v>14725.604000000001</v>
      </c>
      <c r="E450" t="e">
        <v>#N/A</v>
      </c>
    </row>
    <row r="451" spans="1:5">
      <c r="A451" t="s">
        <v>14</v>
      </c>
      <c r="B451">
        <v>4541.2489999999998</v>
      </c>
      <c r="C451">
        <f t="shared" si="95"/>
        <v>24538.415000000001</v>
      </c>
      <c r="D451">
        <f t="shared" si="96"/>
        <v>9135.982</v>
      </c>
      <c r="E451" t="e">
        <v>#N/A</v>
      </c>
    </row>
    <row r="452" spans="1:5">
      <c r="A452" t="s">
        <v>15</v>
      </c>
      <c r="B452">
        <v>446.26100000000002</v>
      </c>
      <c r="C452">
        <f t="shared" si="95"/>
        <v>17710.805</v>
      </c>
      <c r="D452">
        <f t="shared" si="96"/>
        <v>-2549.643</v>
      </c>
      <c r="E452" t="e">
        <v>#N/A</v>
      </c>
    </row>
    <row r="453" spans="1:5">
      <c r="A453" t="s">
        <v>16</v>
      </c>
      <c r="B453">
        <v>989.86300000000006</v>
      </c>
      <c r="C453">
        <f t="shared" si="95"/>
        <v>8273.2649999999994</v>
      </c>
      <c r="D453">
        <f t="shared" si="96"/>
        <v>-18510.553</v>
      </c>
      <c r="E453" t="e">
        <v>#N/A</v>
      </c>
    </row>
    <row r="454" spans="1:5">
      <c r="A454" t="s">
        <v>17</v>
      </c>
      <c r="B454">
        <v>824.32299999999998</v>
      </c>
      <c r="C454">
        <f t="shared" si="95"/>
        <v>6801.6960000000008</v>
      </c>
      <c r="D454">
        <f t="shared" si="96"/>
        <v>-19280.725000000002</v>
      </c>
      <c r="E454" t="e">
        <v>#N/A</v>
      </c>
    </row>
    <row r="455" spans="1:5">
      <c r="A455" t="s">
        <v>18</v>
      </c>
      <c r="B455">
        <v>-585.25199999999995</v>
      </c>
      <c r="C455">
        <f t="shared" si="95"/>
        <v>1675.1950000000002</v>
      </c>
      <c r="D455">
        <f t="shared" si="96"/>
        <v>-22863.22</v>
      </c>
      <c r="E455" t="e">
        <v>#N/A</v>
      </c>
    </row>
    <row r="456" spans="1:5">
      <c r="A456" t="s">
        <v>19</v>
      </c>
      <c r="B456">
        <v>465.84100000000001</v>
      </c>
      <c r="C456">
        <f t="shared" si="95"/>
        <v>1694.7750000000001</v>
      </c>
      <c r="D456">
        <f t="shared" si="96"/>
        <v>-16016.03</v>
      </c>
      <c r="E456" t="e">
        <v>#N/A</v>
      </c>
    </row>
    <row r="457" spans="1:5">
      <c r="A457" t="s">
        <v>20</v>
      </c>
      <c r="B457">
        <v>1647.6189999999999</v>
      </c>
      <c r="C457">
        <f t="shared" si="95"/>
        <v>2352.5309999999999</v>
      </c>
      <c r="D457">
        <f t="shared" si="96"/>
        <v>-5920.7339999999995</v>
      </c>
      <c r="E457" t="e">
        <v>#N/A</v>
      </c>
    </row>
    <row r="458" spans="1:5">
      <c r="A458" t="s">
        <v>21</v>
      </c>
      <c r="B458">
        <v>58.582000000000001</v>
      </c>
      <c r="C458">
        <f t="shared" si="95"/>
        <v>1586.7900000000002</v>
      </c>
      <c r="D458">
        <f t="shared" si="96"/>
        <v>-5214.9060000000009</v>
      </c>
      <c r="E458" t="e">
        <v>#N/A</v>
      </c>
    </row>
    <row r="459" spans="1:5">
      <c r="A459" t="s">
        <v>22</v>
      </c>
      <c r="B459">
        <v>332.15499999999997</v>
      </c>
      <c r="C459">
        <f t="shared" si="95"/>
        <v>2504.1970000000001</v>
      </c>
      <c r="D459">
        <f t="shared" si="96"/>
        <v>829.00199999999995</v>
      </c>
      <c r="E459" t="e">
        <v>#N/A</v>
      </c>
    </row>
    <row r="460" spans="1:5">
      <c r="A460" t="s">
        <v>23</v>
      </c>
      <c r="B460">
        <v>1237.0840000000001</v>
      </c>
      <c r="C460">
        <f t="shared" si="95"/>
        <v>3275.44</v>
      </c>
      <c r="D460">
        <f t="shared" si="96"/>
        <v>1580.665</v>
      </c>
      <c r="E460" t="e">
        <v>#N/A</v>
      </c>
    </row>
    <row r="461" spans="1:5">
      <c r="A461" t="s">
        <v>24</v>
      </c>
      <c r="B461">
        <v>474.529</v>
      </c>
      <c r="C461">
        <f t="shared" si="95"/>
        <v>2102.35</v>
      </c>
      <c r="D461">
        <f t="shared" si="96"/>
        <v>-250.18100000000004</v>
      </c>
      <c r="E461" t="e">
        <v>#N/A</v>
      </c>
    </row>
    <row r="462" spans="1:5">
      <c r="A462" t="s">
        <v>25</v>
      </c>
      <c r="B462">
        <v>35.674999999999997</v>
      </c>
      <c r="C462">
        <f t="shared" si="95"/>
        <v>2079.4430000000002</v>
      </c>
      <c r="D462">
        <f t="shared" si="96"/>
        <v>492.65300000000002</v>
      </c>
      <c r="E462" t="e">
        <v>#N/A</v>
      </c>
    </row>
    <row r="463" spans="1:5">
      <c r="A463" t="s">
        <v>26</v>
      </c>
      <c r="B463">
        <v>-396.69799999999998</v>
      </c>
      <c r="C463">
        <f t="shared" si="95"/>
        <v>1350.5900000000001</v>
      </c>
      <c r="D463">
        <f t="shared" si="96"/>
        <v>-1153.607</v>
      </c>
      <c r="E463" t="e">
        <v>#N/A</v>
      </c>
    </row>
    <row r="464" spans="1:5">
      <c r="A464" t="s">
        <v>27</v>
      </c>
      <c r="B464">
        <v>-80.373000000000005</v>
      </c>
      <c r="C464">
        <f t="shared" si="95"/>
        <v>33.133000000000024</v>
      </c>
      <c r="D464">
        <f t="shared" si="96"/>
        <v>-3242.3070000000002</v>
      </c>
      <c r="E464" t="e">
        <v>#N/A</v>
      </c>
    </row>
    <row r="465" spans="1:11">
      <c r="A465" t="s">
        <v>28</v>
      </c>
      <c r="B465">
        <v>113.703</v>
      </c>
      <c r="C465">
        <f t="shared" si="95"/>
        <v>-327.69299999999998</v>
      </c>
      <c r="D465">
        <f t="shared" si="96"/>
        <v>-2430.0429999999997</v>
      </c>
      <c r="E465" t="e">
        <v>#N/A</v>
      </c>
    </row>
    <row r="466" spans="1:11">
      <c r="A466" t="s">
        <v>29</v>
      </c>
      <c r="B466">
        <v>-471.4</v>
      </c>
      <c r="C466">
        <f t="shared" si="95"/>
        <v>-834.76799999999992</v>
      </c>
      <c r="D466">
        <f t="shared" si="96"/>
        <v>-2914.2110000000002</v>
      </c>
      <c r="E466" t="e">
        <v>#N/A</v>
      </c>
    </row>
    <row r="467" spans="1:11">
      <c r="A467" t="s">
        <v>30</v>
      </c>
      <c r="B467">
        <v>-376.964</v>
      </c>
      <c r="C467">
        <f t="shared" si="95"/>
        <v>-815.03399999999999</v>
      </c>
      <c r="D467">
        <f t="shared" si="96"/>
        <v>-2165.6240000000003</v>
      </c>
      <c r="E467" t="e">
        <v>#N/A</v>
      </c>
    </row>
    <row r="468" spans="1:11">
      <c r="A468" t="s">
        <v>31</v>
      </c>
      <c r="B468">
        <v>518.54499999999996</v>
      </c>
      <c r="C468">
        <f t="shared" si="95"/>
        <v>-216.1160000000001</v>
      </c>
      <c r="D468">
        <f t="shared" si="96"/>
        <v>-249.24900000000014</v>
      </c>
      <c r="E468">
        <f t="shared" ref="E468:E499" si="97">AVERAGE(D449:D468)</f>
        <v>-2984.3371500000003</v>
      </c>
      <c r="F468">
        <f>STDEV(D449,D450,D451,D452,D453,D454,D455,D456,D457,D458,D459,D460,D461,D462,D463,D464,D465,D466,D467,D468)</f>
        <v>10221.430084064132</v>
      </c>
      <c r="G468">
        <f>F468*2</f>
        <v>20442.860168128263</v>
      </c>
      <c r="H468">
        <f t="shared" ref="H468:H531" si="98">E468+F468</f>
        <v>7237.0929340641314</v>
      </c>
      <c r="I468">
        <f t="shared" ref="I468:I531" si="99">E468+G468</f>
        <v>17458.523018128264</v>
      </c>
      <c r="J468">
        <f t="shared" ref="J468:J531" si="100">E468-F468</f>
        <v>-13205.767234064133</v>
      </c>
      <c r="K468">
        <f t="shared" ref="K468:K531" si="101">E468-G468</f>
        <v>-23427.197318128263</v>
      </c>
    </row>
    <row r="469" spans="1:11">
      <c r="A469" t="s">
        <v>32</v>
      </c>
      <c r="B469">
        <v>996.65300000000002</v>
      </c>
      <c r="C469">
        <f t="shared" si="95"/>
        <v>666.83399999999995</v>
      </c>
      <c r="D469">
        <f t="shared" si="96"/>
        <v>994.52699999999993</v>
      </c>
      <c r="E469">
        <f t="shared" si="97"/>
        <v>-3750.1299999999997</v>
      </c>
      <c r="F469">
        <f t="shared" ref="F469:F532" si="102">STDEV(D450,D451,D452,D453,D454,D455,D456,D457,D458,D459,D460,D461,D462,D463,D464,D465,D466,D467,D468,D469)</f>
        <v>9224.9414438035692</v>
      </c>
      <c r="G469">
        <f t="shared" ref="G469:G532" si="103">F469*2</f>
        <v>18449.882887607138</v>
      </c>
      <c r="H469">
        <f t="shared" si="98"/>
        <v>5474.81144380357</v>
      </c>
      <c r="I469">
        <f t="shared" si="99"/>
        <v>14699.752887607139</v>
      </c>
      <c r="J469">
        <f t="shared" si="100"/>
        <v>-12975.071443803568</v>
      </c>
      <c r="K469">
        <f t="shared" si="101"/>
        <v>-22200.012887607139</v>
      </c>
    </row>
    <row r="470" spans="1:11">
      <c r="A470" t="s">
        <v>33</v>
      </c>
      <c r="B470">
        <v>-544.26</v>
      </c>
      <c r="C470">
        <f t="shared" si="95"/>
        <v>593.97399999999993</v>
      </c>
      <c r="D470">
        <f t="shared" si="96"/>
        <v>1428.7419999999997</v>
      </c>
      <c r="E470">
        <f t="shared" si="97"/>
        <v>-4414.9731000000002</v>
      </c>
      <c r="F470">
        <f t="shared" si="102"/>
        <v>8251.0573153153637</v>
      </c>
      <c r="G470">
        <f t="shared" si="103"/>
        <v>16502.114630630727</v>
      </c>
      <c r="H470">
        <f t="shared" si="98"/>
        <v>3836.0842153153635</v>
      </c>
      <c r="I470">
        <f t="shared" si="99"/>
        <v>12087.141530630728</v>
      </c>
      <c r="J470">
        <f t="shared" si="100"/>
        <v>-12666.030415315363</v>
      </c>
      <c r="K470">
        <f t="shared" si="101"/>
        <v>-20917.087730630727</v>
      </c>
    </row>
    <row r="471" spans="1:11">
      <c r="A471" t="s">
        <v>34</v>
      </c>
      <c r="B471">
        <v>3459.386</v>
      </c>
      <c r="C471">
        <f t="shared" si="95"/>
        <v>4430.3239999999996</v>
      </c>
      <c r="D471">
        <f t="shared" si="96"/>
        <v>5245.3579999999993</v>
      </c>
      <c r="E471">
        <f t="shared" si="97"/>
        <v>-4609.5043000000005</v>
      </c>
      <c r="F471">
        <f t="shared" si="102"/>
        <v>7955.3218026005661</v>
      </c>
      <c r="G471">
        <f t="shared" si="103"/>
        <v>15910.643605201132</v>
      </c>
      <c r="H471">
        <f t="shared" si="98"/>
        <v>3345.8175026005656</v>
      </c>
      <c r="I471">
        <f t="shared" si="99"/>
        <v>11301.139305201132</v>
      </c>
      <c r="J471">
        <f t="shared" si="100"/>
        <v>-12564.826102600568</v>
      </c>
      <c r="K471">
        <f t="shared" si="101"/>
        <v>-20520.147905201135</v>
      </c>
    </row>
    <row r="472" spans="1:11">
      <c r="A472" t="s">
        <v>35</v>
      </c>
      <c r="B472">
        <v>-161.77500000000001</v>
      </c>
      <c r="C472">
        <f t="shared" si="95"/>
        <v>3750.0039999999999</v>
      </c>
      <c r="D472">
        <f t="shared" si="96"/>
        <v>3966.12</v>
      </c>
      <c r="E472">
        <f t="shared" si="97"/>
        <v>-4283.7161500000011</v>
      </c>
      <c r="F472">
        <f t="shared" si="102"/>
        <v>8174.5152757038977</v>
      </c>
      <c r="G472">
        <f t="shared" si="103"/>
        <v>16349.030551407795</v>
      </c>
      <c r="H472">
        <f t="shared" si="98"/>
        <v>3890.7991257038966</v>
      </c>
      <c r="I472">
        <f t="shared" si="99"/>
        <v>12065.314401407795</v>
      </c>
      <c r="J472">
        <f t="shared" si="100"/>
        <v>-12458.2314257039</v>
      </c>
      <c r="K472">
        <f t="shared" si="101"/>
        <v>-20632.746701407796</v>
      </c>
    </row>
    <row r="473" spans="1:11">
      <c r="A473" t="s">
        <v>36</v>
      </c>
      <c r="B473">
        <v>-828.17899999999997</v>
      </c>
      <c r="C473">
        <f t="shared" si="95"/>
        <v>1925.172</v>
      </c>
      <c r="D473">
        <f t="shared" si="96"/>
        <v>1258.3380000000002</v>
      </c>
      <c r="E473">
        <f t="shared" si="97"/>
        <v>-3295.2716000000009</v>
      </c>
      <c r="F473">
        <f t="shared" si="102"/>
        <v>7533.7916809187518</v>
      </c>
      <c r="G473">
        <f t="shared" si="103"/>
        <v>15067.583361837504</v>
      </c>
      <c r="H473">
        <f t="shared" si="98"/>
        <v>4238.5200809187509</v>
      </c>
      <c r="I473">
        <f t="shared" si="99"/>
        <v>11772.311761837504</v>
      </c>
      <c r="J473">
        <f t="shared" si="100"/>
        <v>-10829.063280918752</v>
      </c>
      <c r="K473">
        <f t="shared" si="101"/>
        <v>-18362.854961837504</v>
      </c>
    </row>
    <row r="474" spans="1:11">
      <c r="A474" t="s">
        <v>37</v>
      </c>
      <c r="B474">
        <v>-130.02500000000001</v>
      </c>
      <c r="C474">
        <f t="shared" si="95"/>
        <v>2339.4069999999997</v>
      </c>
      <c r="D474">
        <f t="shared" si="96"/>
        <v>1745.4329999999998</v>
      </c>
      <c r="E474">
        <f t="shared" si="97"/>
        <v>-2243.9636999999998</v>
      </c>
      <c r="F474">
        <f t="shared" si="102"/>
        <v>6594.1415034661923</v>
      </c>
      <c r="G474">
        <f t="shared" si="103"/>
        <v>13188.283006932385</v>
      </c>
      <c r="H474">
        <f t="shared" si="98"/>
        <v>4350.1778034661929</v>
      </c>
      <c r="I474">
        <f t="shared" si="99"/>
        <v>10944.319306932384</v>
      </c>
      <c r="J474">
        <f t="shared" si="100"/>
        <v>-8838.1052034661916</v>
      </c>
      <c r="K474">
        <f t="shared" si="101"/>
        <v>-15432.246706932385</v>
      </c>
    </row>
    <row r="475" spans="1:11">
      <c r="A475" t="s">
        <v>38</v>
      </c>
      <c r="B475">
        <v>-1433.046</v>
      </c>
      <c r="C475">
        <f t="shared" si="95"/>
        <v>-2553.0250000000001</v>
      </c>
      <c r="D475">
        <f t="shared" si="96"/>
        <v>-6983.3490000000002</v>
      </c>
      <c r="E475">
        <f t="shared" si="97"/>
        <v>-1449.9701500000003</v>
      </c>
      <c r="F475">
        <f t="shared" si="102"/>
        <v>4650.2454303928753</v>
      </c>
      <c r="G475">
        <f t="shared" si="103"/>
        <v>9300.4908607857506</v>
      </c>
      <c r="H475">
        <f t="shared" si="98"/>
        <v>3200.2752803928752</v>
      </c>
      <c r="I475">
        <f t="shared" si="99"/>
        <v>7850.5207107857505</v>
      </c>
      <c r="J475">
        <f t="shared" si="100"/>
        <v>-6100.2155803928754</v>
      </c>
      <c r="K475">
        <f t="shared" si="101"/>
        <v>-10750.461010785752</v>
      </c>
    </row>
    <row r="476" spans="1:11">
      <c r="A476" t="s">
        <v>39</v>
      </c>
      <c r="B476">
        <v>-526.23</v>
      </c>
      <c r="C476">
        <f t="shared" si="95"/>
        <v>-2917.48</v>
      </c>
      <c r="D476">
        <f t="shared" si="96"/>
        <v>-6667.4840000000004</v>
      </c>
      <c r="E476">
        <f t="shared" si="97"/>
        <v>-982.54285000000016</v>
      </c>
      <c r="F476">
        <f t="shared" si="102"/>
        <v>3414.7779021587344</v>
      </c>
      <c r="G476">
        <f t="shared" si="103"/>
        <v>6829.5558043174688</v>
      </c>
      <c r="H476">
        <f t="shared" si="98"/>
        <v>2432.2350521587341</v>
      </c>
      <c r="I476">
        <f t="shared" si="99"/>
        <v>5847.0129543174689</v>
      </c>
      <c r="J476">
        <f t="shared" si="100"/>
        <v>-4397.3207521587346</v>
      </c>
      <c r="K476">
        <f t="shared" si="101"/>
        <v>-7812.0986543174686</v>
      </c>
    </row>
    <row r="477" spans="1:11">
      <c r="A477" t="s">
        <v>40</v>
      </c>
      <c r="B477">
        <v>-480.27300000000002</v>
      </c>
      <c r="C477">
        <f t="shared" si="95"/>
        <v>-2569.5740000000005</v>
      </c>
      <c r="D477">
        <f t="shared" si="96"/>
        <v>-4494.746000000001</v>
      </c>
      <c r="E477">
        <f t="shared" si="97"/>
        <v>-911.24345000000028</v>
      </c>
      <c r="F477">
        <f t="shared" si="102"/>
        <v>3319.8099291223298</v>
      </c>
      <c r="G477">
        <f t="shared" si="103"/>
        <v>6639.6198582446596</v>
      </c>
      <c r="H477">
        <f t="shared" si="98"/>
        <v>2408.5664791223294</v>
      </c>
      <c r="I477">
        <f t="shared" si="99"/>
        <v>5728.3764082446596</v>
      </c>
      <c r="J477">
        <f t="shared" si="100"/>
        <v>-4231.0533791223297</v>
      </c>
      <c r="K477">
        <f t="shared" si="101"/>
        <v>-7550.8633082446595</v>
      </c>
    </row>
    <row r="478" spans="1:11">
      <c r="A478" t="s">
        <v>41</v>
      </c>
      <c r="B478">
        <v>-1765.4780000000001</v>
      </c>
      <c r="C478">
        <f t="shared" si="95"/>
        <v>-4205.027</v>
      </c>
      <c r="D478">
        <f t="shared" si="96"/>
        <v>-6544.4339999999993</v>
      </c>
      <c r="E478">
        <f t="shared" si="97"/>
        <v>-977.71985000000006</v>
      </c>
      <c r="F478">
        <f t="shared" si="102"/>
        <v>3422.2535168456234</v>
      </c>
      <c r="G478">
        <f t="shared" si="103"/>
        <v>6844.5070336912468</v>
      </c>
      <c r="H478">
        <f t="shared" si="98"/>
        <v>2444.5336668456234</v>
      </c>
      <c r="I478">
        <f t="shared" si="99"/>
        <v>5866.7871836912464</v>
      </c>
      <c r="J478">
        <f t="shared" si="100"/>
        <v>-4399.9733668456238</v>
      </c>
      <c r="K478">
        <f t="shared" si="101"/>
        <v>-7822.2268836912472</v>
      </c>
    </row>
    <row r="479" spans="1:11">
      <c r="A479" t="s">
        <v>42</v>
      </c>
      <c r="B479">
        <v>-181.13499999999999</v>
      </c>
      <c r="C479">
        <f t="shared" si="95"/>
        <v>-2953.116</v>
      </c>
      <c r="D479">
        <f t="shared" si="96"/>
        <v>-400.09099999999989</v>
      </c>
      <c r="E479">
        <f t="shared" si="97"/>
        <v>-1039.1745000000001</v>
      </c>
      <c r="F479">
        <f t="shared" si="102"/>
        <v>3399.0590129950515</v>
      </c>
      <c r="G479">
        <f t="shared" si="103"/>
        <v>6798.118025990103</v>
      </c>
      <c r="H479">
        <f t="shared" si="98"/>
        <v>2359.8845129950514</v>
      </c>
      <c r="I479">
        <f t="shared" si="99"/>
        <v>5758.9435259901029</v>
      </c>
      <c r="J479">
        <f t="shared" si="100"/>
        <v>-4438.2335129950516</v>
      </c>
      <c r="K479">
        <f t="shared" si="101"/>
        <v>-7837.2925259901031</v>
      </c>
    </row>
    <row r="480" spans="1:11">
      <c r="A480" t="s">
        <v>43</v>
      </c>
      <c r="B480">
        <v>2242.0439999999999</v>
      </c>
      <c r="C480">
        <f t="shared" si="95"/>
        <v>-184.84200000000055</v>
      </c>
      <c r="D480">
        <f t="shared" si="96"/>
        <v>2732.6379999999995</v>
      </c>
      <c r="E480">
        <f t="shared" si="97"/>
        <v>-981.57585000000017</v>
      </c>
      <c r="F480">
        <f t="shared" si="102"/>
        <v>3455.0885413469623</v>
      </c>
      <c r="G480">
        <f t="shared" si="103"/>
        <v>6910.1770826939246</v>
      </c>
      <c r="H480">
        <f t="shared" si="98"/>
        <v>2473.5126913469621</v>
      </c>
      <c r="I480">
        <f t="shared" si="99"/>
        <v>5928.6012326939244</v>
      </c>
      <c r="J480">
        <f t="shared" si="100"/>
        <v>-4436.6643913469625</v>
      </c>
      <c r="K480">
        <f t="shared" si="101"/>
        <v>-7891.7529326939248</v>
      </c>
    </row>
    <row r="481" spans="1:11">
      <c r="A481" t="s">
        <v>44</v>
      </c>
      <c r="B481">
        <v>-677.34799999999996</v>
      </c>
      <c r="C481">
        <f t="shared" si="95"/>
        <v>-381.91700000000014</v>
      </c>
      <c r="D481">
        <f t="shared" si="96"/>
        <v>2187.6570000000002</v>
      </c>
      <c r="E481">
        <f t="shared" si="97"/>
        <v>-859.68395000000021</v>
      </c>
      <c r="F481">
        <f t="shared" si="102"/>
        <v>3524.553315987976</v>
      </c>
      <c r="G481">
        <f t="shared" si="103"/>
        <v>7049.106631975952</v>
      </c>
      <c r="H481">
        <f t="shared" si="98"/>
        <v>2664.8693659879759</v>
      </c>
      <c r="I481">
        <f t="shared" si="99"/>
        <v>6189.4226819759515</v>
      </c>
      <c r="J481">
        <f t="shared" si="100"/>
        <v>-4384.2372659879766</v>
      </c>
      <c r="K481">
        <f t="shared" si="101"/>
        <v>-7908.7905819759526</v>
      </c>
    </row>
    <row r="482" spans="1:11">
      <c r="A482" t="s">
        <v>45</v>
      </c>
      <c r="B482">
        <v>6052.5219999999999</v>
      </c>
      <c r="C482">
        <f t="shared" si="95"/>
        <v>7436.0829999999996</v>
      </c>
      <c r="D482">
        <f t="shared" si="96"/>
        <v>11641.11</v>
      </c>
      <c r="E482">
        <f t="shared" si="97"/>
        <v>-302.26110000000028</v>
      </c>
      <c r="F482">
        <f t="shared" si="102"/>
        <v>4497.0965776620442</v>
      </c>
      <c r="G482">
        <f t="shared" si="103"/>
        <v>8994.1931553240884</v>
      </c>
      <c r="H482">
        <f t="shared" si="98"/>
        <v>4194.8354776620436</v>
      </c>
      <c r="I482">
        <f t="shared" si="99"/>
        <v>8691.9320553240887</v>
      </c>
      <c r="J482">
        <f t="shared" si="100"/>
        <v>-4799.3576776620448</v>
      </c>
      <c r="K482">
        <f t="shared" si="101"/>
        <v>-9296.4542553240881</v>
      </c>
    </row>
    <row r="483" spans="1:11">
      <c r="A483" t="s">
        <v>46</v>
      </c>
      <c r="B483">
        <v>1403.624</v>
      </c>
      <c r="C483">
        <f t="shared" si="95"/>
        <v>9020.8420000000006</v>
      </c>
      <c r="D483">
        <f t="shared" si="96"/>
        <v>11973.958000000001</v>
      </c>
      <c r="E483">
        <f t="shared" si="97"/>
        <v>354.11714999999975</v>
      </c>
      <c r="F483">
        <f t="shared" si="102"/>
        <v>5259.6667512799231</v>
      </c>
      <c r="G483">
        <f t="shared" si="103"/>
        <v>10519.333502559846</v>
      </c>
      <c r="H483">
        <f t="shared" si="98"/>
        <v>5613.7839012799232</v>
      </c>
      <c r="I483">
        <f t="shared" si="99"/>
        <v>10873.450652559846</v>
      </c>
      <c r="J483">
        <f t="shared" si="100"/>
        <v>-4905.5496012799231</v>
      </c>
      <c r="K483">
        <f t="shared" si="101"/>
        <v>-10165.216352559846</v>
      </c>
    </row>
    <row r="484" spans="1:11">
      <c r="A484" t="s">
        <v>47</v>
      </c>
      <c r="B484">
        <v>2208.06</v>
      </c>
      <c r="C484">
        <f t="shared" si="95"/>
        <v>8986.8580000000002</v>
      </c>
      <c r="D484">
        <f t="shared" si="96"/>
        <v>9171.7000000000007</v>
      </c>
      <c r="E484">
        <f t="shared" si="97"/>
        <v>974.81749999999988</v>
      </c>
      <c r="F484">
        <f t="shared" si="102"/>
        <v>5538.0402885572357</v>
      </c>
      <c r="G484">
        <f t="shared" si="103"/>
        <v>11076.080577114471</v>
      </c>
      <c r="H484">
        <f t="shared" si="98"/>
        <v>6512.8577885572358</v>
      </c>
      <c r="I484">
        <f t="shared" si="99"/>
        <v>12050.898077114471</v>
      </c>
      <c r="J484">
        <f t="shared" si="100"/>
        <v>-4563.2227885572356</v>
      </c>
      <c r="K484">
        <f t="shared" si="101"/>
        <v>-10101.263077114472</v>
      </c>
    </row>
    <row r="485" spans="1:11">
      <c r="A485" t="s">
        <v>48</v>
      </c>
      <c r="B485">
        <v>1108.211</v>
      </c>
      <c r="C485">
        <f t="shared" si="95"/>
        <v>10772.416999999999</v>
      </c>
      <c r="D485">
        <f t="shared" si="96"/>
        <v>11154.333999999999</v>
      </c>
      <c r="E485">
        <f t="shared" si="97"/>
        <v>1654.0363499999999</v>
      </c>
      <c r="F485">
        <f t="shared" si="102"/>
        <v>5918.4396536382019</v>
      </c>
      <c r="G485">
        <f t="shared" si="103"/>
        <v>11836.879307276404</v>
      </c>
      <c r="H485">
        <f t="shared" si="98"/>
        <v>7572.4760036382013</v>
      </c>
      <c r="I485">
        <f t="shared" si="99"/>
        <v>13490.915657276404</v>
      </c>
      <c r="J485">
        <f t="shared" si="100"/>
        <v>-4264.4033036382025</v>
      </c>
      <c r="K485">
        <f t="shared" si="101"/>
        <v>-10182.842957276403</v>
      </c>
    </row>
    <row r="486" spans="1:11">
      <c r="A486" t="s">
        <v>49</v>
      </c>
      <c r="B486">
        <v>2690.4</v>
      </c>
      <c r="C486">
        <f t="shared" si="95"/>
        <v>7410.2950000000001</v>
      </c>
      <c r="D486">
        <f t="shared" si="96"/>
        <v>-25.787999999999556</v>
      </c>
      <c r="E486">
        <f t="shared" si="97"/>
        <v>1798.4574999999998</v>
      </c>
      <c r="F486">
        <f t="shared" si="102"/>
        <v>5835.762735365397</v>
      </c>
      <c r="G486">
        <f t="shared" si="103"/>
        <v>11671.525470730794</v>
      </c>
      <c r="H486">
        <f t="shared" si="98"/>
        <v>7634.2202353653965</v>
      </c>
      <c r="I486">
        <f t="shared" si="99"/>
        <v>13469.982970730794</v>
      </c>
      <c r="J486">
        <f t="shared" si="100"/>
        <v>-4037.3052353653975</v>
      </c>
      <c r="K486">
        <f t="shared" si="101"/>
        <v>-9873.0679707307936</v>
      </c>
    </row>
    <row r="487" spans="1:11">
      <c r="A487" t="s">
        <v>50</v>
      </c>
      <c r="B487">
        <v>3611.7</v>
      </c>
      <c r="C487">
        <f t="shared" si="95"/>
        <v>9618.3709999999992</v>
      </c>
      <c r="D487">
        <f t="shared" si="96"/>
        <v>597.52899999999863</v>
      </c>
      <c r="E487">
        <f t="shared" si="97"/>
        <v>1936.6151500000001</v>
      </c>
      <c r="F487">
        <f t="shared" si="102"/>
        <v>5769.3060048050311</v>
      </c>
      <c r="G487">
        <f t="shared" si="103"/>
        <v>11538.612009610062</v>
      </c>
      <c r="H487">
        <f t="shared" si="98"/>
        <v>7705.9211548050316</v>
      </c>
      <c r="I487">
        <f t="shared" si="99"/>
        <v>13475.227159610062</v>
      </c>
      <c r="J487">
        <f t="shared" si="100"/>
        <v>-3832.690854805031</v>
      </c>
      <c r="K487">
        <f t="shared" si="101"/>
        <v>-9601.9968596100625</v>
      </c>
    </row>
    <row r="488" spans="1:11">
      <c r="A488" t="s">
        <v>51</v>
      </c>
      <c r="B488">
        <v>-243.1</v>
      </c>
      <c r="C488">
        <f t="shared" si="95"/>
        <v>7167.2109999999993</v>
      </c>
      <c r="D488">
        <f t="shared" si="96"/>
        <v>-1819.6470000000008</v>
      </c>
      <c r="E488">
        <f t="shared" si="97"/>
        <v>1858.0952499999999</v>
      </c>
      <c r="F488">
        <f t="shared" si="102"/>
        <v>5811.1559658437009</v>
      </c>
      <c r="G488">
        <f t="shared" si="103"/>
        <v>11622.311931687402</v>
      </c>
      <c r="H488">
        <f t="shared" si="98"/>
        <v>7669.2512158437003</v>
      </c>
      <c r="I488">
        <f t="shared" si="99"/>
        <v>13480.407181687402</v>
      </c>
      <c r="J488">
        <f t="shared" si="100"/>
        <v>-3953.060715843701</v>
      </c>
      <c r="K488">
        <f t="shared" si="101"/>
        <v>-9764.2166816874014</v>
      </c>
    </row>
    <row r="489" spans="1:11">
      <c r="A489" t="s">
        <v>52</v>
      </c>
      <c r="B489">
        <v>2211.8000000000002</v>
      </c>
      <c r="C489">
        <f t="shared" si="95"/>
        <v>8270.7999999999993</v>
      </c>
      <c r="D489">
        <f t="shared" si="96"/>
        <v>-2501.6170000000002</v>
      </c>
      <c r="E489">
        <f t="shared" si="97"/>
        <v>1683.2880499999999</v>
      </c>
      <c r="F489">
        <f t="shared" si="102"/>
        <v>5890.5425054636735</v>
      </c>
      <c r="G489">
        <f t="shared" si="103"/>
        <v>11781.085010927347</v>
      </c>
      <c r="H489">
        <f t="shared" si="98"/>
        <v>7573.8305554636736</v>
      </c>
      <c r="I489">
        <f t="shared" si="99"/>
        <v>13464.373060927346</v>
      </c>
      <c r="J489">
        <f t="shared" si="100"/>
        <v>-4207.2544554636734</v>
      </c>
      <c r="K489">
        <f t="shared" si="101"/>
        <v>-10097.796960927348</v>
      </c>
    </row>
    <row r="490" spans="1:11">
      <c r="A490" t="s">
        <v>53</v>
      </c>
      <c r="B490">
        <v>2766.7</v>
      </c>
      <c r="C490">
        <f t="shared" si="95"/>
        <v>8347.0999999999985</v>
      </c>
      <c r="D490">
        <f t="shared" si="96"/>
        <v>936.80499999999847</v>
      </c>
      <c r="E490">
        <f t="shared" si="97"/>
        <v>1658.6912</v>
      </c>
      <c r="F490">
        <f t="shared" si="102"/>
        <v>5892.6880307028277</v>
      </c>
      <c r="G490">
        <f t="shared" si="103"/>
        <v>11785.376061405655</v>
      </c>
      <c r="H490">
        <f t="shared" si="98"/>
        <v>7551.379230702828</v>
      </c>
      <c r="I490">
        <f t="shared" si="99"/>
        <v>13444.067261405655</v>
      </c>
      <c r="J490">
        <f t="shared" si="100"/>
        <v>-4233.9968307028275</v>
      </c>
      <c r="K490">
        <f t="shared" si="101"/>
        <v>-10126.684861405656</v>
      </c>
    </row>
    <row r="491" spans="1:11">
      <c r="A491" t="s">
        <v>54</v>
      </c>
      <c r="B491">
        <v>-4696.7</v>
      </c>
      <c r="C491">
        <f t="shared" si="95"/>
        <v>38.699999999999818</v>
      </c>
      <c r="D491">
        <f t="shared" si="96"/>
        <v>-9579.6709999999985</v>
      </c>
      <c r="E491">
        <f t="shared" si="97"/>
        <v>917.43974999999978</v>
      </c>
      <c r="F491">
        <f t="shared" si="102"/>
        <v>6333.6993608466819</v>
      </c>
      <c r="G491">
        <f t="shared" si="103"/>
        <v>12667.398721693364</v>
      </c>
      <c r="H491">
        <f t="shared" si="98"/>
        <v>7251.1391108466814</v>
      </c>
      <c r="I491">
        <f t="shared" si="99"/>
        <v>13584.838471693363</v>
      </c>
      <c r="J491">
        <f t="shared" si="100"/>
        <v>-5416.2596108466823</v>
      </c>
      <c r="K491">
        <f t="shared" si="101"/>
        <v>-11749.958971693364</v>
      </c>
    </row>
    <row r="492" spans="1:11">
      <c r="A492" t="s">
        <v>55</v>
      </c>
      <c r="B492">
        <v>-1147.0999999999999</v>
      </c>
      <c r="C492">
        <f t="shared" si="95"/>
        <v>-865.29999999999973</v>
      </c>
      <c r="D492">
        <f t="shared" si="96"/>
        <v>-8032.5109999999986</v>
      </c>
      <c r="E492">
        <f t="shared" si="97"/>
        <v>317.50820000000004</v>
      </c>
      <c r="F492">
        <f t="shared" si="102"/>
        <v>6592.6913845448316</v>
      </c>
      <c r="G492">
        <f t="shared" si="103"/>
        <v>13185.382769089663</v>
      </c>
      <c r="H492">
        <f t="shared" si="98"/>
        <v>6910.1995845448319</v>
      </c>
      <c r="I492">
        <f t="shared" si="99"/>
        <v>13502.890969089663</v>
      </c>
      <c r="J492">
        <f t="shared" si="100"/>
        <v>-6275.1831845448314</v>
      </c>
      <c r="K492">
        <f t="shared" si="101"/>
        <v>-12867.874569089663</v>
      </c>
    </row>
    <row r="493" spans="1:11">
      <c r="A493" t="s">
        <v>56</v>
      </c>
      <c r="B493">
        <v>1577.1</v>
      </c>
      <c r="C493">
        <f t="shared" si="95"/>
        <v>-1500</v>
      </c>
      <c r="D493">
        <f t="shared" si="96"/>
        <v>-9770.7999999999993</v>
      </c>
      <c r="E493">
        <f t="shared" si="97"/>
        <v>-233.94870000000009</v>
      </c>
      <c r="F493">
        <f t="shared" si="102"/>
        <v>6960.8481089426859</v>
      </c>
      <c r="G493">
        <f t="shared" si="103"/>
        <v>13921.696217885372</v>
      </c>
      <c r="H493">
        <f t="shared" si="98"/>
        <v>6726.899408942686</v>
      </c>
      <c r="I493">
        <f t="shared" si="99"/>
        <v>13687.747517885371</v>
      </c>
      <c r="J493">
        <f t="shared" si="100"/>
        <v>-7194.7968089426859</v>
      </c>
      <c r="K493">
        <f t="shared" si="101"/>
        <v>-14155.644917885373</v>
      </c>
    </row>
    <row r="494" spans="1:11">
      <c r="A494" t="s">
        <v>57</v>
      </c>
      <c r="B494">
        <v>2634.9</v>
      </c>
      <c r="C494">
        <f t="shared" si="95"/>
        <v>-1631.7999999999988</v>
      </c>
      <c r="D494">
        <f t="shared" si="96"/>
        <v>-9978.8999999999978</v>
      </c>
      <c r="E494">
        <f t="shared" si="97"/>
        <v>-820.16534999999988</v>
      </c>
      <c r="F494">
        <f t="shared" si="102"/>
        <v>7272.1091063191216</v>
      </c>
      <c r="G494">
        <f t="shared" si="103"/>
        <v>14544.218212638243</v>
      </c>
      <c r="H494">
        <f t="shared" si="98"/>
        <v>6451.9437563191213</v>
      </c>
      <c r="I494">
        <f t="shared" si="99"/>
        <v>13724.052862638244</v>
      </c>
      <c r="J494">
        <f t="shared" si="100"/>
        <v>-8092.2744563191218</v>
      </c>
      <c r="K494">
        <f t="shared" si="101"/>
        <v>-15364.383562638242</v>
      </c>
    </row>
    <row r="495" spans="1:11">
      <c r="A495" t="s">
        <v>58</v>
      </c>
      <c r="B495">
        <v>675.8</v>
      </c>
      <c r="C495">
        <f t="shared" si="95"/>
        <v>3740.7</v>
      </c>
      <c r="D495">
        <f t="shared" si="96"/>
        <v>3702</v>
      </c>
      <c r="E495">
        <f t="shared" si="97"/>
        <v>-285.89790000000011</v>
      </c>
      <c r="F495">
        <f t="shared" si="102"/>
        <v>7187.5043572215764</v>
      </c>
      <c r="G495">
        <f t="shared" si="103"/>
        <v>14375.008714443153</v>
      </c>
      <c r="H495">
        <f t="shared" si="98"/>
        <v>6901.6064572215764</v>
      </c>
      <c r="I495">
        <f t="shared" si="99"/>
        <v>14089.110814443153</v>
      </c>
      <c r="J495">
        <f t="shared" si="100"/>
        <v>-7473.4022572215763</v>
      </c>
      <c r="K495">
        <f t="shared" si="101"/>
        <v>-14660.906614443153</v>
      </c>
    </row>
    <row r="496" spans="1:11">
      <c r="A496" t="s">
        <v>59</v>
      </c>
      <c r="B496">
        <v>-325</v>
      </c>
      <c r="C496">
        <f t="shared" si="95"/>
        <v>4562.8</v>
      </c>
      <c r="D496">
        <f t="shared" si="96"/>
        <v>5428.1</v>
      </c>
      <c r="E496">
        <f t="shared" si="97"/>
        <v>318.88130000000046</v>
      </c>
      <c r="F496">
        <f t="shared" si="102"/>
        <v>7130.9338432189488</v>
      </c>
      <c r="G496">
        <f t="shared" si="103"/>
        <v>14261.867686437898</v>
      </c>
      <c r="H496">
        <f t="shared" si="98"/>
        <v>7449.8151432189497</v>
      </c>
      <c r="I496">
        <f t="shared" si="99"/>
        <v>14580.748986437899</v>
      </c>
      <c r="J496">
        <f t="shared" si="100"/>
        <v>-6812.0525432189479</v>
      </c>
      <c r="K496">
        <f t="shared" si="101"/>
        <v>-13942.986386437897</v>
      </c>
    </row>
    <row r="497" spans="1:11">
      <c r="A497" t="s">
        <v>60</v>
      </c>
      <c r="B497">
        <v>-250</v>
      </c>
      <c r="C497">
        <f t="shared" si="95"/>
        <v>2735.7</v>
      </c>
      <c r="D497">
        <f t="shared" si="96"/>
        <v>4235.7</v>
      </c>
      <c r="E497">
        <f t="shared" si="97"/>
        <v>755.40360000000032</v>
      </c>
      <c r="F497">
        <f t="shared" si="102"/>
        <v>7087.8456330031731</v>
      </c>
      <c r="G497">
        <f t="shared" si="103"/>
        <v>14175.691266006346</v>
      </c>
      <c r="H497">
        <f t="shared" si="98"/>
        <v>7843.2492330031737</v>
      </c>
      <c r="I497">
        <f t="shared" si="99"/>
        <v>14931.094866006346</v>
      </c>
      <c r="J497">
        <f t="shared" si="100"/>
        <v>-6332.4420330031726</v>
      </c>
      <c r="K497">
        <f t="shared" si="101"/>
        <v>-13420.287666006347</v>
      </c>
    </row>
    <row r="498" spans="1:11">
      <c r="A498" t="s">
        <v>61</v>
      </c>
      <c r="B498">
        <v>1748.1</v>
      </c>
      <c r="C498">
        <f t="shared" si="95"/>
        <v>1848.8999999999999</v>
      </c>
      <c r="D498">
        <f t="shared" si="96"/>
        <v>3480.6999999999989</v>
      </c>
      <c r="E498">
        <f t="shared" si="97"/>
        <v>1256.6603000000002</v>
      </c>
      <c r="F498">
        <f t="shared" si="102"/>
        <v>6896.3300862962496</v>
      </c>
      <c r="G498">
        <f t="shared" si="103"/>
        <v>13792.660172592499</v>
      </c>
      <c r="H498">
        <f t="shared" si="98"/>
        <v>8152.9903862962501</v>
      </c>
      <c r="I498">
        <f t="shared" si="99"/>
        <v>15049.320472592499</v>
      </c>
      <c r="J498">
        <f t="shared" si="100"/>
        <v>-5639.6697862962492</v>
      </c>
      <c r="K498">
        <f t="shared" si="101"/>
        <v>-12535.9998725925</v>
      </c>
    </row>
    <row r="499" spans="1:11">
      <c r="A499" t="s">
        <v>62</v>
      </c>
      <c r="B499">
        <v>-322.5</v>
      </c>
      <c r="C499">
        <f t="shared" si="95"/>
        <v>850.59999999999991</v>
      </c>
      <c r="D499">
        <f t="shared" si="96"/>
        <v>-2890.1</v>
      </c>
      <c r="E499">
        <f t="shared" si="97"/>
        <v>1132.1598500000005</v>
      </c>
      <c r="F499">
        <f t="shared" si="102"/>
        <v>6950.0806258047423</v>
      </c>
      <c r="G499">
        <f t="shared" si="103"/>
        <v>13900.161251609485</v>
      </c>
      <c r="H499">
        <f t="shared" si="98"/>
        <v>8082.2404758047433</v>
      </c>
      <c r="I499">
        <f t="shared" si="99"/>
        <v>15032.321101609485</v>
      </c>
      <c r="J499">
        <f t="shared" si="100"/>
        <v>-5817.9207758047414</v>
      </c>
      <c r="K499">
        <f t="shared" si="101"/>
        <v>-12768.001401609485</v>
      </c>
    </row>
    <row r="500" spans="1:11">
      <c r="A500" t="s">
        <v>63</v>
      </c>
      <c r="B500">
        <v>-1693.9</v>
      </c>
      <c r="C500">
        <f t="shared" si="95"/>
        <v>-518.30000000000018</v>
      </c>
      <c r="D500">
        <f t="shared" si="96"/>
        <v>-5081.1000000000004</v>
      </c>
      <c r="E500">
        <f t="shared" ref="E500:E531" si="104">AVERAGE(D481:D500)</f>
        <v>741.47295000000076</v>
      </c>
      <c r="F500">
        <f t="shared" si="102"/>
        <v>7073.8924592546819</v>
      </c>
      <c r="G500">
        <f t="shared" si="103"/>
        <v>14147.784918509364</v>
      </c>
      <c r="H500">
        <f t="shared" si="98"/>
        <v>7815.3654092546822</v>
      </c>
      <c r="I500">
        <f t="shared" si="99"/>
        <v>14889.257868509365</v>
      </c>
      <c r="J500">
        <f t="shared" si="100"/>
        <v>-6332.4195092546815</v>
      </c>
      <c r="K500">
        <f t="shared" si="101"/>
        <v>-13406.311968509362</v>
      </c>
    </row>
    <row r="501" spans="1:11">
      <c r="A501" t="s">
        <v>64</v>
      </c>
      <c r="B501">
        <v>1394.2</v>
      </c>
      <c r="C501">
        <f t="shared" si="95"/>
        <v>1125.8999999999999</v>
      </c>
      <c r="D501">
        <f t="shared" si="96"/>
        <v>-1609.8</v>
      </c>
      <c r="E501">
        <f t="shared" si="104"/>
        <v>551.60010000000011</v>
      </c>
      <c r="F501">
        <f t="shared" si="102"/>
        <v>7083.9891310672128</v>
      </c>
      <c r="G501">
        <f t="shared" si="103"/>
        <v>14167.978262134426</v>
      </c>
      <c r="H501">
        <f t="shared" si="98"/>
        <v>7635.5892310672134</v>
      </c>
      <c r="I501">
        <f t="shared" si="99"/>
        <v>14719.578362134425</v>
      </c>
      <c r="J501">
        <f t="shared" si="100"/>
        <v>-6532.3890310672123</v>
      </c>
      <c r="K501">
        <f t="shared" si="101"/>
        <v>-13616.378162134426</v>
      </c>
    </row>
    <row r="502" spans="1:11">
      <c r="A502" t="s">
        <v>65</v>
      </c>
      <c r="B502">
        <v>9295.9</v>
      </c>
      <c r="C502">
        <f t="shared" si="95"/>
        <v>8673.6999999999989</v>
      </c>
      <c r="D502">
        <f t="shared" si="96"/>
        <v>6824.7999999999993</v>
      </c>
      <c r="E502">
        <f t="shared" si="104"/>
        <v>310.78460000000007</v>
      </c>
      <c r="F502">
        <f t="shared" si="102"/>
        <v>6761.6998144535664</v>
      </c>
      <c r="G502">
        <f t="shared" si="103"/>
        <v>13523.399628907133</v>
      </c>
      <c r="H502">
        <f t="shared" si="98"/>
        <v>7072.4844144535664</v>
      </c>
      <c r="I502">
        <f t="shared" si="99"/>
        <v>13834.184228907134</v>
      </c>
      <c r="J502">
        <f t="shared" si="100"/>
        <v>-6450.9152144535665</v>
      </c>
      <c r="K502">
        <f t="shared" si="101"/>
        <v>-13212.615028907132</v>
      </c>
    </row>
    <row r="503" spans="1:11">
      <c r="A503" t="s">
        <v>66</v>
      </c>
      <c r="B503">
        <v>3696.3</v>
      </c>
      <c r="C503">
        <f t="shared" si="95"/>
        <v>12692.5</v>
      </c>
      <c r="D503">
        <f t="shared" si="96"/>
        <v>11841.9</v>
      </c>
      <c r="E503">
        <f t="shared" si="104"/>
        <v>304.18170000000021</v>
      </c>
      <c r="F503">
        <f t="shared" si="102"/>
        <v>6749.7650636648013</v>
      </c>
      <c r="G503">
        <f t="shared" si="103"/>
        <v>13499.530127329603</v>
      </c>
      <c r="H503">
        <f t="shared" si="98"/>
        <v>7053.9467636648014</v>
      </c>
      <c r="I503">
        <f t="shared" si="99"/>
        <v>13803.711827329604</v>
      </c>
      <c r="J503">
        <f t="shared" si="100"/>
        <v>-6445.5833636648013</v>
      </c>
      <c r="K503">
        <f t="shared" si="101"/>
        <v>-13195.348427329602</v>
      </c>
    </row>
    <row r="504" spans="1:11">
      <c r="A504" t="s">
        <v>67</v>
      </c>
      <c r="B504">
        <v>6519.8</v>
      </c>
      <c r="C504">
        <f t="shared" si="95"/>
        <v>20906.2</v>
      </c>
      <c r="D504">
        <f t="shared" si="96"/>
        <v>21424.5</v>
      </c>
      <c r="E504">
        <f t="shared" si="104"/>
        <v>916.82170000000008</v>
      </c>
      <c r="F504">
        <f t="shared" si="102"/>
        <v>8031.3715443326491</v>
      </c>
      <c r="G504">
        <f t="shared" si="103"/>
        <v>16062.743088665298</v>
      </c>
      <c r="H504">
        <f t="shared" si="98"/>
        <v>8948.1932443326496</v>
      </c>
      <c r="I504">
        <f t="shared" si="99"/>
        <v>16979.564788665299</v>
      </c>
      <c r="J504">
        <f t="shared" si="100"/>
        <v>-7114.5498443326487</v>
      </c>
      <c r="K504">
        <f t="shared" si="101"/>
        <v>-15145.921388665298</v>
      </c>
    </row>
    <row r="505" spans="1:11">
      <c r="A505" t="s">
        <v>68</v>
      </c>
      <c r="B505">
        <v>3365.7</v>
      </c>
      <c r="C505">
        <f t="shared" si="95"/>
        <v>22877.7</v>
      </c>
      <c r="D505">
        <f t="shared" si="96"/>
        <v>21751.8</v>
      </c>
      <c r="E505">
        <f t="shared" si="104"/>
        <v>1446.6950000000002</v>
      </c>
      <c r="F505">
        <f t="shared" si="102"/>
        <v>9029.8627289413835</v>
      </c>
      <c r="G505">
        <f t="shared" si="103"/>
        <v>18059.725457882767</v>
      </c>
      <c r="H505">
        <f t="shared" si="98"/>
        <v>10476.557728941383</v>
      </c>
      <c r="I505">
        <f t="shared" si="99"/>
        <v>19506.420457882767</v>
      </c>
      <c r="J505">
        <f t="shared" si="100"/>
        <v>-7583.1677289413838</v>
      </c>
      <c r="K505">
        <f t="shared" si="101"/>
        <v>-16613.030457882767</v>
      </c>
    </row>
    <row r="506" spans="1:11">
      <c r="A506" t="s">
        <v>69</v>
      </c>
      <c r="B506">
        <v>-3627.9</v>
      </c>
      <c r="C506">
        <f t="shared" si="95"/>
        <v>9953.9</v>
      </c>
      <c r="D506">
        <f t="shared" si="96"/>
        <v>1280.2000000000007</v>
      </c>
      <c r="E506">
        <f t="shared" si="104"/>
        <v>1511.9944</v>
      </c>
      <c r="F506">
        <f t="shared" si="102"/>
        <v>9023.3738331825243</v>
      </c>
      <c r="G506">
        <f t="shared" si="103"/>
        <v>18046.747666365049</v>
      </c>
      <c r="H506">
        <f t="shared" si="98"/>
        <v>10535.368233182524</v>
      </c>
      <c r="I506">
        <f t="shared" si="99"/>
        <v>19558.742066365048</v>
      </c>
      <c r="J506">
        <f t="shared" si="100"/>
        <v>-7511.3794331825247</v>
      </c>
      <c r="K506">
        <f t="shared" si="101"/>
        <v>-16534.753266365049</v>
      </c>
    </row>
    <row r="507" spans="1:11">
      <c r="A507" t="s">
        <v>70</v>
      </c>
      <c r="B507">
        <v>-1022</v>
      </c>
      <c r="C507">
        <f t="shared" si="95"/>
        <v>5235.6000000000004</v>
      </c>
      <c r="D507">
        <f t="shared" si="96"/>
        <v>-7456.9</v>
      </c>
      <c r="E507">
        <f t="shared" si="104"/>
        <v>1109.27295</v>
      </c>
      <c r="F507">
        <f t="shared" si="102"/>
        <v>9243.3912659080816</v>
      </c>
      <c r="G507">
        <f t="shared" si="103"/>
        <v>18486.782531816163</v>
      </c>
      <c r="H507">
        <f t="shared" si="98"/>
        <v>10352.664215908082</v>
      </c>
      <c r="I507">
        <f t="shared" si="99"/>
        <v>19596.055481816162</v>
      </c>
      <c r="J507">
        <f t="shared" si="100"/>
        <v>-8134.1183159080811</v>
      </c>
      <c r="K507">
        <f t="shared" si="101"/>
        <v>-17377.509581816164</v>
      </c>
    </row>
    <row r="508" spans="1:11">
      <c r="A508" t="s">
        <v>71</v>
      </c>
      <c r="B508">
        <v>-8200.9</v>
      </c>
      <c r="C508">
        <f t="shared" si="95"/>
        <v>-9485.1</v>
      </c>
      <c r="D508">
        <f t="shared" si="96"/>
        <v>-30391.300000000003</v>
      </c>
      <c r="E508">
        <f t="shared" si="104"/>
        <v>-319.30969999999979</v>
      </c>
      <c r="F508">
        <f t="shared" si="102"/>
        <v>11621.794218182433</v>
      </c>
      <c r="G508">
        <f t="shared" si="103"/>
        <v>23243.588436364866</v>
      </c>
      <c r="H508">
        <f t="shared" si="98"/>
        <v>11302.484518182433</v>
      </c>
      <c r="I508">
        <f t="shared" si="99"/>
        <v>22924.278736364868</v>
      </c>
      <c r="J508">
        <f t="shared" si="100"/>
        <v>-11941.103918182433</v>
      </c>
      <c r="K508">
        <f t="shared" si="101"/>
        <v>-23562.898136364864</v>
      </c>
    </row>
    <row r="509" spans="1:11">
      <c r="A509" t="s">
        <v>72</v>
      </c>
      <c r="B509">
        <v>765.3</v>
      </c>
      <c r="C509">
        <f t="shared" si="95"/>
        <v>-12085.5</v>
      </c>
      <c r="D509">
        <f t="shared" si="96"/>
        <v>-34963.199999999997</v>
      </c>
      <c r="E509">
        <f t="shared" si="104"/>
        <v>-1942.3888499999998</v>
      </c>
      <c r="F509">
        <f t="shared" si="102"/>
        <v>13971.785229656494</v>
      </c>
      <c r="G509">
        <f t="shared" si="103"/>
        <v>27943.570459312989</v>
      </c>
      <c r="H509">
        <f t="shared" si="98"/>
        <v>12029.396379656495</v>
      </c>
      <c r="I509">
        <f t="shared" si="99"/>
        <v>26001.181609312989</v>
      </c>
      <c r="J509">
        <f t="shared" si="100"/>
        <v>-15914.174079656494</v>
      </c>
      <c r="K509">
        <f t="shared" si="101"/>
        <v>-29885.959309312988</v>
      </c>
    </row>
    <row r="510" spans="1:11">
      <c r="A510" t="s">
        <v>73</v>
      </c>
      <c r="B510">
        <v>-7114.5</v>
      </c>
      <c r="C510">
        <f t="shared" ref="C510:C573" si="105">SUM(B507,B508,B509,B510)</f>
        <v>-15572.1</v>
      </c>
      <c r="D510">
        <f t="shared" si="96"/>
        <v>-25526</v>
      </c>
      <c r="E510">
        <f t="shared" si="104"/>
        <v>-3265.5291000000002</v>
      </c>
      <c r="F510">
        <f t="shared" si="102"/>
        <v>14906.52951737386</v>
      </c>
      <c r="G510">
        <f t="shared" si="103"/>
        <v>29813.059034747719</v>
      </c>
      <c r="H510">
        <f t="shared" si="98"/>
        <v>11641.00041737386</v>
      </c>
      <c r="I510">
        <f t="shared" si="99"/>
        <v>26547.529934747719</v>
      </c>
      <c r="J510">
        <f t="shared" si="100"/>
        <v>-18172.058617373859</v>
      </c>
      <c r="K510">
        <f t="shared" si="101"/>
        <v>-33078.588134747719</v>
      </c>
    </row>
    <row r="511" spans="1:11">
      <c r="A511" t="s">
        <v>74</v>
      </c>
      <c r="B511">
        <v>-2150.9</v>
      </c>
      <c r="C511">
        <f t="shared" si="105"/>
        <v>-16701</v>
      </c>
      <c r="D511">
        <f t="shared" si="96"/>
        <v>-21936.6</v>
      </c>
      <c r="E511">
        <f t="shared" si="104"/>
        <v>-3883.3755499999997</v>
      </c>
      <c r="F511">
        <f t="shared" si="102"/>
        <v>15428.943475610962</v>
      </c>
      <c r="G511">
        <f t="shared" si="103"/>
        <v>30857.886951221924</v>
      </c>
      <c r="H511">
        <f t="shared" si="98"/>
        <v>11545.567925610962</v>
      </c>
      <c r="I511">
        <f t="shared" si="99"/>
        <v>26974.511401221924</v>
      </c>
      <c r="J511">
        <f t="shared" si="100"/>
        <v>-19312.319025610963</v>
      </c>
      <c r="K511">
        <f t="shared" si="101"/>
        <v>-34741.262501221921</v>
      </c>
    </row>
    <row r="512" spans="1:11">
      <c r="A512" t="s">
        <v>75</v>
      </c>
      <c r="B512">
        <v>54.2</v>
      </c>
      <c r="C512">
        <f t="shared" si="105"/>
        <v>-8445.9</v>
      </c>
      <c r="D512">
        <f t="shared" si="96"/>
        <v>1039.2000000000007</v>
      </c>
      <c r="E512">
        <f t="shared" si="104"/>
        <v>-3429.79</v>
      </c>
      <c r="F512">
        <f t="shared" si="102"/>
        <v>15433.891733417146</v>
      </c>
      <c r="G512">
        <f t="shared" si="103"/>
        <v>30867.783466834291</v>
      </c>
      <c r="H512">
        <f t="shared" si="98"/>
        <v>12004.101733417145</v>
      </c>
      <c r="I512">
        <f t="shared" si="99"/>
        <v>27437.99346683429</v>
      </c>
      <c r="J512">
        <f t="shared" si="100"/>
        <v>-18863.681733417146</v>
      </c>
      <c r="K512">
        <f t="shared" si="101"/>
        <v>-34297.573466834292</v>
      </c>
    </row>
    <row r="513" spans="1:11">
      <c r="A513" t="s">
        <v>76</v>
      </c>
      <c r="B513">
        <v>1267.5</v>
      </c>
      <c r="C513">
        <f t="shared" si="105"/>
        <v>-7943.6999999999989</v>
      </c>
      <c r="D513">
        <f t="shared" si="96"/>
        <v>4141.8000000000011</v>
      </c>
      <c r="E513">
        <f t="shared" si="104"/>
        <v>-2734.16</v>
      </c>
      <c r="F513">
        <f t="shared" si="102"/>
        <v>15446.576544757501</v>
      </c>
      <c r="G513">
        <f t="shared" si="103"/>
        <v>30893.153089515003</v>
      </c>
      <c r="H513">
        <f t="shared" si="98"/>
        <v>12712.416544757501</v>
      </c>
      <c r="I513">
        <f t="shared" si="99"/>
        <v>28158.993089515003</v>
      </c>
      <c r="J513">
        <f t="shared" si="100"/>
        <v>-18180.736544757499</v>
      </c>
      <c r="K513">
        <f t="shared" si="101"/>
        <v>-33627.313089515003</v>
      </c>
    </row>
    <row r="514" spans="1:11">
      <c r="A514" t="s">
        <v>77</v>
      </c>
      <c r="B514">
        <v>837.6</v>
      </c>
      <c r="C514">
        <f t="shared" si="105"/>
        <v>8.3999999999997499</v>
      </c>
      <c r="D514">
        <f t="shared" ref="D514:D577" si="106">C514-C510</f>
        <v>15580.5</v>
      </c>
      <c r="E514">
        <f t="shared" si="104"/>
        <v>-1456.19</v>
      </c>
      <c r="F514">
        <f t="shared" si="102"/>
        <v>15867.23565440831</v>
      </c>
      <c r="G514">
        <f t="shared" si="103"/>
        <v>31734.471308816621</v>
      </c>
      <c r="H514">
        <f t="shared" si="98"/>
        <v>14411.04565440831</v>
      </c>
      <c r="I514">
        <f t="shared" si="99"/>
        <v>30278.281308816622</v>
      </c>
      <c r="J514">
        <f t="shared" si="100"/>
        <v>-17323.425654408311</v>
      </c>
      <c r="K514">
        <f t="shared" si="101"/>
        <v>-33190.66130881662</v>
      </c>
    </row>
    <row r="515" spans="1:11">
      <c r="A515" t="s">
        <v>78</v>
      </c>
      <c r="B515">
        <v>166.2</v>
      </c>
      <c r="C515">
        <f t="shared" si="105"/>
        <v>2325.5</v>
      </c>
      <c r="D515">
        <f t="shared" si="106"/>
        <v>19026.5</v>
      </c>
      <c r="E515">
        <f t="shared" si="104"/>
        <v>-689.96500000000015</v>
      </c>
      <c r="F515">
        <f t="shared" si="102"/>
        <v>16487.325003237933</v>
      </c>
      <c r="G515">
        <f t="shared" si="103"/>
        <v>32974.650006475866</v>
      </c>
      <c r="H515">
        <f t="shared" si="98"/>
        <v>15797.360003237933</v>
      </c>
      <c r="I515">
        <f t="shared" si="99"/>
        <v>32284.685006475866</v>
      </c>
      <c r="J515">
        <f t="shared" si="100"/>
        <v>-17177.290003237933</v>
      </c>
      <c r="K515">
        <f t="shared" si="101"/>
        <v>-33664.615006475869</v>
      </c>
    </row>
    <row r="516" spans="1:11">
      <c r="A516" t="s">
        <v>79</v>
      </c>
      <c r="B516">
        <v>-47.6</v>
      </c>
      <c r="C516">
        <f t="shared" si="105"/>
        <v>2223.6999999999998</v>
      </c>
      <c r="D516">
        <f t="shared" si="106"/>
        <v>10669.599999999999</v>
      </c>
      <c r="E516">
        <f t="shared" si="104"/>
        <v>-427.8900000000005</v>
      </c>
      <c r="F516">
        <f t="shared" si="102"/>
        <v>16630.727997829483</v>
      </c>
      <c r="G516">
        <f t="shared" si="103"/>
        <v>33261.455995658966</v>
      </c>
      <c r="H516">
        <f t="shared" si="98"/>
        <v>16202.837997829482</v>
      </c>
      <c r="I516">
        <f t="shared" si="99"/>
        <v>32833.565995658966</v>
      </c>
      <c r="J516">
        <f t="shared" si="100"/>
        <v>-17058.617997829482</v>
      </c>
      <c r="K516">
        <f t="shared" si="101"/>
        <v>-33689.345995658965</v>
      </c>
    </row>
    <row r="517" spans="1:11">
      <c r="A517" t="s">
        <v>80</v>
      </c>
      <c r="B517">
        <v>3976.2</v>
      </c>
      <c r="C517">
        <f t="shared" si="105"/>
        <v>4932.3999999999996</v>
      </c>
      <c r="D517">
        <f t="shared" si="106"/>
        <v>12876.099999999999</v>
      </c>
      <c r="E517">
        <f t="shared" si="104"/>
        <v>4.1299999999995638</v>
      </c>
      <c r="F517">
        <f t="shared" si="102"/>
        <v>16868.774350450629</v>
      </c>
      <c r="G517">
        <f t="shared" si="103"/>
        <v>33737.548700901258</v>
      </c>
      <c r="H517">
        <f t="shared" si="98"/>
        <v>16872.90435045063</v>
      </c>
      <c r="I517">
        <f t="shared" si="99"/>
        <v>33741.678700901255</v>
      </c>
      <c r="J517">
        <f t="shared" si="100"/>
        <v>-16864.644350450628</v>
      </c>
      <c r="K517">
        <f t="shared" si="101"/>
        <v>-33733.41870090126</v>
      </c>
    </row>
    <row r="518" spans="1:11">
      <c r="A518" t="s">
        <v>81</v>
      </c>
      <c r="B518">
        <v>-2703.3</v>
      </c>
      <c r="C518">
        <f t="shared" si="105"/>
        <v>1391.4999999999995</v>
      </c>
      <c r="D518">
        <f t="shared" si="106"/>
        <v>1383.1</v>
      </c>
      <c r="E518">
        <f t="shared" si="104"/>
        <v>-100.7500000000003</v>
      </c>
      <c r="F518">
        <f t="shared" si="102"/>
        <v>16852.534459790342</v>
      </c>
      <c r="G518">
        <f t="shared" si="103"/>
        <v>33705.068919580684</v>
      </c>
      <c r="H518">
        <f t="shared" si="98"/>
        <v>16751.784459790342</v>
      </c>
      <c r="I518">
        <f t="shared" si="99"/>
        <v>33604.318919580684</v>
      </c>
      <c r="J518">
        <f t="shared" si="100"/>
        <v>-16953.284459790342</v>
      </c>
      <c r="K518">
        <f t="shared" si="101"/>
        <v>-33805.818919580684</v>
      </c>
    </row>
    <row r="519" spans="1:11">
      <c r="A519" t="s">
        <v>82</v>
      </c>
      <c r="B519">
        <v>-2983.3</v>
      </c>
      <c r="C519">
        <f t="shared" si="105"/>
        <v>-1758.0000000000005</v>
      </c>
      <c r="D519">
        <f t="shared" si="106"/>
        <v>-4083.5000000000005</v>
      </c>
      <c r="E519">
        <f t="shared" si="104"/>
        <v>-160.42000000000002</v>
      </c>
      <c r="F519">
        <f t="shared" si="102"/>
        <v>16865.038659296897</v>
      </c>
      <c r="G519">
        <f t="shared" si="103"/>
        <v>33730.077318593794</v>
      </c>
      <c r="H519">
        <f t="shared" si="98"/>
        <v>16704.618659296899</v>
      </c>
      <c r="I519">
        <f t="shared" si="99"/>
        <v>33569.657318593796</v>
      </c>
      <c r="J519">
        <f t="shared" si="100"/>
        <v>-17025.458659296895</v>
      </c>
      <c r="K519">
        <f t="shared" si="101"/>
        <v>-33890.497318593792</v>
      </c>
    </row>
    <row r="520" spans="1:11">
      <c r="A520" t="s">
        <v>83</v>
      </c>
      <c r="B520">
        <v>-1254.9000000000001</v>
      </c>
      <c r="C520">
        <f t="shared" si="105"/>
        <v>-2965.3000000000006</v>
      </c>
      <c r="D520">
        <f t="shared" si="106"/>
        <v>-5189</v>
      </c>
      <c r="E520">
        <f t="shared" si="104"/>
        <v>-165.81500000000045</v>
      </c>
      <c r="F520">
        <f t="shared" si="102"/>
        <v>16866.712769996193</v>
      </c>
      <c r="G520">
        <f t="shared" si="103"/>
        <v>33733.425539992386</v>
      </c>
      <c r="H520">
        <f t="shared" si="98"/>
        <v>16700.897769996194</v>
      </c>
      <c r="I520">
        <f t="shared" si="99"/>
        <v>33567.610539992384</v>
      </c>
      <c r="J520">
        <f t="shared" si="100"/>
        <v>-17032.527769996192</v>
      </c>
      <c r="K520">
        <f t="shared" si="101"/>
        <v>-33899.240539992388</v>
      </c>
    </row>
    <row r="521" spans="1:11">
      <c r="A521" t="s">
        <v>84</v>
      </c>
      <c r="B521">
        <v>-322.7</v>
      </c>
      <c r="C521">
        <f t="shared" si="105"/>
        <v>-7264.2</v>
      </c>
      <c r="D521">
        <f t="shared" si="106"/>
        <v>-12196.599999999999</v>
      </c>
      <c r="E521">
        <f t="shared" si="104"/>
        <v>-695.1550000000002</v>
      </c>
      <c r="F521">
        <f t="shared" si="102"/>
        <v>17079.203531240928</v>
      </c>
      <c r="G521">
        <f t="shared" si="103"/>
        <v>34158.407062481856</v>
      </c>
      <c r="H521">
        <f t="shared" si="98"/>
        <v>16384.048531240929</v>
      </c>
      <c r="I521">
        <f t="shared" si="99"/>
        <v>33463.252062481857</v>
      </c>
      <c r="J521">
        <f t="shared" si="100"/>
        <v>-17774.358531240927</v>
      </c>
      <c r="K521">
        <f t="shared" si="101"/>
        <v>-34853.562062481855</v>
      </c>
    </row>
    <row r="522" spans="1:11">
      <c r="A522" t="s">
        <v>85</v>
      </c>
      <c r="B522">
        <v>-1212.7</v>
      </c>
      <c r="C522">
        <f t="shared" si="105"/>
        <v>-5773.6</v>
      </c>
      <c r="D522">
        <f t="shared" si="106"/>
        <v>-7165.1</v>
      </c>
      <c r="E522">
        <f t="shared" si="104"/>
        <v>-1394.6500000000003</v>
      </c>
      <c r="F522">
        <f t="shared" si="102"/>
        <v>17041.44988885073</v>
      </c>
      <c r="G522">
        <f t="shared" si="103"/>
        <v>34082.899777701459</v>
      </c>
      <c r="H522">
        <f t="shared" si="98"/>
        <v>15646.79988885073</v>
      </c>
      <c r="I522">
        <f t="shared" si="99"/>
        <v>32688.249777701458</v>
      </c>
      <c r="J522">
        <f t="shared" si="100"/>
        <v>-18436.099888850731</v>
      </c>
      <c r="K522">
        <f t="shared" si="101"/>
        <v>-35477.549777701461</v>
      </c>
    </row>
    <row r="523" spans="1:11">
      <c r="A523" t="s">
        <v>86</v>
      </c>
      <c r="B523">
        <v>54.6</v>
      </c>
      <c r="C523">
        <f t="shared" si="105"/>
        <v>-2735.7000000000003</v>
      </c>
      <c r="D523">
        <f t="shared" si="106"/>
        <v>-977.69999999999982</v>
      </c>
      <c r="E523">
        <f t="shared" si="104"/>
        <v>-2035.6299999999999</v>
      </c>
      <c r="F523">
        <f t="shared" si="102"/>
        <v>16756.082565919001</v>
      </c>
      <c r="G523">
        <f t="shared" si="103"/>
        <v>33512.165131838003</v>
      </c>
      <c r="H523">
        <f t="shared" si="98"/>
        <v>14720.452565919002</v>
      </c>
      <c r="I523">
        <f t="shared" si="99"/>
        <v>31476.535131838002</v>
      </c>
      <c r="J523">
        <f t="shared" si="100"/>
        <v>-18791.712565919002</v>
      </c>
      <c r="K523">
        <f t="shared" si="101"/>
        <v>-35547.795131838</v>
      </c>
    </row>
    <row r="524" spans="1:11">
      <c r="A524" t="s">
        <v>87</v>
      </c>
      <c r="B524">
        <v>-5209.8999999999996</v>
      </c>
      <c r="C524">
        <f t="shared" si="105"/>
        <v>-6690.7</v>
      </c>
      <c r="D524">
        <f t="shared" si="106"/>
        <v>-3725.3999999999992</v>
      </c>
      <c r="E524">
        <f t="shared" si="104"/>
        <v>-3293.125</v>
      </c>
      <c r="F524">
        <f t="shared" si="102"/>
        <v>15820.392412621821</v>
      </c>
      <c r="G524">
        <f t="shared" si="103"/>
        <v>31640.784825243642</v>
      </c>
      <c r="H524">
        <f t="shared" si="98"/>
        <v>12527.267412621821</v>
      </c>
      <c r="I524">
        <f t="shared" si="99"/>
        <v>28347.659825243642</v>
      </c>
      <c r="J524">
        <f t="shared" si="100"/>
        <v>-19113.517412621819</v>
      </c>
      <c r="K524">
        <f t="shared" si="101"/>
        <v>-34933.909825243638</v>
      </c>
    </row>
    <row r="525" spans="1:11">
      <c r="A525" t="s">
        <v>88</v>
      </c>
      <c r="B525">
        <v>2419.3000000000002</v>
      </c>
      <c r="C525">
        <f t="shared" si="105"/>
        <v>-3948.7</v>
      </c>
      <c r="D525">
        <f t="shared" si="106"/>
        <v>3315.5</v>
      </c>
      <c r="E525">
        <f t="shared" si="104"/>
        <v>-4214.9399999999987</v>
      </c>
      <c r="F525">
        <f t="shared" si="102"/>
        <v>14787.694571301683</v>
      </c>
      <c r="G525">
        <f t="shared" si="103"/>
        <v>29575.389142603366</v>
      </c>
      <c r="H525">
        <f t="shared" si="98"/>
        <v>10572.754571301684</v>
      </c>
      <c r="I525">
        <f t="shared" si="99"/>
        <v>25360.449142603367</v>
      </c>
      <c r="J525">
        <f t="shared" si="100"/>
        <v>-19002.634571301682</v>
      </c>
      <c r="K525">
        <f t="shared" si="101"/>
        <v>-33790.329142603368</v>
      </c>
    </row>
    <row r="526" spans="1:11">
      <c r="A526" t="s">
        <v>89</v>
      </c>
      <c r="B526">
        <v>642.1</v>
      </c>
      <c r="C526">
        <f t="shared" si="105"/>
        <v>-2093.8999999999992</v>
      </c>
      <c r="D526">
        <f t="shared" si="106"/>
        <v>3679.7000000000012</v>
      </c>
      <c r="E526">
        <f t="shared" si="104"/>
        <v>-4094.9649999999992</v>
      </c>
      <c r="F526">
        <f t="shared" si="102"/>
        <v>14844.249641643977</v>
      </c>
      <c r="G526">
        <f t="shared" si="103"/>
        <v>29688.499283287954</v>
      </c>
      <c r="H526">
        <f t="shared" si="98"/>
        <v>10749.284641643979</v>
      </c>
      <c r="I526">
        <f t="shared" si="99"/>
        <v>25593.534283287954</v>
      </c>
      <c r="J526">
        <f t="shared" si="100"/>
        <v>-18939.214641643975</v>
      </c>
      <c r="K526">
        <f t="shared" si="101"/>
        <v>-33783.464283287954</v>
      </c>
    </row>
    <row r="527" spans="1:11">
      <c r="A527" t="s">
        <v>90</v>
      </c>
      <c r="B527">
        <v>-2432.5</v>
      </c>
      <c r="C527">
        <f t="shared" si="105"/>
        <v>-4581</v>
      </c>
      <c r="D527">
        <f t="shared" si="106"/>
        <v>-1845.2999999999997</v>
      </c>
      <c r="E527">
        <f t="shared" si="104"/>
        <v>-3814.3850000000007</v>
      </c>
      <c r="F527">
        <f t="shared" si="102"/>
        <v>14830.386806868597</v>
      </c>
      <c r="G527">
        <f t="shared" si="103"/>
        <v>29660.773613737194</v>
      </c>
      <c r="H527">
        <f t="shared" si="98"/>
        <v>11016.001806868597</v>
      </c>
      <c r="I527">
        <f t="shared" si="99"/>
        <v>25846.388613737192</v>
      </c>
      <c r="J527">
        <f t="shared" si="100"/>
        <v>-18644.771806868597</v>
      </c>
      <c r="K527">
        <f t="shared" si="101"/>
        <v>-33475.158613737192</v>
      </c>
    </row>
    <row r="528" spans="1:11">
      <c r="A528" t="s">
        <v>91</v>
      </c>
      <c r="B528">
        <v>-1307.9000000000001</v>
      </c>
      <c r="C528">
        <f t="shared" si="105"/>
        <v>-679</v>
      </c>
      <c r="D528">
        <f t="shared" si="106"/>
        <v>6011.7</v>
      </c>
      <c r="E528">
        <f t="shared" si="104"/>
        <v>-1994.2349999999994</v>
      </c>
      <c r="F528">
        <f t="shared" si="102"/>
        <v>13577.899417116851</v>
      </c>
      <c r="G528">
        <f t="shared" si="103"/>
        <v>27155.798834233701</v>
      </c>
      <c r="H528">
        <f t="shared" si="98"/>
        <v>11583.664417116852</v>
      </c>
      <c r="I528">
        <f t="shared" si="99"/>
        <v>25161.563834233701</v>
      </c>
      <c r="J528">
        <f t="shared" si="100"/>
        <v>-15572.134417116849</v>
      </c>
      <c r="K528">
        <f t="shared" si="101"/>
        <v>-29150.033834233702</v>
      </c>
    </row>
    <row r="529" spans="1:11">
      <c r="A529" t="s">
        <v>92</v>
      </c>
      <c r="B529">
        <v>2433.9</v>
      </c>
      <c r="C529">
        <f t="shared" si="105"/>
        <v>-664.40000000000009</v>
      </c>
      <c r="D529">
        <f t="shared" si="106"/>
        <v>3284.2999999999997</v>
      </c>
      <c r="E529">
        <f t="shared" si="104"/>
        <v>-81.859999999999602</v>
      </c>
      <c r="F529">
        <f t="shared" si="102"/>
        <v>11169.965402594491</v>
      </c>
      <c r="G529">
        <f t="shared" si="103"/>
        <v>22339.930805188982</v>
      </c>
      <c r="H529">
        <f t="shared" si="98"/>
        <v>11088.105402594492</v>
      </c>
      <c r="I529">
        <f t="shared" si="99"/>
        <v>22258.070805188981</v>
      </c>
      <c r="J529">
        <f t="shared" si="100"/>
        <v>-11251.82540259449</v>
      </c>
      <c r="K529">
        <f t="shared" si="101"/>
        <v>-22421.790805188983</v>
      </c>
    </row>
    <row r="530" spans="1:11">
      <c r="A530" t="s">
        <v>93</v>
      </c>
      <c r="B530">
        <v>-1762.9</v>
      </c>
      <c r="C530">
        <f t="shared" si="105"/>
        <v>-3069.4</v>
      </c>
      <c r="D530">
        <f t="shared" si="106"/>
        <v>-975.50000000000091</v>
      </c>
      <c r="E530">
        <f t="shared" si="104"/>
        <v>1145.6650000000002</v>
      </c>
      <c r="F530">
        <f t="shared" si="102"/>
        <v>9441.93444275812</v>
      </c>
      <c r="G530">
        <f t="shared" si="103"/>
        <v>18883.86888551624</v>
      </c>
      <c r="H530">
        <f t="shared" si="98"/>
        <v>10587.599442758121</v>
      </c>
      <c r="I530">
        <f t="shared" si="99"/>
        <v>20029.533885516241</v>
      </c>
      <c r="J530">
        <f t="shared" si="100"/>
        <v>-8296.2694427581191</v>
      </c>
      <c r="K530">
        <f t="shared" si="101"/>
        <v>-17738.203885516239</v>
      </c>
    </row>
    <row r="531" spans="1:11">
      <c r="A531" t="s">
        <v>94</v>
      </c>
      <c r="B531">
        <v>-1041.4000000000001</v>
      </c>
      <c r="C531">
        <f t="shared" si="105"/>
        <v>-1678.3000000000002</v>
      </c>
      <c r="D531">
        <f t="shared" si="106"/>
        <v>2902.7</v>
      </c>
      <c r="E531">
        <f t="shared" si="104"/>
        <v>2387.63</v>
      </c>
      <c r="F531">
        <f t="shared" si="102"/>
        <v>7723.1677017645379</v>
      </c>
      <c r="G531">
        <f t="shared" si="103"/>
        <v>15446.335403529076</v>
      </c>
      <c r="H531">
        <f t="shared" si="98"/>
        <v>10110.797701764539</v>
      </c>
      <c r="I531">
        <f t="shared" si="99"/>
        <v>17833.965403529077</v>
      </c>
      <c r="J531">
        <f t="shared" si="100"/>
        <v>-5335.5377017645378</v>
      </c>
      <c r="K531">
        <f t="shared" si="101"/>
        <v>-13058.705403529075</v>
      </c>
    </row>
    <row r="532" spans="1:11">
      <c r="A532" t="s">
        <v>95</v>
      </c>
      <c r="B532">
        <v>-276</v>
      </c>
      <c r="C532">
        <f t="shared" si="105"/>
        <v>-646.40000000000009</v>
      </c>
      <c r="D532">
        <f t="shared" si="106"/>
        <v>32.599999999999909</v>
      </c>
      <c r="E532">
        <f t="shared" ref="E532:E563" si="107">AVERAGE(D513:D532)</f>
        <v>2337.3000000000002</v>
      </c>
      <c r="F532">
        <f t="shared" si="102"/>
        <v>7735.6873212132186</v>
      </c>
      <c r="G532">
        <f t="shared" si="103"/>
        <v>15471.374642426437</v>
      </c>
      <c r="H532">
        <f t="shared" ref="H532:H585" si="108">E532+F532</f>
        <v>10072.987321213219</v>
      </c>
      <c r="I532">
        <f t="shared" ref="I532:I585" si="109">E532+G532</f>
        <v>17808.674642426438</v>
      </c>
      <c r="J532">
        <f t="shared" ref="J532:J585" si="110">E532-F532</f>
        <v>-5398.3873212132185</v>
      </c>
      <c r="K532">
        <f t="shared" ref="K532:K585" si="111">E532-G532</f>
        <v>-13134.074642426436</v>
      </c>
    </row>
    <row r="533" spans="1:11">
      <c r="A533" t="s">
        <v>96</v>
      </c>
      <c r="B533">
        <v>308.73820000000001</v>
      </c>
      <c r="C533">
        <f t="shared" si="105"/>
        <v>-2771.5618000000004</v>
      </c>
      <c r="D533">
        <f t="shared" si="106"/>
        <v>-2107.1618000000003</v>
      </c>
      <c r="E533">
        <f t="shared" si="107"/>
        <v>2024.8519100000001</v>
      </c>
      <c r="F533">
        <f t="shared" ref="F533:F585" si="112">STDEV(D514,D515,D516,D517,D518,D519,D520,D521,D522,D523,D524,D525,D526,D527,D528,D529,D530,D531,D532,D533)</f>
        <v>7785.008712981522</v>
      </c>
      <c r="G533">
        <f t="shared" ref="G533:G585" si="113">F533*2</f>
        <v>15570.017425963044</v>
      </c>
      <c r="H533">
        <f t="shared" si="108"/>
        <v>9809.8606229815214</v>
      </c>
      <c r="I533">
        <f t="shared" si="109"/>
        <v>17594.869335963045</v>
      </c>
      <c r="J533">
        <f t="shared" si="110"/>
        <v>-5760.1568029815217</v>
      </c>
      <c r="K533">
        <f t="shared" si="111"/>
        <v>-13545.165515963045</v>
      </c>
    </row>
    <row r="534" spans="1:11">
      <c r="A534" t="s">
        <v>97</v>
      </c>
      <c r="B534">
        <v>3280.3276000000001</v>
      </c>
      <c r="C534">
        <f t="shared" si="105"/>
        <v>2271.6657999999998</v>
      </c>
      <c r="D534">
        <f t="shared" si="106"/>
        <v>5341.0658000000003</v>
      </c>
      <c r="E534">
        <f t="shared" si="107"/>
        <v>1512.8802000000001</v>
      </c>
      <c r="F534">
        <f t="shared" si="112"/>
        <v>7158.0658639867233</v>
      </c>
      <c r="G534">
        <f t="shared" si="113"/>
        <v>14316.131727973447</v>
      </c>
      <c r="H534">
        <f t="shared" si="108"/>
        <v>8670.9460639867229</v>
      </c>
      <c r="I534">
        <f t="shared" si="109"/>
        <v>15829.011927973446</v>
      </c>
      <c r="J534">
        <f t="shared" si="110"/>
        <v>-5645.1856639867237</v>
      </c>
      <c r="K534">
        <f t="shared" si="111"/>
        <v>-12803.251527973447</v>
      </c>
    </row>
    <row r="535" spans="1:11">
      <c r="A535" t="s">
        <v>98</v>
      </c>
      <c r="B535">
        <v>-1424.1871000000001</v>
      </c>
      <c r="C535">
        <f t="shared" si="105"/>
        <v>1888.8787000000002</v>
      </c>
      <c r="D535">
        <f t="shared" si="106"/>
        <v>3567.1787000000004</v>
      </c>
      <c r="E535">
        <f t="shared" si="107"/>
        <v>739.91413499999999</v>
      </c>
      <c r="F535">
        <f t="shared" si="112"/>
        <v>5889.6160379969479</v>
      </c>
      <c r="G535">
        <f t="shared" si="113"/>
        <v>11779.232075993896</v>
      </c>
      <c r="H535">
        <f t="shared" si="108"/>
        <v>6629.5301729969478</v>
      </c>
      <c r="I535">
        <f t="shared" si="109"/>
        <v>12519.146210993895</v>
      </c>
      <c r="J535">
        <f t="shared" si="110"/>
        <v>-5149.7019029969479</v>
      </c>
      <c r="K535">
        <f t="shared" si="111"/>
        <v>-11039.317940993897</v>
      </c>
    </row>
    <row r="536" spans="1:11">
      <c r="A536" t="s">
        <v>99</v>
      </c>
      <c r="B536">
        <v>-3453.0830999999998</v>
      </c>
      <c r="C536">
        <f t="shared" si="105"/>
        <v>-1288.2043999999996</v>
      </c>
      <c r="D536">
        <f t="shared" si="106"/>
        <v>-641.80439999999953</v>
      </c>
      <c r="E536">
        <f t="shared" si="107"/>
        <v>174.34391500000012</v>
      </c>
      <c r="F536">
        <f t="shared" si="112"/>
        <v>5409.4316059178245</v>
      </c>
      <c r="G536">
        <f t="shared" si="113"/>
        <v>10818.863211835649</v>
      </c>
      <c r="H536">
        <f t="shared" si="108"/>
        <v>5583.7755209178249</v>
      </c>
      <c r="I536">
        <f t="shared" si="109"/>
        <v>10993.207126835649</v>
      </c>
      <c r="J536">
        <f t="shared" si="110"/>
        <v>-5235.0876909178241</v>
      </c>
      <c r="K536">
        <f t="shared" si="111"/>
        <v>-10644.51929683565</v>
      </c>
    </row>
    <row r="537" spans="1:11">
      <c r="A537" t="s">
        <v>100</v>
      </c>
      <c r="B537">
        <v>1646.5012999999999</v>
      </c>
      <c r="C537">
        <f t="shared" si="105"/>
        <v>49.558700000000044</v>
      </c>
      <c r="D537">
        <f t="shared" si="106"/>
        <v>2821.1205000000004</v>
      </c>
      <c r="E537">
        <f t="shared" si="107"/>
        <v>-328.40505999999959</v>
      </c>
      <c r="F537">
        <f t="shared" si="112"/>
        <v>4568.7309287887656</v>
      </c>
      <c r="G537">
        <f t="shared" si="113"/>
        <v>9137.4618575775312</v>
      </c>
      <c r="H537">
        <f t="shared" si="108"/>
        <v>4240.3258687887665</v>
      </c>
      <c r="I537">
        <f t="shared" si="109"/>
        <v>8809.0567975775321</v>
      </c>
      <c r="J537">
        <f t="shared" si="110"/>
        <v>-4897.1359887887647</v>
      </c>
      <c r="K537">
        <f t="shared" si="111"/>
        <v>-9465.8669175775303</v>
      </c>
    </row>
    <row r="538" spans="1:11">
      <c r="A538" t="s">
        <v>101</v>
      </c>
      <c r="B538">
        <v>-2486.5234</v>
      </c>
      <c r="C538">
        <f t="shared" si="105"/>
        <v>-5717.2923000000001</v>
      </c>
      <c r="D538">
        <f t="shared" si="106"/>
        <v>-7988.9580999999998</v>
      </c>
      <c r="E538">
        <f t="shared" si="107"/>
        <v>-797.00796499999967</v>
      </c>
      <c r="F538">
        <f t="shared" si="112"/>
        <v>4855.5762482591463</v>
      </c>
      <c r="G538">
        <f t="shared" si="113"/>
        <v>9711.1524965182925</v>
      </c>
      <c r="H538">
        <f t="shared" si="108"/>
        <v>4058.5682832591465</v>
      </c>
      <c r="I538">
        <f t="shared" si="109"/>
        <v>8914.1445315182937</v>
      </c>
      <c r="J538">
        <f t="shared" si="110"/>
        <v>-5652.5842132591461</v>
      </c>
      <c r="K538">
        <f t="shared" si="111"/>
        <v>-10508.160461518291</v>
      </c>
    </row>
    <row r="539" spans="1:11">
      <c r="A539" t="s">
        <v>102</v>
      </c>
      <c r="B539">
        <v>-1067.5007000000001</v>
      </c>
      <c r="C539">
        <f t="shared" si="105"/>
        <v>-5360.6059000000005</v>
      </c>
      <c r="D539">
        <f t="shared" si="106"/>
        <v>-7249.4846000000007</v>
      </c>
      <c r="E539">
        <f t="shared" si="107"/>
        <v>-955.30719499999964</v>
      </c>
      <c r="F539">
        <f t="shared" si="112"/>
        <v>5017.2756565125719</v>
      </c>
      <c r="G539">
        <f t="shared" si="113"/>
        <v>10034.551313025144</v>
      </c>
      <c r="H539">
        <f t="shared" si="108"/>
        <v>4061.9684615125725</v>
      </c>
      <c r="I539">
        <f t="shared" si="109"/>
        <v>9079.2441180251444</v>
      </c>
      <c r="J539">
        <f t="shared" si="110"/>
        <v>-5972.5828515125713</v>
      </c>
      <c r="K539">
        <f t="shared" si="111"/>
        <v>-10989.858508025143</v>
      </c>
    </row>
    <row r="540" spans="1:11">
      <c r="A540" t="s">
        <v>103</v>
      </c>
      <c r="B540">
        <v>2823.5871000000002</v>
      </c>
      <c r="C540">
        <f t="shared" si="105"/>
        <v>916.0643</v>
      </c>
      <c r="D540">
        <f t="shared" si="106"/>
        <v>2204.2686999999996</v>
      </c>
      <c r="E540">
        <f t="shared" si="107"/>
        <v>-585.6437599999997</v>
      </c>
      <c r="F540">
        <f t="shared" si="112"/>
        <v>4960.9728949326691</v>
      </c>
      <c r="G540">
        <f t="shared" si="113"/>
        <v>9921.9457898653382</v>
      </c>
      <c r="H540">
        <f t="shared" si="108"/>
        <v>4375.3291349326691</v>
      </c>
      <c r="I540">
        <f t="shared" si="109"/>
        <v>9336.3020298653391</v>
      </c>
      <c r="J540">
        <f t="shared" si="110"/>
        <v>-5546.616654932669</v>
      </c>
      <c r="K540">
        <f t="shared" si="111"/>
        <v>-10507.589549865337</v>
      </c>
    </row>
    <row r="541" spans="1:11">
      <c r="A541" t="s">
        <v>104</v>
      </c>
      <c r="B541">
        <v>-959.21849999999995</v>
      </c>
      <c r="C541">
        <f t="shared" si="105"/>
        <v>-1689.6554999999998</v>
      </c>
      <c r="D541">
        <f t="shared" si="106"/>
        <v>-1739.2141999999999</v>
      </c>
      <c r="E541">
        <f t="shared" si="107"/>
        <v>-62.774469999999816</v>
      </c>
      <c r="F541">
        <f t="shared" si="112"/>
        <v>4159.0887367637124</v>
      </c>
      <c r="G541">
        <f t="shared" si="113"/>
        <v>8318.1774735274248</v>
      </c>
      <c r="H541">
        <f t="shared" si="108"/>
        <v>4096.314266763713</v>
      </c>
      <c r="I541">
        <f t="shared" si="109"/>
        <v>8255.4030035274245</v>
      </c>
      <c r="J541">
        <f t="shared" si="110"/>
        <v>-4221.8632067637118</v>
      </c>
      <c r="K541">
        <f t="shared" si="111"/>
        <v>-8380.9519435274251</v>
      </c>
    </row>
    <row r="542" spans="1:11">
      <c r="A542" t="s">
        <v>105</v>
      </c>
      <c r="B542">
        <v>2025.9132999999999</v>
      </c>
      <c r="C542">
        <f t="shared" si="105"/>
        <v>2822.7812000000004</v>
      </c>
      <c r="D542">
        <f t="shared" si="106"/>
        <v>8540.0735000000004</v>
      </c>
      <c r="E542">
        <f t="shared" si="107"/>
        <v>722.4842050000002</v>
      </c>
      <c r="F542">
        <f t="shared" si="112"/>
        <v>4229.5682547662927</v>
      </c>
      <c r="G542">
        <f t="shared" si="113"/>
        <v>8459.1365095325855</v>
      </c>
      <c r="H542">
        <f t="shared" si="108"/>
        <v>4952.0524597662934</v>
      </c>
      <c r="I542">
        <f t="shared" si="109"/>
        <v>9181.6207145325861</v>
      </c>
      <c r="J542">
        <f t="shared" si="110"/>
        <v>-3507.0840497662925</v>
      </c>
      <c r="K542">
        <f t="shared" si="111"/>
        <v>-7736.6523045325848</v>
      </c>
    </row>
    <row r="543" spans="1:11">
      <c r="A543" t="s">
        <v>106</v>
      </c>
      <c r="B543">
        <v>-3609.2865999999999</v>
      </c>
      <c r="C543">
        <f t="shared" si="105"/>
        <v>280.99530000000004</v>
      </c>
      <c r="D543">
        <f t="shared" si="106"/>
        <v>5641.601200000001</v>
      </c>
      <c r="E543">
        <f t="shared" si="107"/>
        <v>1053.449265</v>
      </c>
      <c r="F543">
        <f t="shared" si="112"/>
        <v>4346.8805092579069</v>
      </c>
      <c r="G543">
        <f t="shared" si="113"/>
        <v>8693.7610185158137</v>
      </c>
      <c r="H543">
        <f t="shared" si="108"/>
        <v>5400.329774257907</v>
      </c>
      <c r="I543">
        <f t="shared" si="109"/>
        <v>9747.210283515813</v>
      </c>
      <c r="J543">
        <f t="shared" si="110"/>
        <v>-3293.4312442579067</v>
      </c>
      <c r="K543">
        <f t="shared" si="111"/>
        <v>-7640.3117535158135</v>
      </c>
    </row>
    <row r="544" spans="1:11">
      <c r="A544" t="s">
        <v>107</v>
      </c>
      <c r="B544">
        <v>-744.52499999999998</v>
      </c>
      <c r="C544">
        <f t="shared" si="105"/>
        <v>-3287.1168000000002</v>
      </c>
      <c r="D544">
        <f t="shared" si="106"/>
        <v>-4203.1810999999998</v>
      </c>
      <c r="E544">
        <f t="shared" si="107"/>
        <v>1029.5602100000001</v>
      </c>
      <c r="F544">
        <f t="shared" si="112"/>
        <v>4375.7428351696526</v>
      </c>
      <c r="G544">
        <f t="shared" si="113"/>
        <v>8751.4856703393052</v>
      </c>
      <c r="H544">
        <f t="shared" si="108"/>
        <v>5405.3030451696523</v>
      </c>
      <c r="I544">
        <f t="shared" si="109"/>
        <v>9781.0458803393049</v>
      </c>
      <c r="J544">
        <f t="shared" si="110"/>
        <v>-3346.1826251696525</v>
      </c>
      <c r="K544">
        <f t="shared" si="111"/>
        <v>-7721.9254603393056</v>
      </c>
    </row>
    <row r="545" spans="1:11">
      <c r="A545" t="s">
        <v>108</v>
      </c>
      <c r="B545">
        <v>6191.3477999999996</v>
      </c>
      <c r="C545">
        <f t="shared" si="105"/>
        <v>3863.4494999999997</v>
      </c>
      <c r="D545">
        <f t="shared" si="106"/>
        <v>5553.1049999999996</v>
      </c>
      <c r="E545">
        <f t="shared" si="107"/>
        <v>1141.44046</v>
      </c>
      <c r="F545">
        <f t="shared" si="112"/>
        <v>4464.962867577442</v>
      </c>
      <c r="G545">
        <f t="shared" si="113"/>
        <v>8929.925735154884</v>
      </c>
      <c r="H545">
        <f t="shared" si="108"/>
        <v>5606.4033275774418</v>
      </c>
      <c r="I545">
        <f t="shared" si="109"/>
        <v>10071.366195154884</v>
      </c>
      <c r="J545">
        <f t="shared" si="110"/>
        <v>-3323.5224075774422</v>
      </c>
      <c r="K545">
        <f t="shared" si="111"/>
        <v>-7788.4852751548842</v>
      </c>
    </row>
    <row r="546" spans="1:11">
      <c r="A546" t="s">
        <v>109</v>
      </c>
      <c r="B546">
        <v>-321.24650000000003</v>
      </c>
      <c r="C546">
        <f t="shared" si="105"/>
        <v>1516.2896999999996</v>
      </c>
      <c r="D546">
        <f t="shared" si="106"/>
        <v>-1306.4915000000008</v>
      </c>
      <c r="E546">
        <f t="shared" si="107"/>
        <v>892.13088499999992</v>
      </c>
      <c r="F546">
        <f t="shared" si="112"/>
        <v>4454.9704876612213</v>
      </c>
      <c r="G546">
        <f t="shared" si="113"/>
        <v>8909.9409753224427</v>
      </c>
      <c r="H546">
        <f t="shared" si="108"/>
        <v>5347.1013726612209</v>
      </c>
      <c r="I546">
        <f t="shared" si="109"/>
        <v>9802.0718603224432</v>
      </c>
      <c r="J546">
        <f t="shared" si="110"/>
        <v>-3562.8396026612213</v>
      </c>
      <c r="K546">
        <f t="shared" si="111"/>
        <v>-8017.8100903224431</v>
      </c>
    </row>
    <row r="547" spans="1:11">
      <c r="A547" t="s">
        <v>110</v>
      </c>
      <c r="B547">
        <v>12326.904</v>
      </c>
      <c r="C547">
        <f t="shared" si="105"/>
        <v>17452.480299999999</v>
      </c>
      <c r="D547">
        <f t="shared" si="106"/>
        <v>17171.485000000001</v>
      </c>
      <c r="E547">
        <f t="shared" si="107"/>
        <v>1842.9701350000003</v>
      </c>
      <c r="F547">
        <f t="shared" si="112"/>
        <v>5696.3996747591236</v>
      </c>
      <c r="G547">
        <f t="shared" si="113"/>
        <v>11392.799349518247</v>
      </c>
      <c r="H547">
        <f t="shared" si="108"/>
        <v>7539.3698097591241</v>
      </c>
      <c r="I547">
        <f t="shared" si="109"/>
        <v>13235.769484518247</v>
      </c>
      <c r="J547">
        <f t="shared" si="110"/>
        <v>-3853.4295397591231</v>
      </c>
      <c r="K547">
        <f t="shared" si="111"/>
        <v>-9549.8292145182477</v>
      </c>
    </row>
    <row r="548" spans="1:11">
      <c r="A548" t="s">
        <v>111</v>
      </c>
      <c r="B548">
        <v>1113.8616</v>
      </c>
      <c r="C548">
        <f t="shared" si="105"/>
        <v>19310.866900000001</v>
      </c>
      <c r="D548">
        <f t="shared" si="106"/>
        <v>22597.983700000001</v>
      </c>
      <c r="E548">
        <f t="shared" si="107"/>
        <v>2672.2843200000002</v>
      </c>
      <c r="F548">
        <f t="shared" si="112"/>
        <v>7313.1728836051943</v>
      </c>
      <c r="G548">
        <f t="shared" si="113"/>
        <v>14626.345767210389</v>
      </c>
      <c r="H548">
        <f t="shared" si="108"/>
        <v>9985.4572036051941</v>
      </c>
      <c r="I548">
        <f t="shared" si="109"/>
        <v>17298.630087210389</v>
      </c>
      <c r="J548">
        <f t="shared" si="110"/>
        <v>-4640.8885636051946</v>
      </c>
      <c r="K548">
        <f t="shared" si="111"/>
        <v>-11954.061447210388</v>
      </c>
    </row>
    <row r="549" spans="1:11">
      <c r="A549" t="s">
        <v>112</v>
      </c>
      <c r="B549">
        <v>-12143.722</v>
      </c>
      <c r="C549">
        <f t="shared" si="105"/>
        <v>975.79710000000159</v>
      </c>
      <c r="D549">
        <f t="shared" si="106"/>
        <v>-2887.6523999999981</v>
      </c>
      <c r="E549">
        <f t="shared" si="107"/>
        <v>2363.6867000000002</v>
      </c>
      <c r="F549">
        <f t="shared" si="112"/>
        <v>7415.4928082711904</v>
      </c>
      <c r="G549">
        <f t="shared" si="113"/>
        <v>14830.985616542381</v>
      </c>
      <c r="H549">
        <f t="shared" si="108"/>
        <v>9779.1795082711906</v>
      </c>
      <c r="I549">
        <f t="shared" si="109"/>
        <v>17194.672316542383</v>
      </c>
      <c r="J549">
        <f t="shared" si="110"/>
        <v>-5051.8061082711902</v>
      </c>
      <c r="K549">
        <f t="shared" si="111"/>
        <v>-12467.298916542381</v>
      </c>
    </row>
    <row r="550" spans="1:11">
      <c r="A550" t="s">
        <v>113</v>
      </c>
      <c r="B550">
        <v>15337.4365</v>
      </c>
      <c r="C550">
        <f t="shared" si="105"/>
        <v>16634.480100000001</v>
      </c>
      <c r="D550">
        <f t="shared" si="106"/>
        <v>15118.190400000001</v>
      </c>
      <c r="E550">
        <f t="shared" si="107"/>
        <v>3168.37122</v>
      </c>
      <c r="F550">
        <f t="shared" si="112"/>
        <v>7891.9612380747649</v>
      </c>
      <c r="G550">
        <f t="shared" si="113"/>
        <v>15783.92247614953</v>
      </c>
      <c r="H550">
        <f t="shared" si="108"/>
        <v>11060.332458074765</v>
      </c>
      <c r="I550">
        <f t="shared" si="109"/>
        <v>18952.293696149529</v>
      </c>
      <c r="J550">
        <f t="shared" si="110"/>
        <v>-4723.5900180747649</v>
      </c>
      <c r="K550">
        <f t="shared" si="111"/>
        <v>-12615.551256149531</v>
      </c>
    </row>
    <row r="551" spans="1:11">
      <c r="A551" t="s">
        <v>114</v>
      </c>
      <c r="B551">
        <v>1308.3118999999999</v>
      </c>
      <c r="C551">
        <f t="shared" si="105"/>
        <v>5615.8879999999999</v>
      </c>
      <c r="D551">
        <f t="shared" si="106"/>
        <v>-11836.5923</v>
      </c>
      <c r="E551">
        <f t="shared" si="107"/>
        <v>2431.4066050000001</v>
      </c>
      <c r="F551">
        <f t="shared" si="112"/>
        <v>8576.5715259235494</v>
      </c>
      <c r="G551">
        <f t="shared" si="113"/>
        <v>17153.143051847099</v>
      </c>
      <c r="H551">
        <f t="shared" si="108"/>
        <v>11007.97813092355</v>
      </c>
      <c r="I551">
        <f t="shared" si="109"/>
        <v>19584.549656847099</v>
      </c>
      <c r="J551">
        <f t="shared" si="110"/>
        <v>-6145.1649209235493</v>
      </c>
      <c r="K551">
        <f t="shared" si="111"/>
        <v>-14721.736446847099</v>
      </c>
    </row>
    <row r="552" spans="1:11">
      <c r="A552" t="s">
        <v>115</v>
      </c>
      <c r="B552">
        <v>3130.6522</v>
      </c>
      <c r="C552">
        <f t="shared" si="105"/>
        <v>7632.6785999999993</v>
      </c>
      <c r="D552">
        <f t="shared" si="106"/>
        <v>-11678.188300000002</v>
      </c>
      <c r="E552">
        <f t="shared" si="107"/>
        <v>1845.8671899999997</v>
      </c>
      <c r="F552">
        <f t="shared" si="112"/>
        <v>9130.8132766589315</v>
      </c>
      <c r="G552">
        <f t="shared" si="113"/>
        <v>18261.626553317863</v>
      </c>
      <c r="H552">
        <f t="shared" si="108"/>
        <v>10976.680466658931</v>
      </c>
      <c r="I552">
        <f t="shared" si="109"/>
        <v>20107.493743317864</v>
      </c>
      <c r="J552">
        <f t="shared" si="110"/>
        <v>-7284.9460866589316</v>
      </c>
      <c r="K552">
        <f t="shared" si="111"/>
        <v>-16415.759363317862</v>
      </c>
    </row>
    <row r="553" spans="1:11">
      <c r="A553" t="s">
        <v>116</v>
      </c>
      <c r="B553">
        <v>-1564.8839</v>
      </c>
      <c r="C553">
        <f t="shared" si="105"/>
        <v>18211.5167</v>
      </c>
      <c r="D553">
        <f t="shared" si="106"/>
        <v>17235.719599999997</v>
      </c>
      <c r="E553">
        <f t="shared" si="107"/>
        <v>2813.0112599999998</v>
      </c>
      <c r="F553">
        <f t="shared" si="112"/>
        <v>9696.9258197856543</v>
      </c>
      <c r="G553">
        <f t="shared" si="113"/>
        <v>19393.851639571309</v>
      </c>
      <c r="H553">
        <f t="shared" si="108"/>
        <v>12509.937079785654</v>
      </c>
      <c r="I553">
        <f t="shared" si="109"/>
        <v>22206.862899571308</v>
      </c>
      <c r="J553">
        <f t="shared" si="110"/>
        <v>-6883.914559785655</v>
      </c>
      <c r="K553">
        <f t="shared" si="111"/>
        <v>-16580.840379571309</v>
      </c>
    </row>
    <row r="554" spans="1:11">
      <c r="A554" t="s">
        <v>117</v>
      </c>
      <c r="B554">
        <v>16643.941599999998</v>
      </c>
      <c r="C554">
        <f t="shared" si="105"/>
        <v>19518.021799999999</v>
      </c>
      <c r="D554">
        <f t="shared" si="106"/>
        <v>2883.5416999999979</v>
      </c>
      <c r="E554">
        <f t="shared" si="107"/>
        <v>2690.1350549999997</v>
      </c>
      <c r="F554">
        <f t="shared" si="112"/>
        <v>9678.7585662318888</v>
      </c>
      <c r="G554">
        <f t="shared" si="113"/>
        <v>19357.517132463778</v>
      </c>
      <c r="H554">
        <f t="shared" si="108"/>
        <v>12368.893621231888</v>
      </c>
      <c r="I554">
        <f t="shared" si="109"/>
        <v>22047.652187463776</v>
      </c>
      <c r="J554">
        <f t="shared" si="110"/>
        <v>-6988.6235112318891</v>
      </c>
      <c r="K554">
        <f t="shared" si="111"/>
        <v>-16667.382077463779</v>
      </c>
    </row>
    <row r="555" spans="1:11">
      <c r="A555" t="s">
        <v>118</v>
      </c>
      <c r="B555">
        <v>-2226.1199000000001</v>
      </c>
      <c r="C555">
        <f t="shared" si="105"/>
        <v>15983.589999999998</v>
      </c>
      <c r="D555">
        <f t="shared" si="106"/>
        <v>10367.701999999997</v>
      </c>
      <c r="E555">
        <f t="shared" si="107"/>
        <v>3030.161219999999</v>
      </c>
      <c r="F555">
        <f t="shared" si="112"/>
        <v>9829.4735444686321</v>
      </c>
      <c r="G555">
        <f t="shared" si="113"/>
        <v>19658.947088937264</v>
      </c>
      <c r="H555">
        <f t="shared" si="108"/>
        <v>12859.634764468632</v>
      </c>
      <c r="I555">
        <f t="shared" si="109"/>
        <v>22689.108308937262</v>
      </c>
      <c r="J555">
        <f t="shared" si="110"/>
        <v>-6799.3123244686331</v>
      </c>
      <c r="K555">
        <f t="shared" si="111"/>
        <v>-16628.785868937266</v>
      </c>
    </row>
    <row r="556" spans="1:11">
      <c r="A556" t="s">
        <v>119</v>
      </c>
      <c r="B556">
        <v>-2480.0057999999999</v>
      </c>
      <c r="C556">
        <f t="shared" si="105"/>
        <v>10372.931999999997</v>
      </c>
      <c r="D556">
        <f t="shared" si="106"/>
        <v>2740.2533999999978</v>
      </c>
      <c r="E556">
        <f t="shared" si="107"/>
        <v>3199.2641099999992</v>
      </c>
      <c r="F556">
        <f t="shared" si="112"/>
        <v>9791.9979477021898</v>
      </c>
      <c r="G556">
        <f t="shared" si="113"/>
        <v>19583.99589540438</v>
      </c>
      <c r="H556">
        <f t="shared" si="108"/>
        <v>12991.262057702188</v>
      </c>
      <c r="I556">
        <f t="shared" si="109"/>
        <v>22783.26000540438</v>
      </c>
      <c r="J556">
        <f t="shared" si="110"/>
        <v>-6592.7338377021906</v>
      </c>
      <c r="K556">
        <f t="shared" si="111"/>
        <v>-16384.731785404379</v>
      </c>
    </row>
    <row r="557" spans="1:11">
      <c r="A557" t="s">
        <v>120</v>
      </c>
      <c r="B557">
        <v>-4394.0585000000001</v>
      </c>
      <c r="C557">
        <f t="shared" si="105"/>
        <v>7543.7573999999977</v>
      </c>
      <c r="D557">
        <f t="shared" si="106"/>
        <v>-10667.759300000002</v>
      </c>
      <c r="E557">
        <f t="shared" si="107"/>
        <v>2524.820119999999</v>
      </c>
      <c r="F557">
        <f t="shared" si="112"/>
        <v>10272.177814750094</v>
      </c>
      <c r="G557">
        <f t="shared" si="113"/>
        <v>20544.355629500187</v>
      </c>
      <c r="H557">
        <f t="shared" si="108"/>
        <v>12796.997934750092</v>
      </c>
      <c r="I557">
        <f t="shared" si="109"/>
        <v>23069.175749500188</v>
      </c>
      <c r="J557">
        <f t="shared" si="110"/>
        <v>-7747.3576947500951</v>
      </c>
      <c r="K557">
        <f t="shared" si="111"/>
        <v>-18019.535509500187</v>
      </c>
    </row>
    <row r="558" spans="1:11">
      <c r="A558" t="s">
        <v>121</v>
      </c>
      <c r="B558">
        <v>-248.7569</v>
      </c>
      <c r="C558">
        <f t="shared" si="105"/>
        <v>-9348.9411</v>
      </c>
      <c r="D558">
        <f t="shared" si="106"/>
        <v>-28866.962899999999</v>
      </c>
      <c r="E558">
        <f t="shared" si="107"/>
        <v>1480.9198799999999</v>
      </c>
      <c r="F558">
        <f t="shared" si="112"/>
        <v>12264.508183314136</v>
      </c>
      <c r="G558">
        <f t="shared" si="113"/>
        <v>24529.016366628271</v>
      </c>
      <c r="H558">
        <f t="shared" si="108"/>
        <v>13745.428063314135</v>
      </c>
      <c r="I558">
        <f t="shared" si="109"/>
        <v>26009.936246628273</v>
      </c>
      <c r="J558">
        <f t="shared" si="110"/>
        <v>-10783.588303314136</v>
      </c>
      <c r="K558">
        <f t="shared" si="111"/>
        <v>-23048.09648662827</v>
      </c>
    </row>
    <row r="559" spans="1:11">
      <c r="A559" t="s">
        <v>122</v>
      </c>
      <c r="B559">
        <v>-2910.4220999999998</v>
      </c>
      <c r="C559">
        <f t="shared" si="105"/>
        <v>-10033.2433</v>
      </c>
      <c r="D559">
        <f t="shared" si="106"/>
        <v>-26016.833299999998</v>
      </c>
      <c r="E559">
        <f t="shared" si="107"/>
        <v>542.55244499999969</v>
      </c>
      <c r="F559">
        <f t="shared" si="112"/>
        <v>13611.606613272974</v>
      </c>
      <c r="G559">
        <f t="shared" si="113"/>
        <v>27223.213226545948</v>
      </c>
      <c r="H559">
        <f t="shared" si="108"/>
        <v>14154.159058272973</v>
      </c>
      <c r="I559">
        <f t="shared" si="109"/>
        <v>27765.765671545949</v>
      </c>
      <c r="J559">
        <f t="shared" si="110"/>
        <v>-13069.054168272974</v>
      </c>
      <c r="K559">
        <f t="shared" si="111"/>
        <v>-26680.660781545947</v>
      </c>
    </row>
    <row r="560" spans="1:11">
      <c r="A560" t="s">
        <v>123</v>
      </c>
      <c r="B560">
        <v>5738.1097</v>
      </c>
      <c r="C560">
        <f t="shared" si="105"/>
        <v>-1815.1278000000002</v>
      </c>
      <c r="D560">
        <f t="shared" si="106"/>
        <v>-12188.059799999997</v>
      </c>
      <c r="E560">
        <f t="shared" si="107"/>
        <v>-177.0639800000009</v>
      </c>
      <c r="F560">
        <f t="shared" si="112"/>
        <v>13896.593843425033</v>
      </c>
      <c r="G560">
        <f t="shared" si="113"/>
        <v>27793.187686850066</v>
      </c>
      <c r="H560">
        <f t="shared" si="108"/>
        <v>13719.529863425032</v>
      </c>
      <c r="I560">
        <f t="shared" si="109"/>
        <v>27616.123706850063</v>
      </c>
      <c r="J560">
        <f t="shared" si="110"/>
        <v>-14073.657823425034</v>
      </c>
      <c r="K560">
        <f t="shared" si="111"/>
        <v>-27970.251666850068</v>
      </c>
    </row>
    <row r="561" spans="1:11">
      <c r="A561" t="s">
        <v>124</v>
      </c>
      <c r="B561">
        <v>-57.202900000002003</v>
      </c>
      <c r="C561">
        <f t="shared" si="105"/>
        <v>2521.7277999999983</v>
      </c>
      <c r="D561">
        <f t="shared" si="106"/>
        <v>-5022.0295999999998</v>
      </c>
      <c r="E561">
        <f t="shared" si="107"/>
        <v>-341.20475000000005</v>
      </c>
      <c r="F561">
        <f t="shared" si="112"/>
        <v>13935.350019653471</v>
      </c>
      <c r="G561">
        <f t="shared" si="113"/>
        <v>27870.700039306943</v>
      </c>
      <c r="H561">
        <f t="shared" si="108"/>
        <v>13594.145269653471</v>
      </c>
      <c r="I561">
        <f t="shared" si="109"/>
        <v>27529.495289306942</v>
      </c>
      <c r="J561">
        <f t="shared" si="110"/>
        <v>-14276.554769653472</v>
      </c>
      <c r="K561">
        <f t="shared" si="111"/>
        <v>-28211.904789306944</v>
      </c>
    </row>
    <row r="562" spans="1:11">
      <c r="A562" t="s">
        <v>125</v>
      </c>
      <c r="B562">
        <v>1791.1789000000001</v>
      </c>
      <c r="C562">
        <f t="shared" si="105"/>
        <v>4561.663599999998</v>
      </c>
      <c r="D562">
        <f t="shared" si="106"/>
        <v>13910.604699999998</v>
      </c>
      <c r="E562">
        <f t="shared" si="107"/>
        <v>-72.678190000000811</v>
      </c>
      <c r="F562">
        <f t="shared" si="112"/>
        <v>14165.340321792002</v>
      </c>
      <c r="G562">
        <f t="shared" si="113"/>
        <v>28330.680643584004</v>
      </c>
      <c r="H562">
        <f t="shared" si="108"/>
        <v>14092.662131792002</v>
      </c>
      <c r="I562">
        <f t="shared" si="109"/>
        <v>28258.002453584002</v>
      </c>
      <c r="J562">
        <f t="shared" si="110"/>
        <v>-14238.018511792003</v>
      </c>
      <c r="K562">
        <f t="shared" si="111"/>
        <v>-28403.358833584007</v>
      </c>
    </row>
    <row r="563" spans="1:11">
      <c r="A563" t="s">
        <v>126</v>
      </c>
      <c r="B563">
        <v>14050.7935</v>
      </c>
      <c r="C563">
        <f t="shared" si="105"/>
        <v>21522.879199999996</v>
      </c>
      <c r="D563">
        <f t="shared" si="106"/>
        <v>31556.122499999998</v>
      </c>
      <c r="E563">
        <f t="shared" si="107"/>
        <v>1223.0478749999988</v>
      </c>
      <c r="F563">
        <f t="shared" si="112"/>
        <v>15805.779065768616</v>
      </c>
      <c r="G563">
        <f t="shared" si="113"/>
        <v>31611.558131537233</v>
      </c>
      <c r="H563">
        <f t="shared" si="108"/>
        <v>17028.826940768617</v>
      </c>
      <c r="I563">
        <f t="shared" si="109"/>
        <v>32834.606006537229</v>
      </c>
      <c r="J563">
        <f t="shared" si="110"/>
        <v>-14582.731190768618</v>
      </c>
      <c r="K563">
        <f t="shared" si="111"/>
        <v>-30388.510256537233</v>
      </c>
    </row>
    <row r="564" spans="1:11">
      <c r="A564" t="s">
        <v>127</v>
      </c>
      <c r="B564">
        <v>3685.4069</v>
      </c>
      <c r="C564">
        <f t="shared" si="105"/>
        <v>19470.176399999997</v>
      </c>
      <c r="D564">
        <f t="shared" si="106"/>
        <v>21285.304199999999</v>
      </c>
      <c r="E564">
        <f t="shared" ref="E564:E585" si="114">AVERAGE(D545:D564)</f>
        <v>2497.4721399999989</v>
      </c>
      <c r="F564">
        <f t="shared" si="112"/>
        <v>16362.983593365716</v>
      </c>
      <c r="G564">
        <f t="shared" si="113"/>
        <v>32725.967186731432</v>
      </c>
      <c r="H564">
        <f t="shared" si="108"/>
        <v>18860.455733365714</v>
      </c>
      <c r="I564">
        <f t="shared" si="109"/>
        <v>35223.43932673143</v>
      </c>
      <c r="J564">
        <f t="shared" si="110"/>
        <v>-13865.511453365718</v>
      </c>
      <c r="K564">
        <f t="shared" si="111"/>
        <v>-30228.495046731434</v>
      </c>
    </row>
    <row r="565" spans="1:11">
      <c r="A565" t="s">
        <v>128</v>
      </c>
      <c r="B565">
        <v>12149.036899999999</v>
      </c>
      <c r="C565">
        <f t="shared" si="105"/>
        <v>31676.4162</v>
      </c>
      <c r="D565">
        <f t="shared" si="106"/>
        <v>29154.688400000003</v>
      </c>
      <c r="E565">
        <f t="shared" si="114"/>
        <v>3677.5513099999989</v>
      </c>
      <c r="F565">
        <f t="shared" si="112"/>
        <v>17412.360943739597</v>
      </c>
      <c r="G565">
        <f t="shared" si="113"/>
        <v>34824.721887479194</v>
      </c>
      <c r="H565">
        <f t="shared" si="108"/>
        <v>21089.912253739596</v>
      </c>
      <c r="I565">
        <f t="shared" si="109"/>
        <v>38502.273197479197</v>
      </c>
      <c r="J565">
        <f t="shared" si="110"/>
        <v>-13734.809633739598</v>
      </c>
      <c r="K565">
        <f t="shared" si="111"/>
        <v>-31147.170577479195</v>
      </c>
    </row>
    <row r="566" spans="1:11">
      <c r="A566" t="s">
        <v>129</v>
      </c>
      <c r="B566">
        <v>5959.4054999999998</v>
      </c>
      <c r="C566">
        <f t="shared" si="105"/>
        <v>35844.642800000001</v>
      </c>
      <c r="D566">
        <f t="shared" si="106"/>
        <v>31282.979200000002</v>
      </c>
      <c r="E566">
        <f t="shared" si="114"/>
        <v>5307.0248449999981</v>
      </c>
      <c r="F566">
        <f t="shared" si="112"/>
        <v>18417.284852320925</v>
      </c>
      <c r="G566">
        <f t="shared" si="113"/>
        <v>36834.56970464185</v>
      </c>
      <c r="H566">
        <f t="shared" si="108"/>
        <v>23724.309697320925</v>
      </c>
      <c r="I566">
        <f t="shared" si="109"/>
        <v>42141.59454964185</v>
      </c>
      <c r="J566">
        <f t="shared" si="110"/>
        <v>-13110.260007320927</v>
      </c>
      <c r="K566">
        <f t="shared" si="111"/>
        <v>-31527.54485964185</v>
      </c>
    </row>
    <row r="567" spans="1:11">
      <c r="A567" t="s">
        <v>130</v>
      </c>
      <c r="B567">
        <v>4565.7789000000002</v>
      </c>
      <c r="C567">
        <f t="shared" si="105"/>
        <v>26359.628199999999</v>
      </c>
      <c r="D567">
        <f t="shared" si="106"/>
        <v>4836.7490000000034</v>
      </c>
      <c r="E567">
        <f t="shared" si="114"/>
        <v>4690.2880449999993</v>
      </c>
      <c r="F567">
        <f t="shared" si="112"/>
        <v>18204.365734755967</v>
      </c>
      <c r="G567">
        <f t="shared" si="113"/>
        <v>36408.731469511935</v>
      </c>
      <c r="H567">
        <f t="shared" si="108"/>
        <v>22894.653779755965</v>
      </c>
      <c r="I567">
        <f t="shared" si="109"/>
        <v>41099.019514511936</v>
      </c>
      <c r="J567">
        <f t="shared" si="110"/>
        <v>-13514.077689755968</v>
      </c>
      <c r="K567">
        <f t="shared" si="111"/>
        <v>-31718.443424511934</v>
      </c>
    </row>
    <row r="568" spans="1:11">
      <c r="A568" t="s">
        <v>131</v>
      </c>
      <c r="B568">
        <v>-16756.189999999999</v>
      </c>
      <c r="C568">
        <f t="shared" si="105"/>
        <v>5918.0313000000024</v>
      </c>
      <c r="D568">
        <f t="shared" si="106"/>
        <v>-13552.145099999994</v>
      </c>
      <c r="E568">
        <f t="shared" si="114"/>
        <v>2882.7816049999992</v>
      </c>
      <c r="F568">
        <f t="shared" si="112"/>
        <v>18127.238761272245</v>
      </c>
      <c r="G568">
        <f t="shared" si="113"/>
        <v>36254.47752254449</v>
      </c>
      <c r="H568">
        <f t="shared" si="108"/>
        <v>21010.020366272245</v>
      </c>
      <c r="I568">
        <f t="shared" si="109"/>
        <v>39137.259127544487</v>
      </c>
      <c r="J568">
        <f t="shared" si="110"/>
        <v>-15244.457156272245</v>
      </c>
      <c r="K568">
        <f t="shared" si="111"/>
        <v>-33371.695917544494</v>
      </c>
    </row>
    <row r="569" spans="1:11">
      <c r="A569" t="s">
        <v>132</v>
      </c>
      <c r="B569">
        <v>4068.7363999999998</v>
      </c>
      <c r="C569">
        <f t="shared" si="105"/>
        <v>-2162.2691999999988</v>
      </c>
      <c r="D569">
        <f t="shared" si="106"/>
        <v>-33838.685400000002</v>
      </c>
      <c r="E569">
        <f t="shared" si="114"/>
        <v>1335.2299550000002</v>
      </c>
      <c r="F569">
        <f t="shared" si="112"/>
        <v>19882.032122735363</v>
      </c>
      <c r="G569">
        <f t="shared" si="113"/>
        <v>39764.064245470727</v>
      </c>
      <c r="H569">
        <f t="shared" si="108"/>
        <v>21217.262077735362</v>
      </c>
      <c r="I569">
        <f t="shared" si="109"/>
        <v>41099.294200470729</v>
      </c>
      <c r="J569">
        <f t="shared" si="110"/>
        <v>-18546.802167735364</v>
      </c>
      <c r="K569">
        <f t="shared" si="111"/>
        <v>-38428.834290470724</v>
      </c>
    </row>
    <row r="570" spans="1:11">
      <c r="A570" t="s">
        <v>133</v>
      </c>
      <c r="B570">
        <v>-7526.1947</v>
      </c>
      <c r="C570">
        <f t="shared" si="105"/>
        <v>-15647.869399999998</v>
      </c>
      <c r="D570">
        <f t="shared" si="106"/>
        <v>-51492.512199999997</v>
      </c>
      <c r="E570">
        <f t="shared" si="114"/>
        <v>-1995.3051750000002</v>
      </c>
      <c r="F570">
        <f t="shared" si="112"/>
        <v>22814.538165946986</v>
      </c>
      <c r="G570">
        <f t="shared" si="113"/>
        <v>45629.076331893972</v>
      </c>
      <c r="H570">
        <f t="shared" si="108"/>
        <v>20819.232990946985</v>
      </c>
      <c r="I570">
        <f t="shared" si="109"/>
        <v>43633.77115689397</v>
      </c>
      <c r="J570">
        <f t="shared" si="110"/>
        <v>-24809.843340946987</v>
      </c>
      <c r="K570">
        <f t="shared" si="111"/>
        <v>-47624.381506893973</v>
      </c>
    </row>
    <row r="571" spans="1:11">
      <c r="A571" t="s">
        <v>134</v>
      </c>
      <c r="B571">
        <v>6319.5244000000002</v>
      </c>
      <c r="C571">
        <f t="shared" si="105"/>
        <v>-13894.123900000001</v>
      </c>
      <c r="D571">
        <f t="shared" si="106"/>
        <v>-40253.752099999998</v>
      </c>
      <c r="E571">
        <f t="shared" si="114"/>
        <v>-3416.1631649999995</v>
      </c>
      <c r="F571">
        <f t="shared" si="112"/>
        <v>24296.459524475446</v>
      </c>
      <c r="G571">
        <f t="shared" si="113"/>
        <v>48592.919048950891</v>
      </c>
      <c r="H571">
        <f t="shared" si="108"/>
        <v>20880.296359475447</v>
      </c>
      <c r="I571">
        <f t="shared" si="109"/>
        <v>45176.755883950893</v>
      </c>
      <c r="J571">
        <f t="shared" si="110"/>
        <v>-27712.622689475444</v>
      </c>
      <c r="K571">
        <f t="shared" si="111"/>
        <v>-52009.082213950889</v>
      </c>
    </row>
    <row r="572" spans="1:11">
      <c r="A572" t="s">
        <v>135</v>
      </c>
      <c r="B572">
        <v>-11745.5823</v>
      </c>
      <c r="C572">
        <f t="shared" si="105"/>
        <v>-8883.5162</v>
      </c>
      <c r="D572">
        <f t="shared" si="106"/>
        <v>-14801.547500000002</v>
      </c>
      <c r="E572">
        <f t="shared" si="114"/>
        <v>-3572.3311250000006</v>
      </c>
      <c r="F572">
        <f t="shared" si="112"/>
        <v>24362.308152202608</v>
      </c>
      <c r="G572">
        <f t="shared" si="113"/>
        <v>48724.616304405215</v>
      </c>
      <c r="H572">
        <f t="shared" si="108"/>
        <v>20789.977027202607</v>
      </c>
      <c r="I572">
        <f t="shared" si="109"/>
        <v>45152.285179405211</v>
      </c>
      <c r="J572">
        <f t="shared" si="110"/>
        <v>-27934.639277202608</v>
      </c>
      <c r="K572">
        <f t="shared" si="111"/>
        <v>-52296.94742940522</v>
      </c>
    </row>
    <row r="573" spans="1:11">
      <c r="A573" t="s">
        <v>136</v>
      </c>
      <c r="B573">
        <v>2563.9497000000001</v>
      </c>
      <c r="C573">
        <f t="shared" si="105"/>
        <v>-10388.302899999999</v>
      </c>
      <c r="D573">
        <f t="shared" si="106"/>
        <v>-8226.0337</v>
      </c>
      <c r="E573">
        <f t="shared" si="114"/>
        <v>-4845.4187899999997</v>
      </c>
      <c r="F573">
        <f t="shared" si="112"/>
        <v>23878.184318020194</v>
      </c>
      <c r="G573">
        <f t="shared" si="113"/>
        <v>47756.368636040388</v>
      </c>
      <c r="H573">
        <f t="shared" si="108"/>
        <v>19032.765528020194</v>
      </c>
      <c r="I573">
        <f t="shared" si="109"/>
        <v>42910.949846040385</v>
      </c>
      <c r="J573">
        <f t="shared" si="110"/>
        <v>-28723.603108020194</v>
      </c>
      <c r="K573">
        <f t="shared" si="111"/>
        <v>-52601.787426040391</v>
      </c>
    </row>
    <row r="574" spans="1:11">
      <c r="A574" t="s">
        <v>137</v>
      </c>
      <c r="B574">
        <v>14176.3439</v>
      </c>
      <c r="C574">
        <f t="shared" ref="C574:C585" si="115">SUM(B571,B572,B573,B574)</f>
        <v>11314.235700000001</v>
      </c>
      <c r="D574">
        <f t="shared" si="106"/>
        <v>26962.105100000001</v>
      </c>
      <c r="E574">
        <f t="shared" si="114"/>
        <v>-3641.4906199999996</v>
      </c>
      <c r="F574">
        <f t="shared" si="112"/>
        <v>24874.610735032104</v>
      </c>
      <c r="G574">
        <f t="shared" si="113"/>
        <v>49749.221470064207</v>
      </c>
      <c r="H574">
        <f t="shared" si="108"/>
        <v>21233.120115032103</v>
      </c>
      <c r="I574">
        <f t="shared" si="109"/>
        <v>46107.73085006421</v>
      </c>
      <c r="J574">
        <f t="shared" si="110"/>
        <v>-28516.101355032104</v>
      </c>
      <c r="K574">
        <f t="shared" si="111"/>
        <v>-53390.712090064204</v>
      </c>
    </row>
    <row r="575" spans="1:11">
      <c r="A575" t="s">
        <v>138</v>
      </c>
      <c r="B575">
        <v>-7648.7143999999998</v>
      </c>
      <c r="C575">
        <f t="shared" si="115"/>
        <v>-2654.0031000000008</v>
      </c>
      <c r="D575">
        <f t="shared" si="106"/>
        <v>11240.120800000001</v>
      </c>
      <c r="E575">
        <f t="shared" si="114"/>
        <v>-3597.8696799999989</v>
      </c>
      <c r="F575">
        <f t="shared" si="112"/>
        <v>24901.221434882093</v>
      </c>
      <c r="G575">
        <f t="shared" si="113"/>
        <v>49802.442869764185</v>
      </c>
      <c r="H575">
        <f t="shared" si="108"/>
        <v>21303.351754882093</v>
      </c>
      <c r="I575">
        <f t="shared" si="109"/>
        <v>46204.573189764189</v>
      </c>
      <c r="J575">
        <f t="shared" si="110"/>
        <v>-28499.091114882092</v>
      </c>
      <c r="K575">
        <f t="shared" si="111"/>
        <v>-53400.312549764181</v>
      </c>
    </row>
    <row r="576" spans="1:11">
      <c r="A576" t="s">
        <v>139</v>
      </c>
      <c r="B576">
        <v>745.45219999999699</v>
      </c>
      <c r="C576">
        <f t="shared" si="115"/>
        <v>9837.0313999999962</v>
      </c>
      <c r="D576">
        <f t="shared" si="106"/>
        <v>18720.547599999998</v>
      </c>
      <c r="E576">
        <f t="shared" si="114"/>
        <v>-2798.8549699999999</v>
      </c>
      <c r="F576">
        <f t="shared" si="112"/>
        <v>25367.319636848388</v>
      </c>
      <c r="G576">
        <f t="shared" si="113"/>
        <v>50734.639273696775</v>
      </c>
      <c r="H576">
        <f t="shared" si="108"/>
        <v>22568.464666848387</v>
      </c>
      <c r="I576">
        <f t="shared" si="109"/>
        <v>47935.784303696775</v>
      </c>
      <c r="J576">
        <f t="shared" si="110"/>
        <v>-28166.174606848388</v>
      </c>
      <c r="K576">
        <f t="shared" si="111"/>
        <v>-53533.494243696776</v>
      </c>
    </row>
    <row r="577" spans="1:11">
      <c r="A577" t="s">
        <v>140</v>
      </c>
      <c r="B577">
        <v>5927.8103000000001</v>
      </c>
      <c r="C577">
        <f t="shared" si="115"/>
        <v>13200.891999999996</v>
      </c>
      <c r="D577">
        <f t="shared" si="106"/>
        <v>23589.194899999995</v>
      </c>
      <c r="E577">
        <f t="shared" si="114"/>
        <v>-1086.0072599999999</v>
      </c>
      <c r="F577">
        <f t="shared" si="112"/>
        <v>25957.708297026154</v>
      </c>
      <c r="G577">
        <f t="shared" si="113"/>
        <v>51915.416594052309</v>
      </c>
      <c r="H577">
        <f t="shared" si="108"/>
        <v>24871.701037026156</v>
      </c>
      <c r="I577">
        <f t="shared" si="109"/>
        <v>50829.40933405231</v>
      </c>
      <c r="J577">
        <f t="shared" si="110"/>
        <v>-27043.715557026153</v>
      </c>
      <c r="K577">
        <f t="shared" si="111"/>
        <v>-53001.423854052307</v>
      </c>
    </row>
    <row r="578" spans="1:11">
      <c r="A578" t="s">
        <v>141</v>
      </c>
      <c r="B578">
        <v>-2247.4558000000002</v>
      </c>
      <c r="C578">
        <f t="shared" si="115"/>
        <v>-3222.9077000000029</v>
      </c>
      <c r="D578">
        <f t="shared" ref="D578:D585" si="116">C578-C574</f>
        <v>-14537.143400000004</v>
      </c>
      <c r="E578">
        <f t="shared" si="114"/>
        <v>-369.51628499999953</v>
      </c>
      <c r="F578">
        <f t="shared" si="112"/>
        <v>25340.973853962023</v>
      </c>
      <c r="G578">
        <f t="shared" si="113"/>
        <v>50681.947707924046</v>
      </c>
      <c r="H578">
        <f t="shared" si="108"/>
        <v>24971.457568962025</v>
      </c>
      <c r="I578">
        <f t="shared" si="109"/>
        <v>50312.431422924048</v>
      </c>
      <c r="J578">
        <f t="shared" si="110"/>
        <v>-25710.490138962021</v>
      </c>
      <c r="K578">
        <f t="shared" si="111"/>
        <v>-51051.463992924044</v>
      </c>
    </row>
    <row r="579" spans="1:11">
      <c r="A579" t="s">
        <v>142</v>
      </c>
      <c r="B579">
        <v>10411.1327</v>
      </c>
      <c r="C579">
        <f t="shared" si="115"/>
        <v>14836.939399999997</v>
      </c>
      <c r="D579">
        <f t="shared" si="116"/>
        <v>17490.942499999997</v>
      </c>
      <c r="E579">
        <f t="shared" si="114"/>
        <v>1805.872505</v>
      </c>
      <c r="F579">
        <f t="shared" si="112"/>
        <v>24886.795221632747</v>
      </c>
      <c r="G579">
        <f t="shared" si="113"/>
        <v>49773.590443265493</v>
      </c>
      <c r="H579">
        <f t="shared" si="108"/>
        <v>26692.667726632746</v>
      </c>
      <c r="I579">
        <f t="shared" si="109"/>
        <v>51579.462948265493</v>
      </c>
      <c r="J579">
        <f t="shared" si="110"/>
        <v>-23080.922716632747</v>
      </c>
      <c r="K579">
        <f t="shared" si="111"/>
        <v>-47967.717938265494</v>
      </c>
    </row>
    <row r="580" spans="1:11">
      <c r="A580" t="s">
        <v>143</v>
      </c>
      <c r="B580">
        <v>698.15110000000095</v>
      </c>
      <c r="C580">
        <f t="shared" si="115"/>
        <v>14789.638300000001</v>
      </c>
      <c r="D580">
        <f t="shared" si="116"/>
        <v>4952.6069000000043</v>
      </c>
      <c r="E580">
        <f t="shared" si="114"/>
        <v>2662.9058399999999</v>
      </c>
      <c r="F580">
        <f t="shared" si="112"/>
        <v>24673.745502068323</v>
      </c>
      <c r="G580">
        <f t="shared" si="113"/>
        <v>49347.491004136646</v>
      </c>
      <c r="H580">
        <f t="shared" si="108"/>
        <v>27336.651342068322</v>
      </c>
      <c r="I580">
        <f t="shared" si="109"/>
        <v>52010.396844136645</v>
      </c>
      <c r="J580">
        <f t="shared" si="110"/>
        <v>-22010.839662068323</v>
      </c>
      <c r="K580">
        <f t="shared" si="111"/>
        <v>-46684.585164136646</v>
      </c>
    </row>
    <row r="581" spans="1:11">
      <c r="A581" t="s">
        <v>144</v>
      </c>
      <c r="B581">
        <v>6325.6752999999999</v>
      </c>
      <c r="C581">
        <f t="shared" si="115"/>
        <v>15187.5033</v>
      </c>
      <c r="D581">
        <f t="shared" si="116"/>
        <v>1986.6113000000041</v>
      </c>
      <c r="E581">
        <f t="shared" si="114"/>
        <v>3013.3378850000008</v>
      </c>
      <c r="F581">
        <f t="shared" si="112"/>
        <v>24608.539076529498</v>
      </c>
      <c r="G581">
        <f t="shared" si="113"/>
        <v>49217.078153058996</v>
      </c>
      <c r="H581">
        <f t="shared" si="108"/>
        <v>27621.876961529499</v>
      </c>
      <c r="I581">
        <f t="shared" si="109"/>
        <v>52230.416038058996</v>
      </c>
      <c r="J581">
        <f t="shared" si="110"/>
        <v>-21595.201191529497</v>
      </c>
      <c r="K581">
        <f t="shared" si="111"/>
        <v>-46203.740268058995</v>
      </c>
    </row>
    <row r="582" spans="1:11">
      <c r="A582" t="s">
        <v>145</v>
      </c>
      <c r="B582">
        <v>-2493.9405000000002</v>
      </c>
      <c r="C582">
        <f t="shared" si="115"/>
        <v>14941.018599999999</v>
      </c>
      <c r="D582">
        <f t="shared" si="116"/>
        <v>18163.926300000003</v>
      </c>
      <c r="E582">
        <f t="shared" si="114"/>
        <v>3226.0039650000008</v>
      </c>
      <c r="F582">
        <f t="shared" si="112"/>
        <v>24725.768661557468</v>
      </c>
      <c r="G582">
        <f t="shared" si="113"/>
        <v>49451.537323114935</v>
      </c>
      <c r="H582">
        <f t="shared" si="108"/>
        <v>27951.772626557467</v>
      </c>
      <c r="I582">
        <f t="shared" si="109"/>
        <v>52677.541288114939</v>
      </c>
      <c r="J582">
        <f t="shared" si="110"/>
        <v>-21499.764696557468</v>
      </c>
      <c r="K582">
        <f t="shared" si="111"/>
        <v>-46225.533358114932</v>
      </c>
    </row>
    <row r="583" spans="1:11">
      <c r="A583" t="s">
        <v>146</v>
      </c>
      <c r="B583">
        <v>-1877.4513999999999</v>
      </c>
      <c r="C583">
        <f t="shared" si="115"/>
        <v>2652.4345000000012</v>
      </c>
      <c r="D583">
        <f t="shared" si="116"/>
        <v>-12184.504899999996</v>
      </c>
      <c r="E583">
        <f t="shared" si="114"/>
        <v>1038.9725950000013</v>
      </c>
      <c r="F583">
        <f t="shared" si="112"/>
        <v>24012.20646298143</v>
      </c>
      <c r="G583">
        <f t="shared" si="113"/>
        <v>48024.412925962861</v>
      </c>
      <c r="H583">
        <f t="shared" si="108"/>
        <v>25051.179057981433</v>
      </c>
      <c r="I583">
        <f t="shared" si="109"/>
        <v>49063.38552096286</v>
      </c>
      <c r="J583">
        <f t="shared" si="110"/>
        <v>-22973.233867981427</v>
      </c>
      <c r="K583">
        <f t="shared" si="111"/>
        <v>-46985.440330962861</v>
      </c>
    </row>
    <row r="584" spans="1:11">
      <c r="A584" t="s">
        <v>273</v>
      </c>
      <c r="B584">
        <v>1884.3646999999999</v>
      </c>
      <c r="C584">
        <f t="shared" si="115"/>
        <v>3838.6480999999994</v>
      </c>
      <c r="D584">
        <f t="shared" si="116"/>
        <v>-10950.9902</v>
      </c>
      <c r="E584">
        <f t="shared" si="114"/>
        <v>-572.84212499999944</v>
      </c>
      <c r="F584">
        <f t="shared" si="112"/>
        <v>23661.006625080303</v>
      </c>
      <c r="G584">
        <f t="shared" si="113"/>
        <v>47322.013250160606</v>
      </c>
      <c r="H584">
        <f t="shared" si="108"/>
        <v>23088.164500080304</v>
      </c>
      <c r="I584">
        <f t="shared" si="109"/>
        <v>46749.171125160603</v>
      </c>
      <c r="J584">
        <f t="shared" si="110"/>
        <v>-24233.848750080302</v>
      </c>
      <c r="K584">
        <f t="shared" si="111"/>
        <v>-47894.855375160609</v>
      </c>
    </row>
    <row r="585" spans="1:11">
      <c r="A585" t="s">
        <v>274</v>
      </c>
      <c r="B585">
        <v>182.8544</v>
      </c>
      <c r="C585">
        <f t="shared" si="115"/>
        <v>-2304.1728000000003</v>
      </c>
      <c r="D585">
        <f t="shared" si="116"/>
        <v>-17491.676100000001</v>
      </c>
      <c r="E585">
        <f t="shared" si="114"/>
        <v>-2905.1603499999992</v>
      </c>
      <c r="F585">
        <f t="shared" si="112"/>
        <v>22861.9980726869</v>
      </c>
      <c r="G585">
        <f t="shared" si="113"/>
        <v>45723.9961453738</v>
      </c>
      <c r="H585">
        <f t="shared" si="108"/>
        <v>19956.837722686902</v>
      </c>
      <c r="I585">
        <f t="shared" si="109"/>
        <v>42818.835795373801</v>
      </c>
      <c r="J585">
        <f t="shared" si="110"/>
        <v>-25767.158422686898</v>
      </c>
      <c r="K585">
        <f t="shared" si="111"/>
        <v>-48629.156495373798</v>
      </c>
    </row>
  </sheetData>
  <conditionalFormatting sqref="O7:EC8">
    <cfRule type="containsText" dxfId="65" priority="1" operator="containsText" text="Upper Limit">
      <formula>NOT(ISERROR(SEARCH("Upper Limit",O7)))</formula>
    </cfRule>
    <cfRule type="containsText" dxfId="64" priority="2" operator="containsText" text="Lower Limit">
      <formula>NOT(ISERROR(SEARCH("Lower Limit",O7)))</formula>
    </cfRule>
    <cfRule type="containsText" dxfId="63" priority="3" operator="containsText" text="No">
      <formula>NOT(ISERROR(SEARCH("No",O7)))</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sheetPr codeName="Sheet8"/>
  <dimension ref="A1:EB583"/>
  <sheetViews>
    <sheetView topLeftCell="DJ16" workbookViewId="0">
      <selection activeCell="CH27" sqref="CH27:CK34"/>
    </sheetView>
  </sheetViews>
  <sheetFormatPr defaultRowHeight="15"/>
  <sheetData>
    <row r="1" spans="1:11" ht="75">
      <c r="A1" s="1" t="s">
        <v>0</v>
      </c>
      <c r="B1" s="2" t="s">
        <v>156</v>
      </c>
      <c r="C1" s="2" t="s">
        <v>148</v>
      </c>
      <c r="D1" s="2" t="s">
        <v>149</v>
      </c>
      <c r="E1" s="2" t="s">
        <v>150</v>
      </c>
      <c r="F1" s="2" t="s">
        <v>166</v>
      </c>
      <c r="G1" s="2" t="s">
        <v>167</v>
      </c>
      <c r="H1" s="2" t="s">
        <v>151</v>
      </c>
      <c r="I1" s="2" t="s">
        <v>152</v>
      </c>
      <c r="J1" s="2" t="s">
        <v>153</v>
      </c>
      <c r="K1" s="2" t="s">
        <v>154</v>
      </c>
    </row>
    <row r="2" spans="1:11">
      <c r="A2" t="s">
        <v>5</v>
      </c>
      <c r="B2">
        <v>53.577500000000299</v>
      </c>
    </row>
    <row r="3" spans="1:11">
      <c r="A3" t="s">
        <v>6</v>
      </c>
      <c r="B3">
        <v>123.5971</v>
      </c>
    </row>
    <row r="4" spans="1:11">
      <c r="A4" t="s">
        <v>7</v>
      </c>
      <c r="B4">
        <v>396.79629999999997</v>
      </c>
    </row>
    <row r="5" spans="1:11">
      <c r="A5" t="s">
        <v>8</v>
      </c>
      <c r="B5">
        <v>-1818.6129000000001</v>
      </c>
      <c r="C5">
        <f>SUM(B2,B3,B4,B5)</f>
        <v>-1244.6419999999998</v>
      </c>
    </row>
    <row r="6" spans="1:11">
      <c r="A6" t="s">
        <v>9</v>
      </c>
      <c r="B6">
        <v>-980.31</v>
      </c>
      <c r="C6">
        <f t="shared" ref="C6:C69" si="0">SUM(B3,B4,B5,B6)</f>
        <v>-2278.5295000000001</v>
      </c>
    </row>
    <row r="7" spans="1:11">
      <c r="A7" t="s">
        <v>10</v>
      </c>
      <c r="B7">
        <v>-895.18600000000094</v>
      </c>
      <c r="C7">
        <f t="shared" si="0"/>
        <v>-3297.3126000000011</v>
      </c>
    </row>
    <row r="8" spans="1:11">
      <c r="A8" t="s">
        <v>11</v>
      </c>
      <c r="B8">
        <v>-678.30899999999997</v>
      </c>
      <c r="C8">
        <f t="shared" si="0"/>
        <v>-4372.4179000000013</v>
      </c>
    </row>
    <row r="9" spans="1:11">
      <c r="A9" t="s">
        <v>12</v>
      </c>
      <c r="B9">
        <v>-1705.826</v>
      </c>
      <c r="C9">
        <f t="shared" si="0"/>
        <v>-4259.6310000000012</v>
      </c>
      <c r="D9">
        <f>C9-C5</f>
        <v>-3014.9890000000014</v>
      </c>
      <c r="E9" t="e">
        <v>#N/A</v>
      </c>
    </row>
    <row r="10" spans="1:11">
      <c r="A10" t="s">
        <v>13</v>
      </c>
      <c r="B10">
        <v>-373.59100000000001</v>
      </c>
      <c r="C10">
        <f t="shared" si="0"/>
        <v>-3652.9120000000007</v>
      </c>
      <c r="D10">
        <f t="shared" ref="D10:D73" si="1">C10-C6</f>
        <v>-1374.3825000000006</v>
      </c>
      <c r="E10" t="e">
        <v>#N/A</v>
      </c>
    </row>
    <row r="11" spans="1:11">
      <c r="A11" t="s">
        <v>14</v>
      </c>
      <c r="B11">
        <v>-2187.2130000000002</v>
      </c>
      <c r="C11">
        <f t="shared" si="0"/>
        <v>-4944.9390000000003</v>
      </c>
      <c r="D11">
        <f t="shared" si="1"/>
        <v>-1647.6263999999992</v>
      </c>
      <c r="E11" t="e">
        <v>#N/A</v>
      </c>
    </row>
    <row r="12" spans="1:11">
      <c r="A12" t="s">
        <v>15</v>
      </c>
      <c r="B12">
        <v>1606.28</v>
      </c>
      <c r="C12">
        <f t="shared" si="0"/>
        <v>-2660.3500000000004</v>
      </c>
      <c r="D12">
        <f t="shared" si="1"/>
        <v>1712.0679000000009</v>
      </c>
      <c r="E12" t="e">
        <v>#N/A</v>
      </c>
    </row>
    <row r="13" spans="1:11">
      <c r="A13" t="s">
        <v>16</v>
      </c>
      <c r="B13">
        <v>130.32599999999999</v>
      </c>
      <c r="C13">
        <f t="shared" si="0"/>
        <v>-824.19800000000009</v>
      </c>
      <c r="D13">
        <f t="shared" si="1"/>
        <v>3435.4330000000009</v>
      </c>
      <c r="E13" t="e">
        <v>#N/A</v>
      </c>
    </row>
    <row r="14" spans="1:11">
      <c r="A14" t="s">
        <v>17</v>
      </c>
      <c r="B14">
        <v>-208.74100000000001</v>
      </c>
      <c r="C14">
        <f t="shared" si="0"/>
        <v>-659.34800000000018</v>
      </c>
      <c r="D14">
        <f t="shared" si="1"/>
        <v>2993.5640000000003</v>
      </c>
      <c r="E14" t="e">
        <v>#N/A</v>
      </c>
    </row>
    <row r="15" spans="1:11">
      <c r="A15" t="s">
        <v>18</v>
      </c>
      <c r="B15">
        <v>-1049.655</v>
      </c>
      <c r="C15">
        <f t="shared" si="0"/>
        <v>478.21000000000004</v>
      </c>
      <c r="D15">
        <f t="shared" si="1"/>
        <v>5423.1490000000003</v>
      </c>
      <c r="E15" t="e">
        <v>#N/A</v>
      </c>
    </row>
    <row r="16" spans="1:11">
      <c r="A16" t="s">
        <v>19</v>
      </c>
      <c r="B16">
        <v>-1088.758</v>
      </c>
      <c r="C16">
        <f t="shared" si="0"/>
        <v>-2216.828</v>
      </c>
      <c r="D16">
        <f t="shared" si="1"/>
        <v>443.52200000000039</v>
      </c>
      <c r="E16" t="e">
        <v>#N/A</v>
      </c>
    </row>
    <row r="17" spans="1:132">
      <c r="A17" t="s">
        <v>20</v>
      </c>
      <c r="B17">
        <v>-1338.8140000000001</v>
      </c>
      <c r="C17">
        <f t="shared" si="0"/>
        <v>-3685.9679999999998</v>
      </c>
      <c r="D17">
        <f t="shared" si="1"/>
        <v>-2861.7699999999995</v>
      </c>
      <c r="E17" t="e">
        <v>#N/A</v>
      </c>
    </row>
    <row r="18" spans="1:132">
      <c r="A18" t="s">
        <v>21</v>
      </c>
      <c r="B18">
        <v>-650.24199999999996</v>
      </c>
      <c r="C18">
        <f t="shared" si="0"/>
        <v>-4127.4690000000001</v>
      </c>
      <c r="D18">
        <f t="shared" si="1"/>
        <v>-3468.1210000000001</v>
      </c>
      <c r="E18" t="e">
        <v>#N/A</v>
      </c>
    </row>
    <row r="19" spans="1:132">
      <c r="A19" t="s">
        <v>22</v>
      </c>
      <c r="B19">
        <v>-347.85399999999998</v>
      </c>
      <c r="C19">
        <f t="shared" si="0"/>
        <v>-3425.6680000000001</v>
      </c>
      <c r="D19">
        <f t="shared" si="1"/>
        <v>-3903.8780000000002</v>
      </c>
      <c r="E19" t="e">
        <v>#N/A</v>
      </c>
    </row>
    <row r="20" spans="1:132">
      <c r="A20" t="s">
        <v>23</v>
      </c>
      <c r="B20">
        <v>-562.66</v>
      </c>
      <c r="C20">
        <f t="shared" si="0"/>
        <v>-2899.5699999999997</v>
      </c>
      <c r="D20">
        <f t="shared" si="1"/>
        <v>-682.74199999999973</v>
      </c>
      <c r="E20" t="e">
        <v>#N/A</v>
      </c>
    </row>
    <row r="21" spans="1:132">
      <c r="A21" t="s">
        <v>24</v>
      </c>
      <c r="B21">
        <v>-341.57400000000001</v>
      </c>
      <c r="C21">
        <f t="shared" si="0"/>
        <v>-1902.33</v>
      </c>
      <c r="D21">
        <f t="shared" si="1"/>
        <v>1783.6379999999999</v>
      </c>
      <c r="E21" t="e">
        <v>#N/A</v>
      </c>
    </row>
    <row r="22" spans="1:132">
      <c r="A22" t="s">
        <v>25</v>
      </c>
      <c r="B22">
        <v>-269.517</v>
      </c>
      <c r="C22">
        <f t="shared" si="0"/>
        <v>-1521.605</v>
      </c>
      <c r="D22">
        <f t="shared" si="1"/>
        <v>2605.864</v>
      </c>
      <c r="E22" t="e">
        <v>#N/A</v>
      </c>
    </row>
    <row r="23" spans="1:132">
      <c r="A23" t="s">
        <v>26</v>
      </c>
      <c r="B23">
        <v>453.91800000000001</v>
      </c>
      <c r="C23">
        <f t="shared" si="0"/>
        <v>-719.83299999999997</v>
      </c>
      <c r="D23">
        <f t="shared" si="1"/>
        <v>2705.835</v>
      </c>
      <c r="E23" t="e">
        <v>#N/A</v>
      </c>
    </row>
    <row r="24" spans="1:132">
      <c r="A24" t="s">
        <v>27</v>
      </c>
      <c r="B24">
        <v>-1185.5640000000001</v>
      </c>
      <c r="C24">
        <f t="shared" si="0"/>
        <v>-1342.7370000000001</v>
      </c>
      <c r="D24">
        <f t="shared" si="1"/>
        <v>1556.8329999999996</v>
      </c>
      <c r="E24" t="e">
        <v>#N/A</v>
      </c>
    </row>
    <row r="25" spans="1:132">
      <c r="A25" t="s">
        <v>28</v>
      </c>
      <c r="B25">
        <v>-375.36200000000002</v>
      </c>
      <c r="C25">
        <f t="shared" si="0"/>
        <v>-1376.5250000000001</v>
      </c>
      <c r="D25">
        <f t="shared" si="1"/>
        <v>525.80499999999984</v>
      </c>
      <c r="E25" t="e">
        <v>#N/A</v>
      </c>
    </row>
    <row r="26" spans="1:132">
      <c r="A26" t="s">
        <v>29</v>
      </c>
      <c r="B26">
        <v>1151.0999999999999</v>
      </c>
      <c r="C26">
        <f t="shared" si="0"/>
        <v>44.091999999999871</v>
      </c>
      <c r="D26">
        <f t="shared" si="1"/>
        <v>1565.6969999999999</v>
      </c>
      <c r="E26" t="e">
        <v>#N/A</v>
      </c>
    </row>
    <row r="27" spans="1:132">
      <c r="A27" t="s">
        <v>30</v>
      </c>
      <c r="B27">
        <v>44.6</v>
      </c>
      <c r="C27">
        <f t="shared" si="0"/>
        <v>-365.22600000000023</v>
      </c>
      <c r="D27">
        <f t="shared" si="1"/>
        <v>354.60699999999974</v>
      </c>
      <c r="E27" t="e">
        <v>#N/A</v>
      </c>
      <c r="N27" s="9" t="s">
        <v>31</v>
      </c>
      <c r="O27" s="9" t="s">
        <v>32</v>
      </c>
      <c r="P27" s="9" t="s">
        <v>33</v>
      </c>
      <c r="Q27" s="9" t="s">
        <v>34</v>
      </c>
      <c r="R27" s="9" t="s">
        <v>35</v>
      </c>
      <c r="S27" s="9" t="s">
        <v>36</v>
      </c>
      <c r="T27" s="9" t="s">
        <v>37</v>
      </c>
      <c r="U27" s="9" t="s">
        <v>38</v>
      </c>
      <c r="V27" s="9" t="s">
        <v>39</v>
      </c>
      <c r="W27" s="9" t="s">
        <v>40</v>
      </c>
      <c r="X27" s="9" t="s">
        <v>41</v>
      </c>
      <c r="Y27" s="9" t="s">
        <v>42</v>
      </c>
      <c r="Z27" s="9" t="s">
        <v>43</v>
      </c>
      <c r="AA27" s="9" t="s">
        <v>44</v>
      </c>
      <c r="AB27" s="9" t="s">
        <v>45</v>
      </c>
      <c r="AC27" s="9" t="s">
        <v>46</v>
      </c>
      <c r="AD27" s="9" t="s">
        <v>47</v>
      </c>
      <c r="AE27" s="9" t="s">
        <v>48</v>
      </c>
      <c r="AF27" s="9" t="s">
        <v>49</v>
      </c>
      <c r="AG27" s="9" t="s">
        <v>50</v>
      </c>
      <c r="AH27" s="9" t="s">
        <v>51</v>
      </c>
      <c r="AI27" s="9" t="s">
        <v>52</v>
      </c>
      <c r="AJ27" s="9" t="s">
        <v>53</v>
      </c>
      <c r="AK27" s="8" t="s">
        <v>54</v>
      </c>
      <c r="AL27" s="8" t="s">
        <v>55</v>
      </c>
      <c r="AM27" s="11" t="s">
        <v>56</v>
      </c>
      <c r="AN27" s="11" t="s">
        <v>57</v>
      </c>
      <c r="AO27" s="9" t="s">
        <v>58</v>
      </c>
      <c r="AP27" s="9" t="s">
        <v>59</v>
      </c>
      <c r="AQ27" s="9" t="s">
        <v>60</v>
      </c>
      <c r="AR27" s="9" t="s">
        <v>61</v>
      </c>
      <c r="AS27" s="9" t="s">
        <v>62</v>
      </c>
      <c r="AT27" s="9" t="s">
        <v>63</v>
      </c>
      <c r="AU27" s="9" t="s">
        <v>64</v>
      </c>
      <c r="AV27" s="9" t="s">
        <v>65</v>
      </c>
      <c r="AW27" s="9" t="s">
        <v>66</v>
      </c>
      <c r="AX27" s="9" t="s">
        <v>67</v>
      </c>
      <c r="AY27" s="9" t="s">
        <v>68</v>
      </c>
      <c r="AZ27" s="9" t="s">
        <v>69</v>
      </c>
      <c r="BA27" s="9" t="s">
        <v>70</v>
      </c>
      <c r="BB27" s="9" t="s">
        <v>71</v>
      </c>
      <c r="BC27" s="9" t="s">
        <v>72</v>
      </c>
      <c r="BD27" s="9" t="s">
        <v>73</v>
      </c>
      <c r="BE27" s="9" t="s">
        <v>74</v>
      </c>
      <c r="BF27" s="9" t="s">
        <v>75</v>
      </c>
      <c r="BG27" s="9" t="s">
        <v>76</v>
      </c>
      <c r="BH27" s="9" t="s">
        <v>77</v>
      </c>
      <c r="BI27" s="9" t="s">
        <v>78</v>
      </c>
      <c r="BJ27" s="9" t="s">
        <v>79</v>
      </c>
      <c r="BK27" s="9" t="s">
        <v>80</v>
      </c>
      <c r="BL27" s="9" t="s">
        <v>81</v>
      </c>
      <c r="BM27" s="9" t="s">
        <v>82</v>
      </c>
      <c r="BN27" s="9" t="s">
        <v>83</v>
      </c>
      <c r="BO27" s="9" t="s">
        <v>84</v>
      </c>
      <c r="BP27" s="9" t="s">
        <v>85</v>
      </c>
      <c r="BQ27" s="9" t="s">
        <v>86</v>
      </c>
      <c r="BR27" s="9" t="s">
        <v>87</v>
      </c>
      <c r="BS27" s="9" t="s">
        <v>88</v>
      </c>
      <c r="BT27" s="9" t="s">
        <v>89</v>
      </c>
      <c r="BU27" s="9" t="s">
        <v>90</v>
      </c>
      <c r="BV27" s="9" t="s">
        <v>91</v>
      </c>
      <c r="BW27" s="9" t="s">
        <v>92</v>
      </c>
      <c r="BX27" s="9" t="s">
        <v>93</v>
      </c>
      <c r="BY27" s="9" t="s">
        <v>94</v>
      </c>
      <c r="BZ27" s="9" t="s">
        <v>95</v>
      </c>
      <c r="CA27" s="9" t="s">
        <v>96</v>
      </c>
      <c r="CB27" s="9" t="s">
        <v>97</v>
      </c>
      <c r="CC27" s="9" t="s">
        <v>98</v>
      </c>
      <c r="CD27" s="9" t="s">
        <v>99</v>
      </c>
      <c r="CE27" s="9" t="s">
        <v>100</v>
      </c>
      <c r="CF27" s="9" t="s">
        <v>101</v>
      </c>
      <c r="CG27" s="9" t="s">
        <v>102</v>
      </c>
      <c r="CH27" s="10" t="s">
        <v>103</v>
      </c>
      <c r="CI27" s="10" t="s">
        <v>104</v>
      </c>
      <c r="CJ27" s="10" t="s">
        <v>105</v>
      </c>
      <c r="CK27" s="10" t="s">
        <v>106</v>
      </c>
      <c r="CL27" s="9" t="s">
        <v>107</v>
      </c>
      <c r="CM27" s="9" t="s">
        <v>108</v>
      </c>
      <c r="CN27" s="9" t="s">
        <v>109</v>
      </c>
      <c r="CO27" s="9" t="s">
        <v>110</v>
      </c>
      <c r="CP27" s="9" t="s">
        <v>111</v>
      </c>
      <c r="CQ27" s="9" t="s">
        <v>112</v>
      </c>
      <c r="CR27" s="9" t="s">
        <v>113</v>
      </c>
      <c r="CS27" s="9" t="s">
        <v>114</v>
      </c>
      <c r="CT27" s="10" t="s">
        <v>115</v>
      </c>
      <c r="CU27" s="10" t="s">
        <v>116</v>
      </c>
      <c r="CV27" s="9" t="s">
        <v>117</v>
      </c>
      <c r="CW27" s="9" t="s">
        <v>163</v>
      </c>
      <c r="CX27" s="8" t="s">
        <v>119</v>
      </c>
      <c r="CY27" s="8" t="s">
        <v>120</v>
      </c>
      <c r="CZ27" s="8" t="s">
        <v>121</v>
      </c>
      <c r="DA27" s="8" t="s">
        <v>122</v>
      </c>
      <c r="DB27" s="9" t="s">
        <v>123</v>
      </c>
      <c r="DC27" s="9" t="s">
        <v>124</v>
      </c>
      <c r="DD27" s="9" t="s">
        <v>125</v>
      </c>
      <c r="DE27" s="9" t="s">
        <v>126</v>
      </c>
      <c r="DF27" s="9" t="s">
        <v>127</v>
      </c>
      <c r="DG27" s="9" t="s">
        <v>128</v>
      </c>
      <c r="DH27" s="9" t="s">
        <v>129</v>
      </c>
      <c r="DI27" s="9" t="s">
        <v>130</v>
      </c>
      <c r="DJ27" s="9" t="s">
        <v>131</v>
      </c>
      <c r="DK27" s="9" t="s">
        <v>132</v>
      </c>
      <c r="DL27" s="9" t="s">
        <v>133</v>
      </c>
      <c r="DM27" s="9" t="s">
        <v>134</v>
      </c>
      <c r="DN27" s="9" t="s">
        <v>135</v>
      </c>
      <c r="DO27" s="9" t="s">
        <v>136</v>
      </c>
      <c r="DP27" s="9" t="s">
        <v>137</v>
      </c>
      <c r="DQ27" s="9" t="s">
        <v>138</v>
      </c>
      <c r="DR27" s="9" t="s">
        <v>139</v>
      </c>
      <c r="DS27" s="9" t="s">
        <v>140</v>
      </c>
      <c r="DT27" s="9" t="s">
        <v>141</v>
      </c>
      <c r="DU27" s="9" t="s">
        <v>142</v>
      </c>
      <c r="DV27" s="9" t="s">
        <v>143</v>
      </c>
      <c r="DW27" s="9" t="s">
        <v>144</v>
      </c>
      <c r="DX27" s="9" t="s">
        <v>145</v>
      </c>
      <c r="DY27" s="9" t="s">
        <v>146</v>
      </c>
      <c r="DZ27" s="9" t="s">
        <v>273</v>
      </c>
      <c r="EA27" s="9" t="s">
        <v>274</v>
      </c>
      <c r="EB27" s="9" t="s">
        <v>277</v>
      </c>
    </row>
    <row r="28" spans="1:132">
      <c r="A28" t="s">
        <v>31</v>
      </c>
      <c r="B28">
        <v>-134.9</v>
      </c>
      <c r="C28">
        <f t="shared" si="0"/>
        <v>685.43799999999987</v>
      </c>
      <c r="D28">
        <f t="shared" si="1"/>
        <v>2028.175</v>
      </c>
      <c r="E28">
        <f t="shared" ref="E28:E59" si="2">AVERAGE(D9:D28)</f>
        <v>509.03405000000004</v>
      </c>
      <c r="F28">
        <f>STDEV(D9,D10,D11,D12,D13,D14,D15,D16,D17,D18,D19,D20,D21,D22,D23,D24,D25,D26,D27,D28)</f>
        <v>2559.0065570579654</v>
      </c>
      <c r="G28">
        <f>F28*2</f>
        <v>5118.0131141159309</v>
      </c>
      <c r="H28">
        <f t="shared" ref="H28:H59" si="3">E28+F28</f>
        <v>3068.0406070579656</v>
      </c>
      <c r="I28">
        <f t="shared" ref="I28:I59" si="4">E28+G28</f>
        <v>5627.0471641159311</v>
      </c>
      <c r="J28">
        <f t="shared" ref="J28:J59" si="5">E28-F28</f>
        <v>-2049.9725070579652</v>
      </c>
      <c r="K28">
        <f t="shared" ref="K28:K59" si="6">E28-G28</f>
        <v>-4608.9790641159307</v>
      </c>
      <c r="M28" s="2" t="s">
        <v>149</v>
      </c>
      <c r="N28">
        <v>2028.175</v>
      </c>
      <c r="O28">
        <v>1543.0249999999999</v>
      </c>
      <c r="P28">
        <v>-1119.7919999999997</v>
      </c>
      <c r="Q28">
        <v>-1257.674</v>
      </c>
      <c r="R28">
        <v>-4007.6379999999999</v>
      </c>
      <c r="S28">
        <v>-4964.2000000000007</v>
      </c>
      <c r="T28">
        <v>-4510.4000000000005</v>
      </c>
      <c r="U28">
        <v>-4127.6419999999998</v>
      </c>
      <c r="V28">
        <v>36.733999999999469</v>
      </c>
      <c r="W28">
        <v>3043.6200000000008</v>
      </c>
      <c r="X28">
        <v>3682.5200000000004</v>
      </c>
      <c r="Y28">
        <v>4482.0040000000008</v>
      </c>
      <c r="Z28">
        <v>1160.8520000000003</v>
      </c>
      <c r="AA28">
        <v>583.87999999999988</v>
      </c>
      <c r="AB28">
        <v>-5112.8279999999995</v>
      </c>
      <c r="AC28">
        <v>-4321.3179999999993</v>
      </c>
      <c r="AD28">
        <v>-5646.6</v>
      </c>
      <c r="AE28">
        <v>-7529.3450000000003</v>
      </c>
      <c r="AF28">
        <v>5002.0199999999995</v>
      </c>
      <c r="AG28">
        <v>-3.7210000000004584</v>
      </c>
      <c r="AH28">
        <v>5107.1880000000001</v>
      </c>
      <c r="AI28">
        <v>7699.9619999999995</v>
      </c>
      <c r="AJ28">
        <v>-448.6850000000004</v>
      </c>
      <c r="AK28" s="8">
        <v>11874.685000000001</v>
      </c>
      <c r="AL28" s="8">
        <v>9446.3979999999992</v>
      </c>
      <c r="AM28" s="11">
        <v>6551.483000000002</v>
      </c>
      <c r="AN28" s="11">
        <v>8898.3010000000013</v>
      </c>
      <c r="AO28">
        <v>-7444.8659999999991</v>
      </c>
      <c r="AP28">
        <v>-8582.7699999999986</v>
      </c>
      <c r="AQ28">
        <v>-9154.4390000000021</v>
      </c>
      <c r="AR28">
        <v>-11387.257000000001</v>
      </c>
      <c r="AS28">
        <v>-4399.1030000000019</v>
      </c>
      <c r="AT28">
        <v>-4741.2969999999996</v>
      </c>
      <c r="AU28">
        <v>-2067.4249999999997</v>
      </c>
      <c r="AV28">
        <v>1378.4800000000005</v>
      </c>
      <c r="AW28">
        <v>2959.2400000000007</v>
      </c>
      <c r="AX28">
        <v>2353.2679999999991</v>
      </c>
      <c r="AY28">
        <v>-680.64199999999983</v>
      </c>
      <c r="AZ28">
        <v>-3045.2669999999989</v>
      </c>
      <c r="BA28">
        <v>-5617.2209999999986</v>
      </c>
      <c r="BB28">
        <v>-3321.3449999999993</v>
      </c>
      <c r="BC28">
        <v>719.4340000000002</v>
      </c>
      <c r="BD28">
        <v>4910.0809999999983</v>
      </c>
      <c r="BE28">
        <v>3945.9279999999999</v>
      </c>
      <c r="BF28">
        <v>9373.393</v>
      </c>
      <c r="BG28">
        <v>11176.738000000001</v>
      </c>
      <c r="BH28">
        <v>2799.565000000001</v>
      </c>
      <c r="BI28">
        <v>8721.3729999999978</v>
      </c>
      <c r="BJ28">
        <v>82.707999999999174</v>
      </c>
      <c r="BK28">
        <v>-4239.8730000000005</v>
      </c>
      <c r="BL28">
        <v>-2185.9250000000006</v>
      </c>
      <c r="BM28">
        <v>-4520.2409999999991</v>
      </c>
      <c r="BN28">
        <v>-4351.4050000000007</v>
      </c>
      <c r="BO28">
        <v>-5940.9810000000007</v>
      </c>
      <c r="BP28">
        <v>2897.24</v>
      </c>
      <c r="BQ28">
        <v>-1794.4420000000005</v>
      </c>
      <c r="BR28">
        <v>7435.9710000000005</v>
      </c>
      <c r="BS28">
        <v>12666.722000000002</v>
      </c>
      <c r="BT28">
        <v>4382.2659999999996</v>
      </c>
      <c r="BU28">
        <v>13385.54</v>
      </c>
      <c r="BV28">
        <v>-7722.6399999999994</v>
      </c>
      <c r="BW28">
        <v>-9962.655999999999</v>
      </c>
      <c r="BX28">
        <v>-10497.904</v>
      </c>
      <c r="BY28">
        <v>-14713.233</v>
      </c>
      <c r="BZ28">
        <v>6300.5729999999994</v>
      </c>
      <c r="CA28">
        <v>4530.9969999999994</v>
      </c>
      <c r="CB28">
        <v>2985.5481000000009</v>
      </c>
      <c r="CC28">
        <v>1895.3748999999998</v>
      </c>
      <c r="CD28">
        <v>-1890.6453000000001</v>
      </c>
      <c r="CE28">
        <v>-2616.3390000000004</v>
      </c>
      <c r="CF28">
        <v>3665.0163999999991</v>
      </c>
      <c r="CG28">
        <v>-1986.4872999999998</v>
      </c>
      <c r="CH28" s="10">
        <v>-13652.5628</v>
      </c>
      <c r="CI28" s="10">
        <v>-11447.983099999999</v>
      </c>
      <c r="CJ28" s="10">
        <v>-22127.948799999896</v>
      </c>
      <c r="CK28" s="10">
        <v>-13710.909899999901</v>
      </c>
      <c r="CL28">
        <v>-3417.1913999998997</v>
      </c>
      <c r="CM28">
        <v>-9732.4964999999029</v>
      </c>
      <c r="CN28">
        <v>-1495.4743000001035</v>
      </c>
      <c r="CO28">
        <v>-14996.552600000101</v>
      </c>
      <c r="CP28">
        <v>-6375.0727000000988</v>
      </c>
      <c r="CQ28">
        <v>9599.6763999999021</v>
      </c>
      <c r="CR28">
        <v>-7292.3054999999986</v>
      </c>
      <c r="CS28">
        <v>4510.1794000000009</v>
      </c>
      <c r="CT28" s="10">
        <v>-16272.667000000005</v>
      </c>
      <c r="CU28" s="10">
        <v>-30206.883599999994</v>
      </c>
      <c r="CV28">
        <v>-14057.170699999999</v>
      </c>
      <c r="CW28">
        <v>-8980.5391999999993</v>
      </c>
      <c r="CX28" s="8">
        <v>17965.936500000003</v>
      </c>
      <c r="CY28" s="8">
        <v>34603.037100000001</v>
      </c>
      <c r="CZ28" s="8">
        <v>48254.180699999997</v>
      </c>
      <c r="DA28" s="8">
        <v>40235.8923</v>
      </c>
      <c r="DB28">
        <v>16798.701099999998</v>
      </c>
      <c r="DC28">
        <v>-11694.714400000008</v>
      </c>
      <c r="DD28">
        <v>-19162.520999999993</v>
      </c>
      <c r="DE28">
        <v>-33184.081899999997</v>
      </c>
      <c r="DF28">
        <v>-36852.9568</v>
      </c>
      <c r="DG28">
        <v>-29061.744099999996</v>
      </c>
      <c r="DH28">
        <v>-32478.869600000002</v>
      </c>
      <c r="DI28">
        <v>57.087799999993877</v>
      </c>
      <c r="DJ28">
        <v>23630.144</v>
      </c>
      <c r="DK28">
        <v>36971.450199999999</v>
      </c>
      <c r="DL28">
        <v>42381.179199999999</v>
      </c>
      <c r="DM28">
        <v>542.87650000000576</v>
      </c>
      <c r="DN28">
        <v>-19196.278799999993</v>
      </c>
      <c r="DO28">
        <v>-26251.4827</v>
      </c>
      <c r="DP28">
        <v>-51673.520799999998</v>
      </c>
      <c r="DQ28">
        <v>-3195.1209000000017</v>
      </c>
      <c r="DR28">
        <v>-2305.9032000000079</v>
      </c>
      <c r="DS28">
        <v>-5265.7964999999967</v>
      </c>
      <c r="DT28">
        <v>24149.9113</v>
      </c>
      <c r="DU28">
        <v>-4230.9780000000028</v>
      </c>
      <c r="DV28">
        <v>43.308700000001409</v>
      </c>
      <c r="DW28">
        <v>13396.324699999997</v>
      </c>
      <c r="DX28">
        <v>321.90929999999935</v>
      </c>
      <c r="DY28">
        <v>17466.803800000002</v>
      </c>
      <c r="DZ28">
        <v>11671.4355</v>
      </c>
      <c r="EA28">
        <v>11724.0285</v>
      </c>
      <c r="EB28">
        <v>8793.9619000000021</v>
      </c>
    </row>
    <row r="29" spans="1:132" ht="45">
      <c r="A29" t="s">
        <v>32</v>
      </c>
      <c r="B29">
        <v>-894.3</v>
      </c>
      <c r="C29">
        <f t="shared" si="0"/>
        <v>166.49999999999977</v>
      </c>
      <c r="D29">
        <f t="shared" si="1"/>
        <v>1543.0249999999999</v>
      </c>
      <c r="E29">
        <f t="shared" si="2"/>
        <v>736.93475000000012</v>
      </c>
      <c r="F29">
        <f t="shared" ref="F29:F92" si="7">STDEV(D10,D11,D12,D13,D14,D15,D16,D17,D18,D19,D20,D21,D22,D23,D24,D25,D26,D27,D28,D29)</f>
        <v>2428.2699155093551</v>
      </c>
      <c r="G29">
        <f t="shared" ref="G29:G92" si="8">F29*2</f>
        <v>4856.5398310187102</v>
      </c>
      <c r="H29">
        <f t="shared" si="3"/>
        <v>3165.2046655093554</v>
      </c>
      <c r="I29">
        <f t="shared" si="4"/>
        <v>5593.4745810187105</v>
      </c>
      <c r="J29">
        <f t="shared" si="5"/>
        <v>-1691.335165509355</v>
      </c>
      <c r="K29">
        <f t="shared" si="6"/>
        <v>-4119.6050810187098</v>
      </c>
      <c r="M29" s="2" t="s">
        <v>151</v>
      </c>
      <c r="N29">
        <v>3068.0406070579656</v>
      </c>
      <c r="O29">
        <v>3165.2046655093554</v>
      </c>
      <c r="P29">
        <v>3166.926033213118</v>
      </c>
      <c r="Q29">
        <v>3167.5685478119153</v>
      </c>
      <c r="R29">
        <v>3094.7674510883476</v>
      </c>
      <c r="S29">
        <v>2844.8844303852284</v>
      </c>
      <c r="T29">
        <v>2558.2925824721583</v>
      </c>
      <c r="U29">
        <v>1862.5627434242513</v>
      </c>
      <c r="V29">
        <v>1833.8156008398446</v>
      </c>
      <c r="W29">
        <v>2216.1976413702005</v>
      </c>
      <c r="X29">
        <v>2634.120803985179</v>
      </c>
      <c r="Y29">
        <v>3090.5640083722988</v>
      </c>
      <c r="Z29">
        <v>3180.3670318686591</v>
      </c>
      <c r="AA29">
        <v>3101.1114263720547</v>
      </c>
      <c r="AB29">
        <v>2904.8791247772938</v>
      </c>
      <c r="AC29">
        <v>2619.5134341226221</v>
      </c>
      <c r="AD29">
        <v>2430.5877235807643</v>
      </c>
      <c r="AE29">
        <v>2340.1651625034392</v>
      </c>
      <c r="AF29">
        <v>2729.8950614633532</v>
      </c>
      <c r="AG29">
        <v>2705.8687827209747</v>
      </c>
      <c r="AH29">
        <v>3050.862377532907</v>
      </c>
      <c r="AI29">
        <v>3776.8754905007895</v>
      </c>
      <c r="AJ29">
        <v>3808.724713536224</v>
      </c>
      <c r="AK29">
        <v>5268.1780178342578</v>
      </c>
      <c r="AL29">
        <v>6244.7469878158417</v>
      </c>
      <c r="AM29">
        <v>6790.8765825644032</v>
      </c>
      <c r="AN29">
        <v>7527.0722650439984</v>
      </c>
      <c r="AO29">
        <v>7600.7758767100458</v>
      </c>
      <c r="AP29">
        <v>7618.786352412525</v>
      </c>
      <c r="AQ29">
        <v>7427.073833671252</v>
      </c>
      <c r="AR29">
        <v>7169.1535506773207</v>
      </c>
      <c r="AS29">
        <v>6711.6267538971397</v>
      </c>
      <c r="AT29">
        <v>6471.3433852680473</v>
      </c>
      <c r="AU29">
        <v>6338.682025772101</v>
      </c>
      <c r="AV29">
        <v>6604.8961403994826</v>
      </c>
      <c r="AW29">
        <v>6948.6568215484349</v>
      </c>
      <c r="AX29">
        <v>7245.3722480962751</v>
      </c>
      <c r="AY29">
        <v>7348.2836044378228</v>
      </c>
      <c r="AZ29">
        <v>6910.4890840087874</v>
      </c>
      <c r="BA29">
        <v>6755.978380331163</v>
      </c>
      <c r="BB29">
        <v>6258.1206364379905</v>
      </c>
      <c r="BC29">
        <v>5638.3410956342368</v>
      </c>
      <c r="BD29">
        <v>6032.7880570574171</v>
      </c>
      <c r="BE29">
        <v>5062.8974432033101</v>
      </c>
      <c r="BF29">
        <v>5052.6286335730783</v>
      </c>
      <c r="BG29">
        <v>5664.7259184799095</v>
      </c>
      <c r="BH29">
        <v>5012.499052364381</v>
      </c>
      <c r="BI29">
        <v>5997.485889537943</v>
      </c>
      <c r="BJ29">
        <v>6112.729714651894</v>
      </c>
      <c r="BK29">
        <v>6042.9061550074221</v>
      </c>
      <c r="BL29">
        <v>5814.9624519451636</v>
      </c>
      <c r="BM29">
        <v>5815.8658223493594</v>
      </c>
      <c r="BN29">
        <v>5812.531223978348</v>
      </c>
      <c r="BO29">
        <v>5815.9997985970231</v>
      </c>
      <c r="BP29">
        <v>5913.4697569995751</v>
      </c>
      <c r="BQ29">
        <v>5680.7053782489602</v>
      </c>
      <c r="BR29">
        <v>6150.0814700020801</v>
      </c>
      <c r="BS29">
        <v>7421.1140032314315</v>
      </c>
      <c r="BT29">
        <v>7726.0719598022824</v>
      </c>
      <c r="BU29">
        <v>8934.995648194199</v>
      </c>
      <c r="BV29">
        <v>9018.1306465943908</v>
      </c>
      <c r="BW29">
        <v>9064.6647414012205</v>
      </c>
      <c r="BX29">
        <v>8792.5793703125801</v>
      </c>
      <c r="BY29">
        <v>8630.7526062534216</v>
      </c>
      <c r="BZ29">
        <v>8328.0442989256389</v>
      </c>
      <c r="CA29">
        <v>7651.9633330167262</v>
      </c>
      <c r="CB29">
        <v>7665.0625120485593</v>
      </c>
      <c r="CC29">
        <v>7060.8541062362438</v>
      </c>
      <c r="CD29">
        <v>6967.5135801722072</v>
      </c>
      <c r="CE29">
        <v>7015.7096644724606</v>
      </c>
      <c r="CF29">
        <v>7352.423990371075</v>
      </c>
      <c r="CG29">
        <v>7423.7073809420235</v>
      </c>
      <c r="CH29">
        <v>7507.338055856073</v>
      </c>
      <c r="CI29">
        <v>7516.3050131322407</v>
      </c>
      <c r="CJ29">
        <v>7472.3584986708938</v>
      </c>
      <c r="CK29">
        <v>7225.284554296094</v>
      </c>
      <c r="CL29">
        <v>6393.0559318216128</v>
      </c>
      <c r="CM29">
        <v>4607.8373938593986</v>
      </c>
      <c r="CN29">
        <v>4106.7881374603658</v>
      </c>
      <c r="CO29">
        <v>1876.3051086496971</v>
      </c>
      <c r="CP29">
        <v>1934.2325243241812</v>
      </c>
      <c r="CQ29">
        <v>3574.5526136175158</v>
      </c>
      <c r="CR29">
        <v>3655.7929432114288</v>
      </c>
      <c r="CS29">
        <v>4526.0094437789921</v>
      </c>
      <c r="CT29">
        <v>3476.1443977518156</v>
      </c>
      <c r="CU29">
        <v>3131.503021749184</v>
      </c>
      <c r="CV29">
        <v>2131.005430264473</v>
      </c>
      <c r="CW29">
        <v>1329.7704698836978</v>
      </c>
      <c r="CX29">
        <v>3919.4615111805342</v>
      </c>
      <c r="CY29">
        <v>9188.9916055913673</v>
      </c>
      <c r="CZ29">
        <v>15678.642735760483</v>
      </c>
      <c r="DA29">
        <v>20147.316185447253</v>
      </c>
      <c r="DB29">
        <v>21801.898742295958</v>
      </c>
      <c r="DC29">
        <v>21797.004854890318</v>
      </c>
      <c r="DD29">
        <v>21788.006660223211</v>
      </c>
      <c r="DE29">
        <v>21937.305664687534</v>
      </c>
      <c r="DF29">
        <v>21728.864248723756</v>
      </c>
      <c r="DG29">
        <v>21482.712340607497</v>
      </c>
      <c r="DH29">
        <v>20809.85696034272</v>
      </c>
      <c r="DI29">
        <v>21455.164032278972</v>
      </c>
      <c r="DJ29">
        <v>23671.36217886829</v>
      </c>
      <c r="DK29">
        <v>26385.89729597895</v>
      </c>
      <c r="DL29">
        <v>30467.715232919298</v>
      </c>
      <c r="DM29">
        <v>30262.439131904743</v>
      </c>
      <c r="DN29">
        <v>30218.359876897011</v>
      </c>
      <c r="DO29">
        <v>30201.63364437356</v>
      </c>
      <c r="DP29">
        <v>30544.128700490808</v>
      </c>
      <c r="DQ29">
        <v>30775.423481475871</v>
      </c>
      <c r="DR29">
        <v>29469.770347645597</v>
      </c>
      <c r="DS29">
        <v>26303.668083025994</v>
      </c>
      <c r="DT29">
        <v>23322.637341890666</v>
      </c>
      <c r="DU29">
        <v>19038.883979624257</v>
      </c>
      <c r="DV29">
        <v>17665.799249093936</v>
      </c>
      <c r="DW29">
        <v>19316.608358098252</v>
      </c>
      <c r="DX29">
        <v>20136.011826548842</v>
      </c>
      <c r="DY29">
        <v>22240.999294468027</v>
      </c>
      <c r="DZ29">
        <v>23483.780978519535</v>
      </c>
      <c r="EA29">
        <v>24640.393897657061</v>
      </c>
      <c r="EB29">
        <v>25248.053015354108</v>
      </c>
    </row>
    <row r="30" spans="1:132" ht="45">
      <c r="A30" t="s">
        <v>33</v>
      </c>
      <c r="B30">
        <v>-91.099999999999895</v>
      </c>
      <c r="C30">
        <f t="shared" si="0"/>
        <v>-1075.6999999999998</v>
      </c>
      <c r="D30">
        <f t="shared" si="1"/>
        <v>-1119.7919999999997</v>
      </c>
      <c r="E30">
        <f t="shared" si="2"/>
        <v>749.66427500000032</v>
      </c>
      <c r="F30">
        <f t="shared" si="7"/>
        <v>2417.2617582131179</v>
      </c>
      <c r="G30">
        <f t="shared" si="8"/>
        <v>4834.5235164262358</v>
      </c>
      <c r="H30">
        <f t="shared" si="3"/>
        <v>3166.926033213118</v>
      </c>
      <c r="I30">
        <f t="shared" si="4"/>
        <v>5584.1877914262359</v>
      </c>
      <c r="J30">
        <f t="shared" si="5"/>
        <v>-1667.5974832131176</v>
      </c>
      <c r="K30">
        <f t="shared" si="6"/>
        <v>-4084.8592414262357</v>
      </c>
      <c r="M30" s="2" t="s">
        <v>152</v>
      </c>
      <c r="N30">
        <v>5627.0471641159311</v>
      </c>
      <c r="O30">
        <v>5593.4745810187105</v>
      </c>
      <c r="P30">
        <v>5584.1877914262359</v>
      </c>
      <c r="Q30">
        <v>5565.9752006238305</v>
      </c>
      <c r="R30">
        <v>5706.3583021766945</v>
      </c>
      <c r="S30">
        <v>5626.5739107704567</v>
      </c>
      <c r="T30">
        <v>5428.5884149443173</v>
      </c>
      <c r="U30">
        <v>4514.6682868485022</v>
      </c>
      <c r="V30">
        <v>4477.5134016796892</v>
      </c>
      <c r="W30">
        <v>4947.0079827404015</v>
      </c>
      <c r="X30">
        <v>5425.3222579703579</v>
      </c>
      <c r="Y30">
        <v>5918.9145667445973</v>
      </c>
      <c r="Z30">
        <v>6006.3409137373183</v>
      </c>
      <c r="AA30">
        <v>5907.8176027441095</v>
      </c>
      <c r="AB30">
        <v>5901.2875995545874</v>
      </c>
      <c r="AC30">
        <v>5681.913868245244</v>
      </c>
      <c r="AD30">
        <v>5664.2340971615286</v>
      </c>
      <c r="AE30">
        <v>5886.1464750068781</v>
      </c>
      <c r="AF30">
        <v>6493.7901229267054</v>
      </c>
      <c r="AG30">
        <v>6463.6539654419494</v>
      </c>
      <c r="AH30">
        <v>6999.6905050658142</v>
      </c>
      <c r="AI30">
        <v>8143.8698810015794</v>
      </c>
      <c r="AJ30">
        <v>8174.0129770724479</v>
      </c>
      <c r="AK30">
        <v>10436.301635668517</v>
      </c>
      <c r="AL30">
        <v>11716.737775631684</v>
      </c>
      <c r="AM30">
        <v>12233.212815128805</v>
      </c>
      <c r="AN30">
        <v>13035.169130087996</v>
      </c>
      <c r="AO30">
        <v>13348.437553420092</v>
      </c>
      <c r="AP30">
        <v>13815.433704825051</v>
      </c>
      <c r="AQ30">
        <v>14041.911617342503</v>
      </c>
      <c r="AR30">
        <v>14279.559901354642</v>
      </c>
      <c r="AS30">
        <v>13808.56165779428</v>
      </c>
      <c r="AT30">
        <v>13623.102370536095</v>
      </c>
      <c r="AU30">
        <v>13490.344901544202</v>
      </c>
      <c r="AV30">
        <v>13698.207730798966</v>
      </c>
      <c r="AW30">
        <v>14021.701193096871</v>
      </c>
      <c r="AX30">
        <v>14215.13864619255</v>
      </c>
      <c r="AY30">
        <v>14078.526208875644</v>
      </c>
      <c r="AZ30">
        <v>13605.301518017575</v>
      </c>
      <c r="BA30">
        <v>13576.955110662326</v>
      </c>
      <c r="BB30">
        <v>13002.666272875982</v>
      </c>
      <c r="BC30">
        <v>12112.133591268474</v>
      </c>
      <c r="BD30">
        <v>12633.089214114834</v>
      </c>
      <c r="BE30">
        <v>11089.745836406619</v>
      </c>
      <c r="BF30">
        <v>11072.858467146158</v>
      </c>
      <c r="BG30">
        <v>12065.790286959818</v>
      </c>
      <c r="BH30">
        <v>11066.273354728763</v>
      </c>
      <c r="BI30">
        <v>12227.935079075887</v>
      </c>
      <c r="BJ30">
        <v>12025.148829303789</v>
      </c>
      <c r="BK30">
        <v>11639.773410014843</v>
      </c>
      <c r="BL30">
        <v>10723.819403890328</v>
      </c>
      <c r="BM30">
        <v>10731.683044698719</v>
      </c>
      <c r="BN30">
        <v>10705.519247956696</v>
      </c>
      <c r="BO30">
        <v>10906.134197194046</v>
      </c>
      <c r="BP30">
        <v>11025.13611399915</v>
      </c>
      <c r="BQ30">
        <v>10797.29145649792</v>
      </c>
      <c r="BR30">
        <v>11481.90849000416</v>
      </c>
      <c r="BS30">
        <v>13356.605356462864</v>
      </c>
      <c r="BT30">
        <v>13595.144619604564</v>
      </c>
      <c r="BU30">
        <v>15062.853946388397</v>
      </c>
      <c r="BV30">
        <v>15449.18869318878</v>
      </c>
      <c r="BW30">
        <v>16076.361382802439</v>
      </c>
      <c r="BX30">
        <v>16302.589890625159</v>
      </c>
      <c r="BY30">
        <v>16911.894412506845</v>
      </c>
      <c r="BZ30">
        <v>16460.118797851279</v>
      </c>
      <c r="CA30">
        <v>15440.243916033452</v>
      </c>
      <c r="CB30">
        <v>15457.14311909712</v>
      </c>
      <c r="CC30">
        <v>14590.026212472487</v>
      </c>
      <c r="CD30">
        <v>14502.012825344415</v>
      </c>
      <c r="CE30">
        <v>14517.228293944921</v>
      </c>
      <c r="CF30">
        <v>14898.10987574215</v>
      </c>
      <c r="CG30">
        <v>14913.988971884046</v>
      </c>
      <c r="CH30">
        <v>15546.308211712147</v>
      </c>
      <c r="CI30">
        <v>15839.59223126448</v>
      </c>
      <c r="CJ30">
        <v>17002.958642341782</v>
      </c>
      <c r="CK30">
        <v>17104.634148592177</v>
      </c>
      <c r="CL30">
        <v>15982.835023643211</v>
      </c>
      <c r="CM30">
        <v>13532.358872718778</v>
      </c>
      <c r="CN30">
        <v>12824.147374920716</v>
      </c>
      <c r="CO30">
        <v>9782.2859472993841</v>
      </c>
      <c r="CP30">
        <v>9830.7624136483573</v>
      </c>
      <c r="CQ30">
        <v>12133.285972235031</v>
      </c>
      <c r="CR30">
        <v>12135.486706422857</v>
      </c>
      <c r="CS30">
        <v>12914.749087557984</v>
      </c>
      <c r="CT30">
        <v>11943.68099550363</v>
      </c>
      <c r="CU30">
        <v>12991.292273498366</v>
      </c>
      <c r="CV30">
        <v>11842.433030528944</v>
      </c>
      <c r="CW30">
        <v>10783.758814767392</v>
      </c>
      <c r="CX30">
        <v>14970.311807361066</v>
      </c>
      <c r="CY30">
        <v>23648.403191182733</v>
      </c>
      <c r="CZ30">
        <v>34398.247236520961</v>
      </c>
      <c r="DA30">
        <v>41224.475155894499</v>
      </c>
      <c r="DB30">
        <v>43011.077074591914</v>
      </c>
      <c r="DC30">
        <v>43013.625864780639</v>
      </c>
      <c r="DD30">
        <v>42847.358085446424</v>
      </c>
      <c r="DE30">
        <v>44119.614694375079</v>
      </c>
      <c r="DF30">
        <v>45374.520132447527</v>
      </c>
      <c r="DG30">
        <v>45848.678696215014</v>
      </c>
      <c r="DH30">
        <v>46052.13770068546</v>
      </c>
      <c r="DI30">
        <v>46590.069824557948</v>
      </c>
      <c r="DJ30">
        <v>49522.205282736584</v>
      </c>
      <c r="DK30">
        <v>53582.686826957899</v>
      </c>
      <c r="DL30">
        <v>59262.648465838596</v>
      </c>
      <c r="DM30">
        <v>59050.46140880949</v>
      </c>
      <c r="DN30">
        <v>59108.483488794016</v>
      </c>
      <c r="DO30">
        <v>58877.260978747123</v>
      </c>
      <c r="DP30">
        <v>61443.068595981611</v>
      </c>
      <c r="DQ30">
        <v>61616.387242951743</v>
      </c>
      <c r="DR30">
        <v>60018.672960291195</v>
      </c>
      <c r="DS30">
        <v>55679.910111051991</v>
      </c>
      <c r="DT30">
        <v>50923.062098781331</v>
      </c>
      <c r="DU30">
        <v>44578.898889248514</v>
      </c>
      <c r="DV30">
        <v>42670.499048187878</v>
      </c>
      <c r="DW30">
        <v>44717.5653111965</v>
      </c>
      <c r="DX30">
        <v>45382.150733097689</v>
      </c>
      <c r="DY30">
        <v>47059.581383936056</v>
      </c>
      <c r="DZ30">
        <v>47118.92513703907</v>
      </c>
      <c r="EA30">
        <v>47392.862345314126</v>
      </c>
      <c r="EB30">
        <v>46544.539005708211</v>
      </c>
    </row>
    <row r="31" spans="1:132" ht="45">
      <c r="A31" t="s">
        <v>34</v>
      </c>
      <c r="B31">
        <v>-502.6</v>
      </c>
      <c r="C31">
        <f t="shared" si="0"/>
        <v>-1622.9</v>
      </c>
      <c r="D31">
        <f t="shared" si="1"/>
        <v>-1257.674</v>
      </c>
      <c r="E31">
        <f t="shared" si="2"/>
        <v>769.16189500000019</v>
      </c>
      <c r="F31">
        <f t="shared" si="7"/>
        <v>2398.4066528119151</v>
      </c>
      <c r="G31">
        <f t="shared" si="8"/>
        <v>4796.8133056238303</v>
      </c>
      <c r="H31">
        <f t="shared" si="3"/>
        <v>3167.5685478119153</v>
      </c>
      <c r="I31">
        <f t="shared" si="4"/>
        <v>5565.9752006238305</v>
      </c>
      <c r="J31">
        <f t="shared" si="5"/>
        <v>-1629.244757811915</v>
      </c>
      <c r="K31">
        <f t="shared" si="6"/>
        <v>-4027.6514106238301</v>
      </c>
      <c r="M31" s="2" t="s">
        <v>153</v>
      </c>
      <c r="N31">
        <v>-2049.9725070579652</v>
      </c>
      <c r="O31">
        <v>-1691.335165509355</v>
      </c>
      <c r="P31">
        <v>-1667.5974832131176</v>
      </c>
      <c r="Q31">
        <v>-1629.244757811915</v>
      </c>
      <c r="R31">
        <v>-2128.4142510883471</v>
      </c>
      <c r="S31">
        <v>-2718.4945303852282</v>
      </c>
      <c r="T31">
        <v>-3182.2990824721587</v>
      </c>
      <c r="U31">
        <v>-3441.6483434242509</v>
      </c>
      <c r="V31">
        <v>-3453.5800008398446</v>
      </c>
      <c r="W31">
        <v>-3245.4230413702007</v>
      </c>
      <c r="X31">
        <v>-2948.2821039851788</v>
      </c>
      <c r="Y31">
        <v>-2566.1371083722984</v>
      </c>
      <c r="Z31">
        <v>-2471.5807318686593</v>
      </c>
      <c r="AA31">
        <v>-2512.3009263720551</v>
      </c>
      <c r="AB31">
        <v>-3087.9378247772934</v>
      </c>
      <c r="AC31">
        <v>-3505.2874341226216</v>
      </c>
      <c r="AD31">
        <v>-4036.7050235807642</v>
      </c>
      <c r="AE31">
        <v>-4751.7974625034385</v>
      </c>
      <c r="AF31">
        <v>-4797.8950614633522</v>
      </c>
      <c r="AG31">
        <v>-4809.7015827209743</v>
      </c>
      <c r="AH31">
        <v>-4846.7938775329067</v>
      </c>
      <c r="AI31">
        <v>-4957.1132905007889</v>
      </c>
      <c r="AJ31">
        <v>-4921.8518135362237</v>
      </c>
      <c r="AK31">
        <v>-5068.0692178342579</v>
      </c>
      <c r="AL31">
        <v>-4699.2345878158421</v>
      </c>
      <c r="AM31">
        <v>-4093.7958825644027</v>
      </c>
      <c r="AN31">
        <v>-3489.1214650439979</v>
      </c>
      <c r="AO31">
        <v>-3894.5474767100459</v>
      </c>
      <c r="AP31">
        <v>-4774.5083524125248</v>
      </c>
      <c r="AQ31">
        <v>-5802.6017336712512</v>
      </c>
      <c r="AR31">
        <v>-7051.6591506773211</v>
      </c>
      <c r="AS31">
        <v>-7482.2430538971412</v>
      </c>
      <c r="AT31">
        <v>-7832.1745852680478</v>
      </c>
      <c r="AU31">
        <v>-7964.6437257721009</v>
      </c>
      <c r="AV31">
        <v>-7581.7270403994835</v>
      </c>
      <c r="AW31">
        <v>-7197.4319215484356</v>
      </c>
      <c r="AX31">
        <v>-6694.1605480962753</v>
      </c>
      <c r="AY31">
        <v>-6112.2016044378224</v>
      </c>
      <c r="AZ31">
        <v>-6479.1357840087885</v>
      </c>
      <c r="BA31">
        <v>-6885.9750803311626</v>
      </c>
      <c r="BB31">
        <v>-7230.9706364379908</v>
      </c>
      <c r="BC31">
        <v>-7309.2438956342367</v>
      </c>
      <c r="BD31">
        <v>-7167.8142570574173</v>
      </c>
      <c r="BE31">
        <v>-6990.799343203309</v>
      </c>
      <c r="BF31">
        <v>-6987.8310335730785</v>
      </c>
      <c r="BG31">
        <v>-7137.4028184799099</v>
      </c>
      <c r="BH31">
        <v>-7095.0495523643822</v>
      </c>
      <c r="BI31">
        <v>-6463.4124895379437</v>
      </c>
      <c r="BJ31">
        <v>-5712.1085146518944</v>
      </c>
      <c r="BK31">
        <v>-5150.8283550074211</v>
      </c>
      <c r="BL31">
        <v>-4002.7514519451638</v>
      </c>
      <c r="BM31">
        <v>-4015.7686223493592</v>
      </c>
      <c r="BN31">
        <v>-3973.4448239783474</v>
      </c>
      <c r="BO31">
        <v>-4364.2689985970219</v>
      </c>
      <c r="BP31">
        <v>-4309.8629569995737</v>
      </c>
      <c r="BQ31">
        <v>-4552.4667782489596</v>
      </c>
      <c r="BR31">
        <v>-4513.5725700020794</v>
      </c>
      <c r="BS31">
        <v>-4449.868703231431</v>
      </c>
      <c r="BT31">
        <v>-4012.0733598022816</v>
      </c>
      <c r="BU31">
        <v>-3320.7209481941977</v>
      </c>
      <c r="BV31">
        <v>-3843.9854465943904</v>
      </c>
      <c r="BW31">
        <v>-4958.7285414012185</v>
      </c>
      <c r="BX31">
        <v>-6227.441670312578</v>
      </c>
      <c r="BY31">
        <v>-7931.5310062534209</v>
      </c>
      <c r="BZ31">
        <v>-7936.1046989256402</v>
      </c>
      <c r="CA31">
        <v>-7924.5978330167263</v>
      </c>
      <c r="CB31">
        <v>-7919.09870204856</v>
      </c>
      <c r="CC31">
        <v>-7997.4901062362442</v>
      </c>
      <c r="CD31">
        <v>-8101.4849101722075</v>
      </c>
      <c r="CE31">
        <v>-7987.327594472461</v>
      </c>
      <c r="CF31">
        <v>-7738.9477803710743</v>
      </c>
      <c r="CG31">
        <v>-7556.8558009420231</v>
      </c>
      <c r="CH31">
        <v>-8570.6022558560726</v>
      </c>
      <c r="CI31">
        <v>-9130.2694231322403</v>
      </c>
      <c r="CJ31">
        <v>-11588.841788670883</v>
      </c>
      <c r="CK31">
        <v>-12533.414634296074</v>
      </c>
      <c r="CL31">
        <v>-12786.502251821583</v>
      </c>
      <c r="CM31">
        <v>-13241.205563859359</v>
      </c>
      <c r="CN31">
        <v>-13327.930337460335</v>
      </c>
      <c r="CO31">
        <v>-13935.656568649676</v>
      </c>
      <c r="CP31">
        <v>-13858.827254324169</v>
      </c>
      <c r="CQ31">
        <v>-13542.914103617515</v>
      </c>
      <c r="CR31">
        <v>-13303.594583211427</v>
      </c>
      <c r="CS31">
        <v>-12251.469843778992</v>
      </c>
      <c r="CT31">
        <v>-13458.928797751812</v>
      </c>
      <c r="CU31">
        <v>-16588.07548174918</v>
      </c>
      <c r="CV31">
        <v>-17291.849770264467</v>
      </c>
      <c r="CW31">
        <v>-17578.206219883694</v>
      </c>
      <c r="CX31">
        <v>-18182.239081180531</v>
      </c>
      <c r="CY31">
        <v>-19729.831565591361</v>
      </c>
      <c r="CZ31">
        <v>-21760.566265760477</v>
      </c>
      <c r="DA31">
        <v>-22007.001755447247</v>
      </c>
      <c r="DB31">
        <v>-20616.457922295955</v>
      </c>
      <c r="DC31">
        <v>-20636.237164890317</v>
      </c>
      <c r="DD31">
        <v>-20330.696190223221</v>
      </c>
      <c r="DE31">
        <v>-22427.312394687557</v>
      </c>
      <c r="DF31">
        <v>-25562.447518723788</v>
      </c>
      <c r="DG31">
        <v>-27249.220370607538</v>
      </c>
      <c r="DH31">
        <v>-29674.704520342751</v>
      </c>
      <c r="DI31">
        <v>-28814.647552278988</v>
      </c>
      <c r="DJ31">
        <v>-28030.324028868297</v>
      </c>
      <c r="DK31">
        <v>-28007.681765978949</v>
      </c>
      <c r="DL31">
        <v>-27122.151232919299</v>
      </c>
      <c r="DM31">
        <v>-27313.605421904744</v>
      </c>
      <c r="DN31">
        <v>-27561.887346897005</v>
      </c>
      <c r="DO31">
        <v>-27149.621024373559</v>
      </c>
      <c r="DP31">
        <v>-31253.751090490805</v>
      </c>
      <c r="DQ31">
        <v>-30906.504041475873</v>
      </c>
      <c r="DR31">
        <v>-31628.034877645598</v>
      </c>
      <c r="DS31">
        <v>-32448.815973025994</v>
      </c>
      <c r="DT31">
        <v>-31878.212171890664</v>
      </c>
      <c r="DU31">
        <v>-32041.145839624256</v>
      </c>
      <c r="DV31">
        <v>-32343.60034909394</v>
      </c>
      <c r="DW31">
        <v>-31485.305548098251</v>
      </c>
      <c r="DX31">
        <v>-30356.265986548846</v>
      </c>
      <c r="DY31">
        <v>-27396.164884468031</v>
      </c>
      <c r="DZ31">
        <v>-23786.507338519536</v>
      </c>
      <c r="EA31">
        <v>-20864.542997657063</v>
      </c>
      <c r="EB31">
        <v>-17344.918965354107</v>
      </c>
    </row>
    <row r="32" spans="1:132" ht="45">
      <c r="A32" t="s">
        <v>35</v>
      </c>
      <c r="B32">
        <v>-1834.2</v>
      </c>
      <c r="C32">
        <f t="shared" si="0"/>
        <v>-3322.2</v>
      </c>
      <c r="D32">
        <f t="shared" si="1"/>
        <v>-4007.6379999999999</v>
      </c>
      <c r="E32">
        <f t="shared" si="2"/>
        <v>483.17660000000012</v>
      </c>
      <c r="F32">
        <f t="shared" si="7"/>
        <v>2611.5908510883473</v>
      </c>
      <c r="G32">
        <f t="shared" si="8"/>
        <v>5223.1817021766947</v>
      </c>
      <c r="H32">
        <f t="shared" si="3"/>
        <v>3094.7674510883476</v>
      </c>
      <c r="I32">
        <f t="shared" si="4"/>
        <v>5706.3583021766945</v>
      </c>
      <c r="J32">
        <f t="shared" si="5"/>
        <v>-2128.4142510883471</v>
      </c>
      <c r="K32">
        <f t="shared" si="6"/>
        <v>-4740.0051021766949</v>
      </c>
      <c r="M32" s="2" t="s">
        <v>154</v>
      </c>
      <c r="N32">
        <v>-4608.9790641159307</v>
      </c>
      <c r="O32">
        <v>-4119.6050810187098</v>
      </c>
      <c r="P32">
        <v>-4084.8592414262357</v>
      </c>
      <c r="Q32">
        <v>-4027.6514106238301</v>
      </c>
      <c r="R32">
        <v>-4740.0051021766949</v>
      </c>
      <c r="S32">
        <v>-5500.1840107704566</v>
      </c>
      <c r="T32">
        <v>-6052.5949149443168</v>
      </c>
      <c r="U32">
        <v>-6093.7538868485026</v>
      </c>
      <c r="V32">
        <v>-6097.2778016796892</v>
      </c>
      <c r="W32">
        <v>-5976.2333827404009</v>
      </c>
      <c r="X32">
        <v>-5739.4835579703577</v>
      </c>
      <c r="Y32">
        <v>-5394.4876667445969</v>
      </c>
      <c r="Z32">
        <v>-5297.5546137373185</v>
      </c>
      <c r="AA32">
        <v>-5319.0071027441099</v>
      </c>
      <c r="AB32">
        <v>-6084.3462995545869</v>
      </c>
      <c r="AC32">
        <v>-6567.6878682452434</v>
      </c>
      <c r="AD32">
        <v>-7270.3513971615284</v>
      </c>
      <c r="AE32">
        <v>-8297.7787750068783</v>
      </c>
      <c r="AF32">
        <v>-8561.7901229267045</v>
      </c>
      <c r="AG32">
        <v>-8567.4867654419504</v>
      </c>
      <c r="AH32">
        <v>-8795.6220050658139</v>
      </c>
      <c r="AI32">
        <v>-9324.1076810015784</v>
      </c>
      <c r="AJ32">
        <v>-9287.1400770724467</v>
      </c>
      <c r="AK32">
        <v>-10236.192835668515</v>
      </c>
      <c r="AL32">
        <v>-10171.225375631684</v>
      </c>
      <c r="AM32">
        <v>-9536.1321151288066</v>
      </c>
      <c r="AN32">
        <v>-8997.2183300879969</v>
      </c>
      <c r="AO32">
        <v>-9642.2091534200918</v>
      </c>
      <c r="AP32">
        <v>-10971.155704825049</v>
      </c>
      <c r="AQ32">
        <v>-12417.439517342504</v>
      </c>
      <c r="AR32">
        <v>-14162.065501354642</v>
      </c>
      <c r="AS32">
        <v>-14579.177957794282</v>
      </c>
      <c r="AT32">
        <v>-14983.933570536095</v>
      </c>
      <c r="AU32">
        <v>-15116.306601544202</v>
      </c>
      <c r="AV32">
        <v>-14675.038630798967</v>
      </c>
      <c r="AW32">
        <v>-14270.47629309687</v>
      </c>
      <c r="AX32">
        <v>-13663.926946192551</v>
      </c>
      <c r="AY32">
        <v>-12842.444208875646</v>
      </c>
      <c r="AZ32">
        <v>-13173.948218017576</v>
      </c>
      <c r="BA32">
        <v>-13706.951810662325</v>
      </c>
      <c r="BB32">
        <v>-13975.516272875981</v>
      </c>
      <c r="BC32">
        <v>-13783.036391268473</v>
      </c>
      <c r="BD32">
        <v>-13768.115414114834</v>
      </c>
      <c r="BE32">
        <v>-13017.64773640662</v>
      </c>
      <c r="BF32">
        <v>-13008.060867146156</v>
      </c>
      <c r="BG32">
        <v>-13538.467186959821</v>
      </c>
      <c r="BH32">
        <v>-13148.823854728764</v>
      </c>
      <c r="BI32">
        <v>-12693.861679075886</v>
      </c>
      <c r="BJ32">
        <v>-11624.527629303788</v>
      </c>
      <c r="BK32">
        <v>-10747.695610014844</v>
      </c>
      <c r="BL32">
        <v>-8911.6084038903282</v>
      </c>
      <c r="BM32">
        <v>-8931.5858446987186</v>
      </c>
      <c r="BN32">
        <v>-8866.4328479566957</v>
      </c>
      <c r="BO32">
        <v>-9454.4033971940444</v>
      </c>
      <c r="BP32">
        <v>-9421.5293139991481</v>
      </c>
      <c r="BQ32">
        <v>-9669.0528564979195</v>
      </c>
      <c r="BR32">
        <v>-9845.3995900041591</v>
      </c>
      <c r="BS32">
        <v>-10385.360056462861</v>
      </c>
      <c r="BT32">
        <v>-9881.1460196045646</v>
      </c>
      <c r="BU32">
        <v>-9448.5792463883954</v>
      </c>
      <c r="BV32">
        <v>-10275.043493188781</v>
      </c>
      <c r="BW32">
        <v>-11970.425182802439</v>
      </c>
      <c r="BX32">
        <v>-13737.452190625156</v>
      </c>
      <c r="BY32">
        <v>-16212.672812506842</v>
      </c>
      <c r="BZ32">
        <v>-16068.179197851281</v>
      </c>
      <c r="CA32">
        <v>-15712.878416033453</v>
      </c>
      <c r="CB32">
        <v>-15711.179309097119</v>
      </c>
      <c r="CC32">
        <v>-15526.662212472489</v>
      </c>
      <c r="CD32">
        <v>-15635.984155344415</v>
      </c>
      <c r="CE32">
        <v>-15488.846223944922</v>
      </c>
      <c r="CF32">
        <v>-15284.633665742149</v>
      </c>
      <c r="CG32">
        <v>-15047.137391884047</v>
      </c>
      <c r="CH32">
        <v>-16609.572411712146</v>
      </c>
      <c r="CI32">
        <v>-17453.55664126448</v>
      </c>
      <c r="CJ32">
        <v>-21119.441932341771</v>
      </c>
      <c r="CK32">
        <v>-22412.764228592157</v>
      </c>
      <c r="CL32">
        <v>-22376.281343643182</v>
      </c>
      <c r="CM32">
        <v>-22165.727042718736</v>
      </c>
      <c r="CN32">
        <v>-22045.289574920687</v>
      </c>
      <c r="CO32">
        <v>-21841.637407299364</v>
      </c>
      <c r="CP32">
        <v>-21755.357143648343</v>
      </c>
      <c r="CQ32">
        <v>-22101.647462235029</v>
      </c>
      <c r="CR32">
        <v>-21783.288346422854</v>
      </c>
      <c r="CS32">
        <v>-20640.209487557982</v>
      </c>
      <c r="CT32">
        <v>-21926.465395503626</v>
      </c>
      <c r="CU32">
        <v>-26447.864733498362</v>
      </c>
      <c r="CV32">
        <v>-27003.27737052894</v>
      </c>
      <c r="CW32">
        <v>-27032.194564767389</v>
      </c>
      <c r="CX32">
        <v>-29233.089377361059</v>
      </c>
      <c r="CY32">
        <v>-34189.243151182724</v>
      </c>
      <c r="CZ32">
        <v>-40480.170766520961</v>
      </c>
      <c r="DA32">
        <v>-43084.160725894501</v>
      </c>
      <c r="DB32">
        <v>-41825.636254591911</v>
      </c>
      <c r="DC32">
        <v>-41852.858174780631</v>
      </c>
      <c r="DD32">
        <v>-41390.047615446441</v>
      </c>
      <c r="DE32">
        <v>-44609.621424375102</v>
      </c>
      <c r="DF32">
        <v>-49208.103402447559</v>
      </c>
      <c r="DG32">
        <v>-51615.186726215055</v>
      </c>
      <c r="DH32">
        <v>-54916.985260685484</v>
      </c>
      <c r="DI32">
        <v>-53949.553344557971</v>
      </c>
      <c r="DJ32">
        <v>-53881.167132736591</v>
      </c>
      <c r="DK32">
        <v>-55204.471296957898</v>
      </c>
      <c r="DL32">
        <v>-55917.084465838598</v>
      </c>
      <c r="DM32">
        <v>-56101.627698809483</v>
      </c>
      <c r="DN32">
        <v>-56452.010958794017</v>
      </c>
      <c r="DO32">
        <v>-55825.248358747114</v>
      </c>
      <c r="DP32">
        <v>-62152.690985981615</v>
      </c>
      <c r="DQ32">
        <v>-61747.467802951745</v>
      </c>
      <c r="DR32">
        <v>-62176.937490291195</v>
      </c>
      <c r="DS32">
        <v>-61825.058001051984</v>
      </c>
      <c r="DT32">
        <v>-59478.636928781329</v>
      </c>
      <c r="DU32">
        <v>-57581.160749248513</v>
      </c>
      <c r="DV32">
        <v>-57348.300148187875</v>
      </c>
      <c r="DW32">
        <v>-56886.262501196506</v>
      </c>
      <c r="DX32">
        <v>-55602.404893097686</v>
      </c>
      <c r="DY32">
        <v>-52214.74697393606</v>
      </c>
      <c r="DZ32">
        <v>-47421.651497039071</v>
      </c>
      <c r="EA32">
        <v>-43617.011445314121</v>
      </c>
      <c r="EB32">
        <v>-38641.404955708218</v>
      </c>
    </row>
    <row r="33" spans="1:132" ht="30">
      <c r="A33" t="s">
        <v>36</v>
      </c>
      <c r="B33">
        <v>-2369.8000000000002</v>
      </c>
      <c r="C33">
        <f t="shared" si="0"/>
        <v>-4797.7000000000007</v>
      </c>
      <c r="D33">
        <f t="shared" si="1"/>
        <v>-4964.2000000000007</v>
      </c>
      <c r="E33">
        <f t="shared" si="2"/>
        <v>63.19495000000002</v>
      </c>
      <c r="F33">
        <f t="shared" si="7"/>
        <v>2781.6894803852283</v>
      </c>
      <c r="G33">
        <f t="shared" si="8"/>
        <v>5563.3789607704566</v>
      </c>
      <c r="H33">
        <f t="shared" si="3"/>
        <v>2844.8844303852284</v>
      </c>
      <c r="I33">
        <f t="shared" si="4"/>
        <v>5626.5739107704567</v>
      </c>
      <c r="J33">
        <f t="shared" si="5"/>
        <v>-2718.4945303852282</v>
      </c>
      <c r="K33">
        <f t="shared" si="6"/>
        <v>-5500.1840107704566</v>
      </c>
      <c r="M33" s="2" t="s">
        <v>276</v>
      </c>
      <c r="N33" t="str">
        <f>IF(N28&gt;N30, "Upper Limit", IF(N28&gt;N29, "Lower Limit", "No"))</f>
        <v>No</v>
      </c>
      <c r="O33" t="str">
        <f t="shared" ref="O33:BZ33" si="9">IF(O28&gt;O30, "Upper Limit", IF(O28&gt;O29, "Lower Limit", "No"))</f>
        <v>No</v>
      </c>
      <c r="P33" t="str">
        <f t="shared" si="9"/>
        <v>No</v>
      </c>
      <c r="Q33" t="str">
        <f t="shared" si="9"/>
        <v>No</v>
      </c>
      <c r="R33" t="str">
        <f t="shared" si="9"/>
        <v>No</v>
      </c>
      <c r="S33" t="str">
        <f t="shared" si="9"/>
        <v>No</v>
      </c>
      <c r="T33" t="str">
        <f t="shared" si="9"/>
        <v>No</v>
      </c>
      <c r="U33" t="str">
        <f t="shared" si="9"/>
        <v>No</v>
      </c>
      <c r="V33" t="str">
        <f t="shared" si="9"/>
        <v>No</v>
      </c>
      <c r="W33" t="str">
        <f t="shared" si="9"/>
        <v>Lower Limit</v>
      </c>
      <c r="X33" t="str">
        <f t="shared" si="9"/>
        <v>Lower Limit</v>
      </c>
      <c r="Y33" t="str">
        <f t="shared" si="9"/>
        <v>Lower Limit</v>
      </c>
      <c r="Z33" t="str">
        <f t="shared" si="9"/>
        <v>No</v>
      </c>
      <c r="AA33" t="str">
        <f t="shared" si="9"/>
        <v>No</v>
      </c>
      <c r="AB33" t="str">
        <f t="shared" si="9"/>
        <v>No</v>
      </c>
      <c r="AC33" t="str">
        <f t="shared" si="9"/>
        <v>No</v>
      </c>
      <c r="AD33" t="str">
        <f t="shared" si="9"/>
        <v>No</v>
      </c>
      <c r="AE33" t="str">
        <f t="shared" si="9"/>
        <v>No</v>
      </c>
      <c r="AF33" t="str">
        <f t="shared" si="9"/>
        <v>Lower Limit</v>
      </c>
      <c r="AG33" t="str">
        <f t="shared" si="9"/>
        <v>No</v>
      </c>
      <c r="AH33" t="str">
        <f t="shared" si="9"/>
        <v>Lower Limit</v>
      </c>
      <c r="AI33" t="str">
        <f t="shared" si="9"/>
        <v>Lower Limit</v>
      </c>
      <c r="AJ33" t="str">
        <f t="shared" si="9"/>
        <v>No</v>
      </c>
      <c r="AK33" t="str">
        <f t="shared" si="9"/>
        <v>Upper Limit</v>
      </c>
      <c r="AL33" t="str">
        <f t="shared" si="9"/>
        <v>Lower Limit</v>
      </c>
      <c r="AM33" t="str">
        <f t="shared" si="9"/>
        <v>No</v>
      </c>
      <c r="AN33" t="str">
        <f t="shared" si="9"/>
        <v>Lower Limit</v>
      </c>
      <c r="AO33" t="str">
        <f t="shared" si="9"/>
        <v>No</v>
      </c>
      <c r="AP33" t="str">
        <f t="shared" si="9"/>
        <v>No</v>
      </c>
      <c r="AQ33" t="str">
        <f t="shared" si="9"/>
        <v>No</v>
      </c>
      <c r="AR33" t="str">
        <f t="shared" si="9"/>
        <v>No</v>
      </c>
      <c r="AS33" t="str">
        <f t="shared" si="9"/>
        <v>No</v>
      </c>
      <c r="AT33" t="str">
        <f t="shared" si="9"/>
        <v>No</v>
      </c>
      <c r="AU33" t="str">
        <f t="shared" si="9"/>
        <v>No</v>
      </c>
      <c r="AV33" t="str">
        <f t="shared" si="9"/>
        <v>No</v>
      </c>
      <c r="AW33" t="str">
        <f t="shared" si="9"/>
        <v>No</v>
      </c>
      <c r="AX33" t="str">
        <f t="shared" si="9"/>
        <v>No</v>
      </c>
      <c r="AY33" t="str">
        <f t="shared" si="9"/>
        <v>No</v>
      </c>
      <c r="AZ33" t="str">
        <f t="shared" si="9"/>
        <v>No</v>
      </c>
      <c r="BA33" t="str">
        <f t="shared" si="9"/>
        <v>No</v>
      </c>
      <c r="BB33" t="str">
        <f t="shared" si="9"/>
        <v>No</v>
      </c>
      <c r="BC33" t="str">
        <f t="shared" si="9"/>
        <v>No</v>
      </c>
      <c r="BD33" t="str">
        <f t="shared" si="9"/>
        <v>No</v>
      </c>
      <c r="BE33" t="str">
        <f t="shared" si="9"/>
        <v>No</v>
      </c>
      <c r="BF33" t="str">
        <f t="shared" si="9"/>
        <v>Lower Limit</v>
      </c>
      <c r="BG33" t="str">
        <f t="shared" si="9"/>
        <v>Lower Limit</v>
      </c>
      <c r="BH33" t="str">
        <f t="shared" si="9"/>
        <v>No</v>
      </c>
      <c r="BI33" t="str">
        <f t="shared" si="9"/>
        <v>Lower Limit</v>
      </c>
      <c r="BJ33" t="str">
        <f t="shared" si="9"/>
        <v>No</v>
      </c>
      <c r="BK33" t="str">
        <f t="shared" si="9"/>
        <v>No</v>
      </c>
      <c r="BL33" t="str">
        <f t="shared" si="9"/>
        <v>No</v>
      </c>
      <c r="BM33" t="str">
        <f t="shared" si="9"/>
        <v>No</v>
      </c>
      <c r="BN33" t="str">
        <f t="shared" si="9"/>
        <v>No</v>
      </c>
      <c r="BO33" t="str">
        <f t="shared" si="9"/>
        <v>No</v>
      </c>
      <c r="BP33" t="str">
        <f t="shared" si="9"/>
        <v>No</v>
      </c>
      <c r="BQ33" t="str">
        <f t="shared" si="9"/>
        <v>No</v>
      </c>
      <c r="BR33" t="str">
        <f t="shared" si="9"/>
        <v>Lower Limit</v>
      </c>
      <c r="BS33" t="str">
        <f t="shared" si="9"/>
        <v>Lower Limit</v>
      </c>
      <c r="BT33" t="str">
        <f t="shared" si="9"/>
        <v>No</v>
      </c>
      <c r="BU33" t="str">
        <f t="shared" si="9"/>
        <v>Lower Limit</v>
      </c>
      <c r="BV33" t="str">
        <f t="shared" si="9"/>
        <v>No</v>
      </c>
      <c r="BW33" t="str">
        <f t="shared" si="9"/>
        <v>No</v>
      </c>
      <c r="BX33" t="str">
        <f t="shared" si="9"/>
        <v>No</v>
      </c>
      <c r="BY33" t="str">
        <f t="shared" si="9"/>
        <v>No</v>
      </c>
      <c r="BZ33" t="str">
        <f t="shared" si="9"/>
        <v>No</v>
      </c>
      <c r="CA33" t="str">
        <f t="shared" ref="CA33:EA33" si="10">IF(CA28&gt;CA30, "Upper Limit", IF(CA28&gt;CA29, "Lower Limit", "No"))</f>
        <v>No</v>
      </c>
      <c r="CB33" t="str">
        <f t="shared" si="10"/>
        <v>No</v>
      </c>
      <c r="CC33" t="str">
        <f t="shared" si="10"/>
        <v>No</v>
      </c>
      <c r="CD33" t="str">
        <f t="shared" si="10"/>
        <v>No</v>
      </c>
      <c r="CE33" t="str">
        <f t="shared" si="10"/>
        <v>No</v>
      </c>
      <c r="CF33" t="str">
        <f t="shared" si="10"/>
        <v>No</v>
      </c>
      <c r="CG33" t="str">
        <f t="shared" si="10"/>
        <v>No</v>
      </c>
      <c r="CH33" t="str">
        <f t="shared" si="10"/>
        <v>No</v>
      </c>
      <c r="CI33" t="str">
        <f t="shared" si="10"/>
        <v>No</v>
      </c>
      <c r="CJ33" t="str">
        <f t="shared" si="10"/>
        <v>No</v>
      </c>
      <c r="CK33" t="str">
        <f t="shared" si="10"/>
        <v>No</v>
      </c>
      <c r="CL33" t="str">
        <f t="shared" si="10"/>
        <v>No</v>
      </c>
      <c r="CM33" t="str">
        <f t="shared" si="10"/>
        <v>No</v>
      </c>
      <c r="CN33" t="str">
        <f t="shared" si="10"/>
        <v>No</v>
      </c>
      <c r="CO33" t="str">
        <f t="shared" si="10"/>
        <v>No</v>
      </c>
      <c r="CP33" t="str">
        <f t="shared" si="10"/>
        <v>No</v>
      </c>
      <c r="CQ33" t="str">
        <f t="shared" si="10"/>
        <v>Lower Limit</v>
      </c>
      <c r="CR33" t="str">
        <f t="shared" si="10"/>
        <v>No</v>
      </c>
      <c r="CS33" t="str">
        <f t="shared" si="10"/>
        <v>No</v>
      </c>
      <c r="CT33" t="str">
        <f t="shared" si="10"/>
        <v>No</v>
      </c>
      <c r="CU33" t="str">
        <f t="shared" si="10"/>
        <v>No</v>
      </c>
      <c r="CV33" t="str">
        <f t="shared" si="10"/>
        <v>No</v>
      </c>
      <c r="CW33" t="str">
        <f t="shared" si="10"/>
        <v>No</v>
      </c>
      <c r="CX33" t="str">
        <f t="shared" si="10"/>
        <v>Upper Limit</v>
      </c>
      <c r="CY33" t="str">
        <f t="shared" si="10"/>
        <v>Upper Limit</v>
      </c>
      <c r="CZ33" t="str">
        <f t="shared" si="10"/>
        <v>Upper Limit</v>
      </c>
      <c r="DA33" t="str">
        <f t="shared" si="10"/>
        <v>Lower Limit</v>
      </c>
      <c r="DB33" t="str">
        <f t="shared" si="10"/>
        <v>No</v>
      </c>
      <c r="DC33" t="str">
        <f t="shared" si="10"/>
        <v>No</v>
      </c>
      <c r="DD33" t="str">
        <f t="shared" si="10"/>
        <v>No</v>
      </c>
      <c r="DE33" t="str">
        <f t="shared" si="10"/>
        <v>No</v>
      </c>
      <c r="DF33" t="str">
        <f t="shared" si="10"/>
        <v>No</v>
      </c>
      <c r="DG33" t="str">
        <f t="shared" si="10"/>
        <v>No</v>
      </c>
      <c r="DH33" t="str">
        <f t="shared" si="10"/>
        <v>No</v>
      </c>
      <c r="DI33" t="str">
        <f t="shared" si="10"/>
        <v>No</v>
      </c>
      <c r="DJ33" t="str">
        <f t="shared" si="10"/>
        <v>No</v>
      </c>
      <c r="DK33" t="str">
        <f t="shared" si="10"/>
        <v>Lower Limit</v>
      </c>
      <c r="DL33" t="str">
        <f t="shared" si="10"/>
        <v>Lower Limit</v>
      </c>
      <c r="DM33" t="str">
        <f t="shared" si="10"/>
        <v>No</v>
      </c>
      <c r="DN33" t="str">
        <f t="shared" si="10"/>
        <v>No</v>
      </c>
      <c r="DO33" t="str">
        <f t="shared" si="10"/>
        <v>No</v>
      </c>
      <c r="DP33" t="str">
        <f t="shared" si="10"/>
        <v>No</v>
      </c>
      <c r="DQ33" t="str">
        <f t="shared" si="10"/>
        <v>No</v>
      </c>
      <c r="DR33" t="str">
        <f t="shared" si="10"/>
        <v>No</v>
      </c>
      <c r="DS33" t="str">
        <f t="shared" si="10"/>
        <v>No</v>
      </c>
      <c r="DT33" t="str">
        <f t="shared" si="10"/>
        <v>Lower Limit</v>
      </c>
      <c r="DU33" t="str">
        <f t="shared" si="10"/>
        <v>No</v>
      </c>
      <c r="DV33" t="str">
        <f t="shared" si="10"/>
        <v>No</v>
      </c>
      <c r="DW33" t="str">
        <f t="shared" si="10"/>
        <v>No</v>
      </c>
      <c r="DX33" t="str">
        <f t="shared" si="10"/>
        <v>No</v>
      </c>
      <c r="DY33" t="str">
        <f t="shared" si="10"/>
        <v>No</v>
      </c>
      <c r="DZ33" t="str">
        <f t="shared" si="10"/>
        <v>No</v>
      </c>
      <c r="EA33" t="str">
        <f t="shared" si="10"/>
        <v>No</v>
      </c>
      <c r="EB33" t="str">
        <f t="shared" ref="EB33" si="11">IF(EB28&gt;EB30, "Upper Limit", IF(EB28&gt;EB29, "Lower Limit", "No"))</f>
        <v>No</v>
      </c>
    </row>
    <row r="34" spans="1:132">
      <c r="A34" t="s">
        <v>37</v>
      </c>
      <c r="B34">
        <v>-879.5</v>
      </c>
      <c r="C34">
        <f t="shared" si="0"/>
        <v>-5586.1</v>
      </c>
      <c r="D34">
        <f t="shared" si="1"/>
        <v>-4510.4000000000005</v>
      </c>
      <c r="E34">
        <f t="shared" si="2"/>
        <v>-312.00325000000009</v>
      </c>
      <c r="F34">
        <f t="shared" si="7"/>
        <v>2870.2958324721585</v>
      </c>
      <c r="G34">
        <f t="shared" si="8"/>
        <v>5740.591664944317</v>
      </c>
      <c r="H34">
        <f t="shared" si="3"/>
        <v>2558.2925824721583</v>
      </c>
      <c r="I34">
        <f t="shared" si="4"/>
        <v>5428.5884149443173</v>
      </c>
      <c r="J34">
        <f t="shared" si="5"/>
        <v>-3182.2990824721587</v>
      </c>
      <c r="K34">
        <f t="shared" si="6"/>
        <v>-6052.5949149443168</v>
      </c>
      <c r="M34" s="2" t="s">
        <v>171</v>
      </c>
      <c r="N34" t="str">
        <f>IF(N28&lt;N32, "Upper Limit", IF(N28&lt;N31, "Lower Limit", "No"))</f>
        <v>No</v>
      </c>
      <c r="O34" t="str">
        <f t="shared" ref="O34:BZ34" si="12">IF(O28&lt;O32, "Upper Limit", IF(O28&lt;O31, "Lower Limit", "No"))</f>
        <v>No</v>
      </c>
      <c r="P34" t="str">
        <f t="shared" si="12"/>
        <v>No</v>
      </c>
      <c r="Q34" t="str">
        <f t="shared" si="12"/>
        <v>No</v>
      </c>
      <c r="R34" t="str">
        <f t="shared" si="12"/>
        <v>Lower Limit</v>
      </c>
      <c r="S34" t="str">
        <f t="shared" si="12"/>
        <v>Lower Limit</v>
      </c>
      <c r="T34" t="str">
        <f t="shared" si="12"/>
        <v>Lower Limit</v>
      </c>
      <c r="U34" t="str">
        <f t="shared" si="12"/>
        <v>Lower Limit</v>
      </c>
      <c r="V34" t="str">
        <f t="shared" si="12"/>
        <v>No</v>
      </c>
      <c r="W34" t="str">
        <f t="shared" si="12"/>
        <v>No</v>
      </c>
      <c r="X34" t="str">
        <f t="shared" si="12"/>
        <v>No</v>
      </c>
      <c r="Y34" t="str">
        <f t="shared" si="12"/>
        <v>No</v>
      </c>
      <c r="Z34" t="str">
        <f t="shared" si="12"/>
        <v>No</v>
      </c>
      <c r="AA34" t="str">
        <f t="shared" si="12"/>
        <v>No</v>
      </c>
      <c r="AB34" t="str">
        <f t="shared" si="12"/>
        <v>Lower Limit</v>
      </c>
      <c r="AC34" t="str">
        <f t="shared" si="12"/>
        <v>Lower Limit</v>
      </c>
      <c r="AD34" t="str">
        <f t="shared" si="12"/>
        <v>Lower Limit</v>
      </c>
      <c r="AE34" t="str">
        <f t="shared" si="12"/>
        <v>Lower Limit</v>
      </c>
      <c r="AF34" t="str">
        <f t="shared" si="12"/>
        <v>No</v>
      </c>
      <c r="AG34" t="str">
        <f t="shared" si="12"/>
        <v>No</v>
      </c>
      <c r="AH34" t="str">
        <f t="shared" si="12"/>
        <v>No</v>
      </c>
      <c r="AI34" t="str">
        <f t="shared" si="12"/>
        <v>No</v>
      </c>
      <c r="AJ34" t="str">
        <f t="shared" si="12"/>
        <v>No</v>
      </c>
      <c r="AK34" t="str">
        <f t="shared" si="12"/>
        <v>No</v>
      </c>
      <c r="AL34" t="str">
        <f t="shared" si="12"/>
        <v>No</v>
      </c>
      <c r="AM34" t="str">
        <f t="shared" si="12"/>
        <v>No</v>
      </c>
      <c r="AN34" t="str">
        <f t="shared" si="12"/>
        <v>No</v>
      </c>
      <c r="AO34" t="str">
        <f t="shared" si="12"/>
        <v>Lower Limit</v>
      </c>
      <c r="AP34" t="str">
        <f t="shared" si="12"/>
        <v>Lower Limit</v>
      </c>
      <c r="AQ34" t="str">
        <f t="shared" si="12"/>
        <v>Lower Limit</v>
      </c>
      <c r="AR34" t="str">
        <f t="shared" si="12"/>
        <v>Lower Limit</v>
      </c>
      <c r="AS34" t="str">
        <f t="shared" si="12"/>
        <v>No</v>
      </c>
      <c r="AT34" t="str">
        <f t="shared" si="12"/>
        <v>No</v>
      </c>
      <c r="AU34" t="str">
        <f t="shared" si="12"/>
        <v>No</v>
      </c>
      <c r="AV34" t="str">
        <f t="shared" si="12"/>
        <v>No</v>
      </c>
      <c r="AW34" t="str">
        <f t="shared" si="12"/>
        <v>No</v>
      </c>
      <c r="AX34" t="str">
        <f t="shared" si="12"/>
        <v>No</v>
      </c>
      <c r="AY34" t="str">
        <f t="shared" si="12"/>
        <v>No</v>
      </c>
      <c r="AZ34" t="str">
        <f t="shared" si="12"/>
        <v>No</v>
      </c>
      <c r="BA34" t="str">
        <f t="shared" si="12"/>
        <v>No</v>
      </c>
      <c r="BB34" t="str">
        <f t="shared" si="12"/>
        <v>No</v>
      </c>
      <c r="BC34" t="str">
        <f t="shared" si="12"/>
        <v>No</v>
      </c>
      <c r="BD34" t="str">
        <f t="shared" si="12"/>
        <v>No</v>
      </c>
      <c r="BE34" t="str">
        <f t="shared" si="12"/>
        <v>No</v>
      </c>
      <c r="BF34" t="str">
        <f t="shared" si="12"/>
        <v>No</v>
      </c>
      <c r="BG34" t="str">
        <f t="shared" si="12"/>
        <v>No</v>
      </c>
      <c r="BH34" t="str">
        <f t="shared" si="12"/>
        <v>No</v>
      </c>
      <c r="BI34" t="str">
        <f t="shared" si="12"/>
        <v>No</v>
      </c>
      <c r="BJ34" t="str">
        <f t="shared" si="12"/>
        <v>No</v>
      </c>
      <c r="BK34" t="str">
        <f t="shared" si="12"/>
        <v>No</v>
      </c>
      <c r="BL34" t="str">
        <f t="shared" si="12"/>
        <v>No</v>
      </c>
      <c r="BM34" t="str">
        <f t="shared" si="12"/>
        <v>Lower Limit</v>
      </c>
      <c r="BN34" t="str">
        <f t="shared" si="12"/>
        <v>Lower Limit</v>
      </c>
      <c r="BO34" t="str">
        <f t="shared" si="12"/>
        <v>Lower Limit</v>
      </c>
      <c r="BP34" t="str">
        <f t="shared" si="12"/>
        <v>No</v>
      </c>
      <c r="BQ34" t="str">
        <f t="shared" si="12"/>
        <v>No</v>
      </c>
      <c r="BR34" t="str">
        <f t="shared" si="12"/>
        <v>No</v>
      </c>
      <c r="BS34" t="str">
        <f t="shared" si="12"/>
        <v>No</v>
      </c>
      <c r="BT34" t="str">
        <f t="shared" si="12"/>
        <v>No</v>
      </c>
      <c r="BU34" t="str">
        <f t="shared" si="12"/>
        <v>No</v>
      </c>
      <c r="BV34" t="str">
        <f t="shared" si="12"/>
        <v>Lower Limit</v>
      </c>
      <c r="BW34" t="str">
        <f t="shared" si="12"/>
        <v>Lower Limit</v>
      </c>
      <c r="BX34" t="str">
        <f t="shared" si="12"/>
        <v>Lower Limit</v>
      </c>
      <c r="BY34" t="str">
        <f t="shared" si="12"/>
        <v>Lower Limit</v>
      </c>
      <c r="BZ34" t="str">
        <f t="shared" si="12"/>
        <v>No</v>
      </c>
      <c r="CA34" t="str">
        <f t="shared" ref="CA34:EA34" si="13">IF(CA28&lt;CA32, "Upper Limit", IF(CA28&lt;CA31, "Lower Limit", "No"))</f>
        <v>No</v>
      </c>
      <c r="CB34" t="str">
        <f t="shared" si="13"/>
        <v>No</v>
      </c>
      <c r="CC34" t="str">
        <f t="shared" si="13"/>
        <v>No</v>
      </c>
      <c r="CD34" t="str">
        <f t="shared" si="13"/>
        <v>No</v>
      </c>
      <c r="CE34" t="str">
        <f t="shared" si="13"/>
        <v>No</v>
      </c>
      <c r="CF34" t="str">
        <f t="shared" si="13"/>
        <v>No</v>
      </c>
      <c r="CG34" t="str">
        <f t="shared" si="13"/>
        <v>No</v>
      </c>
      <c r="CH34" t="str">
        <f t="shared" si="13"/>
        <v>Lower Limit</v>
      </c>
      <c r="CI34" t="str">
        <f t="shared" si="13"/>
        <v>Lower Limit</v>
      </c>
      <c r="CJ34" t="str">
        <f t="shared" si="13"/>
        <v>Upper Limit</v>
      </c>
      <c r="CK34" t="str">
        <f t="shared" si="13"/>
        <v>Lower Limit</v>
      </c>
      <c r="CL34" t="str">
        <f t="shared" si="13"/>
        <v>No</v>
      </c>
      <c r="CM34" t="str">
        <f t="shared" si="13"/>
        <v>No</v>
      </c>
      <c r="CN34" t="str">
        <f t="shared" si="13"/>
        <v>No</v>
      </c>
      <c r="CO34" t="str">
        <f t="shared" si="13"/>
        <v>Lower Limit</v>
      </c>
      <c r="CP34" t="str">
        <f t="shared" si="13"/>
        <v>No</v>
      </c>
      <c r="CQ34" t="str">
        <f t="shared" si="13"/>
        <v>No</v>
      </c>
      <c r="CR34" t="str">
        <f t="shared" si="13"/>
        <v>No</v>
      </c>
      <c r="CS34" t="str">
        <f t="shared" si="13"/>
        <v>No</v>
      </c>
      <c r="CT34" t="str">
        <f t="shared" si="13"/>
        <v>Lower Limit</v>
      </c>
      <c r="CU34" t="str">
        <f t="shared" si="13"/>
        <v>Upper Limit</v>
      </c>
      <c r="CV34" t="str">
        <f t="shared" si="13"/>
        <v>No</v>
      </c>
      <c r="CW34" t="str">
        <f t="shared" si="13"/>
        <v>No</v>
      </c>
      <c r="CX34" t="str">
        <f t="shared" si="13"/>
        <v>No</v>
      </c>
      <c r="CY34" t="str">
        <f t="shared" si="13"/>
        <v>No</v>
      </c>
      <c r="CZ34" t="str">
        <f t="shared" si="13"/>
        <v>No</v>
      </c>
      <c r="DA34" t="str">
        <f t="shared" si="13"/>
        <v>No</v>
      </c>
      <c r="DB34" t="str">
        <f t="shared" si="13"/>
        <v>No</v>
      </c>
      <c r="DC34" t="str">
        <f t="shared" si="13"/>
        <v>No</v>
      </c>
      <c r="DD34" t="str">
        <f t="shared" si="13"/>
        <v>No</v>
      </c>
      <c r="DE34" t="str">
        <f t="shared" si="13"/>
        <v>Lower Limit</v>
      </c>
      <c r="DF34" t="str">
        <f t="shared" si="13"/>
        <v>Lower Limit</v>
      </c>
      <c r="DG34" t="str">
        <f t="shared" si="13"/>
        <v>Lower Limit</v>
      </c>
      <c r="DH34" t="str">
        <f t="shared" si="13"/>
        <v>Lower Limit</v>
      </c>
      <c r="DI34" t="str">
        <f t="shared" si="13"/>
        <v>No</v>
      </c>
      <c r="DJ34" t="str">
        <f t="shared" si="13"/>
        <v>No</v>
      </c>
      <c r="DK34" t="str">
        <f t="shared" si="13"/>
        <v>No</v>
      </c>
      <c r="DL34" t="str">
        <f t="shared" si="13"/>
        <v>No</v>
      </c>
      <c r="DM34" t="str">
        <f t="shared" si="13"/>
        <v>No</v>
      </c>
      <c r="DN34" t="str">
        <f t="shared" si="13"/>
        <v>No</v>
      </c>
      <c r="DO34" t="str">
        <f t="shared" si="13"/>
        <v>No</v>
      </c>
      <c r="DP34" t="str">
        <f t="shared" si="13"/>
        <v>Lower Limit</v>
      </c>
      <c r="DQ34" t="str">
        <f t="shared" si="13"/>
        <v>No</v>
      </c>
      <c r="DR34" t="str">
        <f t="shared" si="13"/>
        <v>No</v>
      </c>
      <c r="DS34" t="str">
        <f t="shared" si="13"/>
        <v>No</v>
      </c>
      <c r="DT34" t="str">
        <f t="shared" si="13"/>
        <v>No</v>
      </c>
      <c r="DU34" t="str">
        <f t="shared" si="13"/>
        <v>No</v>
      </c>
      <c r="DV34" t="str">
        <f t="shared" si="13"/>
        <v>No</v>
      </c>
      <c r="DW34" t="str">
        <f t="shared" si="13"/>
        <v>No</v>
      </c>
      <c r="DX34" t="str">
        <f t="shared" si="13"/>
        <v>No</v>
      </c>
      <c r="DY34" t="str">
        <f t="shared" si="13"/>
        <v>No</v>
      </c>
      <c r="DZ34" t="str">
        <f t="shared" si="13"/>
        <v>No</v>
      </c>
      <c r="EA34" t="str">
        <f t="shared" si="13"/>
        <v>No</v>
      </c>
      <c r="EB34" t="str">
        <f t="shared" ref="EB34" si="14">IF(EB28&lt;EB32, "Upper Limit", IF(EB28&lt;EB31, "Lower Limit", "No"))</f>
        <v>No</v>
      </c>
    </row>
    <row r="35" spans="1:132">
      <c r="A35" t="s">
        <v>38</v>
      </c>
      <c r="B35">
        <v>-667.04200000000003</v>
      </c>
      <c r="C35">
        <f t="shared" si="0"/>
        <v>-5750.5420000000004</v>
      </c>
      <c r="D35">
        <f t="shared" si="1"/>
        <v>-4127.6419999999998</v>
      </c>
      <c r="E35">
        <f t="shared" si="2"/>
        <v>-789.54279999999994</v>
      </c>
      <c r="F35">
        <f t="shared" si="7"/>
        <v>2652.1055434242512</v>
      </c>
      <c r="G35">
        <f t="shared" si="8"/>
        <v>5304.2110868485024</v>
      </c>
      <c r="H35">
        <f t="shared" si="3"/>
        <v>1862.5627434242513</v>
      </c>
      <c r="I35">
        <f t="shared" si="4"/>
        <v>4514.6682868485022</v>
      </c>
      <c r="J35">
        <f t="shared" si="5"/>
        <v>-3441.6483434242509</v>
      </c>
      <c r="K35">
        <f t="shared" si="6"/>
        <v>-6093.7538868485026</v>
      </c>
    </row>
    <row r="36" spans="1:132">
      <c r="A36" t="s">
        <v>39</v>
      </c>
      <c r="B36">
        <v>630.87599999999998</v>
      </c>
      <c r="C36">
        <f t="shared" si="0"/>
        <v>-3285.4660000000003</v>
      </c>
      <c r="D36">
        <f t="shared" si="1"/>
        <v>36.733999999999469</v>
      </c>
      <c r="E36">
        <f t="shared" si="2"/>
        <v>-809.88220000000001</v>
      </c>
      <c r="F36">
        <f t="shared" si="7"/>
        <v>2643.6978008398446</v>
      </c>
      <c r="G36">
        <f t="shared" si="8"/>
        <v>5287.3956016796892</v>
      </c>
      <c r="H36">
        <f t="shared" si="3"/>
        <v>1833.8156008398446</v>
      </c>
      <c r="I36">
        <f t="shared" si="4"/>
        <v>4477.5134016796892</v>
      </c>
      <c r="J36">
        <f t="shared" si="5"/>
        <v>-3453.5800008398446</v>
      </c>
      <c r="K36">
        <f t="shared" si="6"/>
        <v>-6097.2778016796892</v>
      </c>
    </row>
    <row r="37" spans="1:132">
      <c r="A37" t="s">
        <v>40</v>
      </c>
      <c r="B37">
        <v>-838.41399999999999</v>
      </c>
      <c r="C37">
        <f t="shared" si="0"/>
        <v>-1754.08</v>
      </c>
      <c r="D37">
        <f t="shared" si="1"/>
        <v>3043.6200000000008</v>
      </c>
      <c r="E37">
        <f t="shared" si="2"/>
        <v>-514.6126999999999</v>
      </c>
      <c r="F37">
        <f t="shared" si="7"/>
        <v>2730.8103413702006</v>
      </c>
      <c r="G37">
        <f t="shared" si="8"/>
        <v>5461.6206827404012</v>
      </c>
      <c r="H37">
        <f t="shared" si="3"/>
        <v>2216.1976413702005</v>
      </c>
      <c r="I37">
        <f t="shared" si="4"/>
        <v>4947.0079827404015</v>
      </c>
      <c r="J37">
        <f t="shared" si="5"/>
        <v>-3245.4230413702007</v>
      </c>
      <c r="K37">
        <f t="shared" si="6"/>
        <v>-5976.2333827404009</v>
      </c>
    </row>
    <row r="38" spans="1:132">
      <c r="A38" t="s">
        <v>41</v>
      </c>
      <c r="B38">
        <v>-1029</v>
      </c>
      <c r="C38">
        <f t="shared" si="0"/>
        <v>-1903.58</v>
      </c>
      <c r="D38">
        <f t="shared" si="1"/>
        <v>3682.5200000000004</v>
      </c>
      <c r="E38">
        <f t="shared" si="2"/>
        <v>-157.08064999999996</v>
      </c>
      <c r="F38">
        <f t="shared" si="7"/>
        <v>2791.2014539851789</v>
      </c>
      <c r="G38">
        <f t="shared" si="8"/>
        <v>5582.4029079703578</v>
      </c>
      <c r="H38">
        <f t="shared" si="3"/>
        <v>2634.120803985179</v>
      </c>
      <c r="I38">
        <f t="shared" si="4"/>
        <v>5425.3222579703579</v>
      </c>
      <c r="J38">
        <f t="shared" si="5"/>
        <v>-2948.2821039851788</v>
      </c>
      <c r="K38">
        <f t="shared" si="6"/>
        <v>-5739.4835579703577</v>
      </c>
    </row>
    <row r="39" spans="1:132">
      <c r="A39" t="s">
        <v>42</v>
      </c>
      <c r="B39">
        <v>-32</v>
      </c>
      <c r="C39">
        <f t="shared" si="0"/>
        <v>-1268.538</v>
      </c>
      <c r="D39">
        <f t="shared" si="1"/>
        <v>4482.0040000000008</v>
      </c>
      <c r="E39">
        <f t="shared" si="2"/>
        <v>262.21345000000008</v>
      </c>
      <c r="F39">
        <f t="shared" si="7"/>
        <v>2828.3505583722986</v>
      </c>
      <c r="G39">
        <f t="shared" si="8"/>
        <v>5656.7011167445971</v>
      </c>
      <c r="H39">
        <f t="shared" si="3"/>
        <v>3090.5640083722988</v>
      </c>
      <c r="I39">
        <f t="shared" si="4"/>
        <v>5918.9145667445973</v>
      </c>
      <c r="J39">
        <f t="shared" si="5"/>
        <v>-2566.1371083722984</v>
      </c>
      <c r="K39">
        <f t="shared" si="6"/>
        <v>-5394.4876667445969</v>
      </c>
    </row>
    <row r="40" spans="1:132">
      <c r="A40" t="s">
        <v>43</v>
      </c>
      <c r="B40">
        <v>-225.2</v>
      </c>
      <c r="C40">
        <f t="shared" si="0"/>
        <v>-2124.614</v>
      </c>
      <c r="D40">
        <f t="shared" si="1"/>
        <v>1160.8520000000003</v>
      </c>
      <c r="E40">
        <f t="shared" si="2"/>
        <v>354.39315000000005</v>
      </c>
      <c r="F40">
        <f t="shared" si="7"/>
        <v>2825.9738818686592</v>
      </c>
      <c r="G40">
        <f t="shared" si="8"/>
        <v>5651.9477637373184</v>
      </c>
      <c r="H40">
        <f t="shared" si="3"/>
        <v>3180.3670318686591</v>
      </c>
      <c r="I40">
        <f t="shared" si="4"/>
        <v>6006.3409137373183</v>
      </c>
      <c r="J40">
        <f t="shared" si="5"/>
        <v>-2471.5807318686593</v>
      </c>
      <c r="K40">
        <f t="shared" si="6"/>
        <v>-5297.5546137373185</v>
      </c>
    </row>
    <row r="41" spans="1:132">
      <c r="A41" t="s">
        <v>44</v>
      </c>
      <c r="B41">
        <v>116</v>
      </c>
      <c r="C41">
        <f t="shared" si="0"/>
        <v>-1170.2</v>
      </c>
      <c r="D41">
        <f t="shared" si="1"/>
        <v>583.87999999999988</v>
      </c>
      <c r="E41">
        <f t="shared" si="2"/>
        <v>294.40525000000002</v>
      </c>
      <c r="F41">
        <f t="shared" si="7"/>
        <v>2806.7061763720549</v>
      </c>
      <c r="G41">
        <f t="shared" si="8"/>
        <v>5613.4123527441097</v>
      </c>
      <c r="H41">
        <f t="shared" si="3"/>
        <v>3101.1114263720547</v>
      </c>
      <c r="I41">
        <f t="shared" si="4"/>
        <v>5907.8176027441095</v>
      </c>
      <c r="J41">
        <f t="shared" si="5"/>
        <v>-2512.3009263720551</v>
      </c>
      <c r="K41">
        <f t="shared" si="6"/>
        <v>-5319.0071027441099</v>
      </c>
    </row>
    <row r="42" spans="1:132">
      <c r="A42" t="s">
        <v>45</v>
      </c>
      <c r="B42">
        <v>-6875.2079999999996</v>
      </c>
      <c r="C42">
        <f t="shared" si="0"/>
        <v>-7016.4079999999994</v>
      </c>
      <c r="D42">
        <f t="shared" si="1"/>
        <v>-5112.8279999999995</v>
      </c>
      <c r="E42">
        <f t="shared" si="2"/>
        <v>-91.52934999999998</v>
      </c>
      <c r="F42">
        <f t="shared" si="7"/>
        <v>2996.4084747772936</v>
      </c>
      <c r="G42">
        <f t="shared" si="8"/>
        <v>5992.8169495545872</v>
      </c>
      <c r="H42">
        <f t="shared" si="3"/>
        <v>2904.8791247772938</v>
      </c>
      <c r="I42">
        <f t="shared" si="4"/>
        <v>5901.2875995545874</v>
      </c>
      <c r="J42">
        <f t="shared" si="5"/>
        <v>-3087.9378247772934</v>
      </c>
      <c r="K42">
        <f t="shared" si="6"/>
        <v>-6084.3462995545869</v>
      </c>
    </row>
    <row r="43" spans="1:132">
      <c r="A43" t="s">
        <v>46</v>
      </c>
      <c r="B43">
        <v>1394.5519999999999</v>
      </c>
      <c r="C43">
        <f t="shared" si="0"/>
        <v>-5589.8559999999998</v>
      </c>
      <c r="D43">
        <f t="shared" si="1"/>
        <v>-4321.3179999999993</v>
      </c>
      <c r="E43">
        <f t="shared" si="2"/>
        <v>-442.88699999999989</v>
      </c>
      <c r="F43">
        <f t="shared" si="7"/>
        <v>3062.4004341226218</v>
      </c>
      <c r="G43">
        <f t="shared" si="8"/>
        <v>6124.8008682452437</v>
      </c>
      <c r="H43">
        <f t="shared" si="3"/>
        <v>2619.5134341226221</v>
      </c>
      <c r="I43">
        <f t="shared" si="4"/>
        <v>5681.913868245244</v>
      </c>
      <c r="J43">
        <f t="shared" si="5"/>
        <v>-3505.2874341226216</v>
      </c>
      <c r="K43">
        <f t="shared" si="6"/>
        <v>-6567.6878682452434</v>
      </c>
    </row>
    <row r="44" spans="1:132">
      <c r="A44" t="s">
        <v>47</v>
      </c>
      <c r="B44">
        <v>-2406.558</v>
      </c>
      <c r="C44">
        <f t="shared" si="0"/>
        <v>-7771.2139999999999</v>
      </c>
      <c r="D44">
        <f t="shared" si="1"/>
        <v>-5646.6</v>
      </c>
      <c r="E44">
        <f t="shared" si="2"/>
        <v>-803.05864999999983</v>
      </c>
      <c r="F44">
        <f t="shared" si="7"/>
        <v>3233.6463735807642</v>
      </c>
      <c r="G44">
        <f t="shared" si="8"/>
        <v>6467.2927471615285</v>
      </c>
      <c r="H44">
        <f t="shared" si="3"/>
        <v>2430.5877235807643</v>
      </c>
      <c r="I44">
        <f t="shared" si="4"/>
        <v>5664.2340971615286</v>
      </c>
      <c r="J44">
        <f t="shared" si="5"/>
        <v>-4036.7050235807642</v>
      </c>
      <c r="K44">
        <f t="shared" si="6"/>
        <v>-7270.3513971615284</v>
      </c>
    </row>
    <row r="45" spans="1:132">
      <c r="A45" t="s">
        <v>48</v>
      </c>
      <c r="B45">
        <v>-812.33100000000002</v>
      </c>
      <c r="C45">
        <f t="shared" si="0"/>
        <v>-8699.5450000000001</v>
      </c>
      <c r="D45">
        <f t="shared" si="1"/>
        <v>-7529.3450000000003</v>
      </c>
      <c r="E45">
        <f t="shared" si="2"/>
        <v>-1205.8161499999999</v>
      </c>
      <c r="F45">
        <f t="shared" si="7"/>
        <v>3545.9813125034389</v>
      </c>
      <c r="G45">
        <f t="shared" si="8"/>
        <v>7091.9626250068777</v>
      </c>
      <c r="H45">
        <f t="shared" si="3"/>
        <v>2340.1651625034392</v>
      </c>
      <c r="I45">
        <f t="shared" si="4"/>
        <v>5886.1464750068781</v>
      </c>
      <c r="J45">
        <f t="shared" si="5"/>
        <v>-4751.7974625034385</v>
      </c>
      <c r="K45">
        <f t="shared" si="6"/>
        <v>-8297.7787750068783</v>
      </c>
    </row>
    <row r="46" spans="1:132">
      <c r="A46" t="s">
        <v>49</v>
      </c>
      <c r="B46">
        <v>-190.05099999999999</v>
      </c>
      <c r="C46">
        <f t="shared" si="0"/>
        <v>-2014.3879999999999</v>
      </c>
      <c r="D46">
        <f t="shared" si="1"/>
        <v>5002.0199999999995</v>
      </c>
      <c r="E46">
        <f t="shared" si="2"/>
        <v>-1033.9999999999998</v>
      </c>
      <c r="F46">
        <f t="shared" si="7"/>
        <v>3763.8950614633527</v>
      </c>
      <c r="G46">
        <f t="shared" si="8"/>
        <v>7527.7901229267054</v>
      </c>
      <c r="H46">
        <f t="shared" si="3"/>
        <v>2729.8950614633532</v>
      </c>
      <c r="I46">
        <f t="shared" si="4"/>
        <v>6493.7901229267054</v>
      </c>
      <c r="J46">
        <f t="shared" si="5"/>
        <v>-4797.8950614633522</v>
      </c>
      <c r="K46">
        <f t="shared" si="6"/>
        <v>-8561.7901229267045</v>
      </c>
    </row>
    <row r="47" spans="1:132">
      <c r="A47" t="s">
        <v>50</v>
      </c>
      <c r="B47">
        <v>-2184.6370000000002</v>
      </c>
      <c r="C47">
        <f t="shared" si="0"/>
        <v>-5593.5770000000002</v>
      </c>
      <c r="D47">
        <f t="shared" si="1"/>
        <v>-3.7210000000004584</v>
      </c>
      <c r="E47">
        <f t="shared" si="2"/>
        <v>-1051.9164000000001</v>
      </c>
      <c r="F47">
        <f t="shared" si="7"/>
        <v>3757.7851827209747</v>
      </c>
      <c r="G47">
        <f t="shared" si="8"/>
        <v>7515.5703654419494</v>
      </c>
      <c r="H47">
        <f t="shared" si="3"/>
        <v>2705.8687827209747</v>
      </c>
      <c r="I47">
        <f t="shared" si="4"/>
        <v>6463.6539654419494</v>
      </c>
      <c r="J47">
        <f t="shared" si="5"/>
        <v>-4809.7015827209743</v>
      </c>
      <c r="K47">
        <f t="shared" si="6"/>
        <v>-8567.4867654419504</v>
      </c>
    </row>
    <row r="48" spans="1:132">
      <c r="A48" t="s">
        <v>51</v>
      </c>
      <c r="B48">
        <v>522.99300000000005</v>
      </c>
      <c r="C48">
        <f t="shared" si="0"/>
        <v>-2664.0260000000003</v>
      </c>
      <c r="D48">
        <f t="shared" si="1"/>
        <v>5107.1880000000001</v>
      </c>
      <c r="E48">
        <f t="shared" si="2"/>
        <v>-897.96574999999973</v>
      </c>
      <c r="F48">
        <f t="shared" si="7"/>
        <v>3948.8281275329068</v>
      </c>
      <c r="G48">
        <f t="shared" si="8"/>
        <v>7897.6562550658136</v>
      </c>
      <c r="H48">
        <f t="shared" si="3"/>
        <v>3050.862377532907</v>
      </c>
      <c r="I48">
        <f t="shared" si="4"/>
        <v>6999.6905050658142</v>
      </c>
      <c r="J48">
        <f t="shared" si="5"/>
        <v>-4846.7938775329067</v>
      </c>
      <c r="K48">
        <f t="shared" si="6"/>
        <v>-8795.6220050658139</v>
      </c>
    </row>
    <row r="49" spans="1:11">
      <c r="A49" t="s">
        <v>52</v>
      </c>
      <c r="B49">
        <v>852.11199999999997</v>
      </c>
      <c r="C49">
        <f t="shared" si="0"/>
        <v>-999.5830000000002</v>
      </c>
      <c r="D49">
        <f t="shared" si="1"/>
        <v>7699.9619999999995</v>
      </c>
      <c r="E49">
        <f t="shared" si="2"/>
        <v>-590.11889999999983</v>
      </c>
      <c r="F49">
        <f t="shared" si="7"/>
        <v>4366.9943905007895</v>
      </c>
      <c r="G49">
        <f t="shared" si="8"/>
        <v>8733.9887810015789</v>
      </c>
      <c r="H49">
        <f t="shared" si="3"/>
        <v>3776.8754905007895</v>
      </c>
      <c r="I49">
        <f t="shared" si="4"/>
        <v>8143.8698810015794</v>
      </c>
      <c r="J49">
        <f t="shared" si="5"/>
        <v>-4957.1132905007889</v>
      </c>
      <c r="K49">
        <f t="shared" si="6"/>
        <v>-9324.1076810015784</v>
      </c>
    </row>
    <row r="50" spans="1:11">
      <c r="A50" t="s">
        <v>53</v>
      </c>
      <c r="B50">
        <v>-1653.5409999999999</v>
      </c>
      <c r="C50">
        <f t="shared" si="0"/>
        <v>-2463.0730000000003</v>
      </c>
      <c r="D50">
        <f t="shared" si="1"/>
        <v>-448.6850000000004</v>
      </c>
      <c r="E50">
        <f t="shared" si="2"/>
        <v>-556.56354999999985</v>
      </c>
      <c r="F50">
        <f t="shared" si="7"/>
        <v>4365.2882635362239</v>
      </c>
      <c r="G50">
        <f t="shared" si="8"/>
        <v>8730.5765270724478</v>
      </c>
      <c r="H50">
        <f t="shared" si="3"/>
        <v>3808.724713536224</v>
      </c>
      <c r="I50">
        <f t="shared" si="4"/>
        <v>8174.0129770724479</v>
      </c>
      <c r="J50">
        <f t="shared" si="5"/>
        <v>-4921.8518135362237</v>
      </c>
      <c r="K50">
        <f t="shared" si="6"/>
        <v>-9287.1400770724467</v>
      </c>
    </row>
    <row r="51" spans="1:11">
      <c r="A51" t="s">
        <v>54</v>
      </c>
      <c r="B51">
        <v>6559.5439999999999</v>
      </c>
      <c r="C51">
        <f t="shared" si="0"/>
        <v>6281.1080000000002</v>
      </c>
      <c r="D51">
        <f t="shared" si="1"/>
        <v>11874.685000000001</v>
      </c>
      <c r="E51">
        <f t="shared" si="2"/>
        <v>100.05440000000017</v>
      </c>
      <c r="F51">
        <f t="shared" si="7"/>
        <v>5168.1236178342579</v>
      </c>
      <c r="G51">
        <f t="shared" si="8"/>
        <v>10336.247235668516</v>
      </c>
      <c r="H51">
        <f t="shared" si="3"/>
        <v>5268.1780178342578</v>
      </c>
      <c r="I51">
        <f t="shared" si="4"/>
        <v>10436.301635668517</v>
      </c>
      <c r="J51">
        <f t="shared" si="5"/>
        <v>-5068.0692178342579</v>
      </c>
      <c r="K51">
        <f t="shared" si="6"/>
        <v>-10236.192835668515</v>
      </c>
    </row>
    <row r="52" spans="1:11">
      <c r="A52" t="s">
        <v>55</v>
      </c>
      <c r="B52">
        <v>1024.2570000000001</v>
      </c>
      <c r="C52">
        <f t="shared" si="0"/>
        <v>6782.3719999999994</v>
      </c>
      <c r="D52">
        <f t="shared" si="1"/>
        <v>9446.3979999999992</v>
      </c>
      <c r="E52">
        <f t="shared" si="2"/>
        <v>772.75620000000004</v>
      </c>
      <c r="F52">
        <f t="shared" si="7"/>
        <v>5471.9907878158419</v>
      </c>
      <c r="G52">
        <f t="shared" si="8"/>
        <v>10943.981575631684</v>
      </c>
      <c r="H52">
        <f t="shared" si="3"/>
        <v>6244.7469878158417</v>
      </c>
      <c r="I52">
        <f t="shared" si="4"/>
        <v>11716.737775631684</v>
      </c>
      <c r="J52">
        <f t="shared" si="5"/>
        <v>-4699.2345878158421</v>
      </c>
      <c r="K52">
        <f t="shared" si="6"/>
        <v>-10171.225375631684</v>
      </c>
    </row>
    <row r="53" spans="1:11">
      <c r="A53" t="s">
        <v>56</v>
      </c>
      <c r="B53">
        <v>-378.35999999999899</v>
      </c>
      <c r="C53">
        <f t="shared" si="0"/>
        <v>5551.9000000000015</v>
      </c>
      <c r="D53">
        <f t="shared" si="1"/>
        <v>6551.483000000002</v>
      </c>
      <c r="E53">
        <f t="shared" si="2"/>
        <v>1348.54035</v>
      </c>
      <c r="F53">
        <f t="shared" si="7"/>
        <v>5442.336232564403</v>
      </c>
      <c r="G53">
        <f t="shared" si="8"/>
        <v>10884.672465128806</v>
      </c>
      <c r="H53">
        <f t="shared" si="3"/>
        <v>6790.8765825644032</v>
      </c>
      <c r="I53">
        <f t="shared" si="4"/>
        <v>12233.212815128805</v>
      </c>
      <c r="J53">
        <f t="shared" si="5"/>
        <v>-4093.7958825644027</v>
      </c>
      <c r="K53">
        <f t="shared" si="6"/>
        <v>-9536.1321151288066</v>
      </c>
    </row>
    <row r="54" spans="1:11">
      <c r="A54" t="s">
        <v>57</v>
      </c>
      <c r="B54">
        <v>-770.21299999999997</v>
      </c>
      <c r="C54">
        <f t="shared" si="0"/>
        <v>6435.228000000001</v>
      </c>
      <c r="D54">
        <f t="shared" si="1"/>
        <v>8898.3010000000013</v>
      </c>
      <c r="E54">
        <f t="shared" si="2"/>
        <v>2018.9754</v>
      </c>
      <c r="F54">
        <f t="shared" si="7"/>
        <v>5508.0968650439982</v>
      </c>
      <c r="G54">
        <f t="shared" si="8"/>
        <v>11016.193730087996</v>
      </c>
      <c r="H54">
        <f t="shared" si="3"/>
        <v>7527.0722650439984</v>
      </c>
      <c r="I54">
        <f t="shared" si="4"/>
        <v>13035.169130087996</v>
      </c>
      <c r="J54">
        <f t="shared" si="5"/>
        <v>-3489.1214650439979</v>
      </c>
      <c r="K54">
        <f t="shared" si="6"/>
        <v>-8997.2183300879969</v>
      </c>
    </row>
    <row r="55" spans="1:11">
      <c r="A55" t="s">
        <v>58</v>
      </c>
      <c r="B55">
        <v>-1039.442</v>
      </c>
      <c r="C55">
        <f t="shared" si="0"/>
        <v>-1163.7579999999989</v>
      </c>
      <c r="D55">
        <f t="shared" si="1"/>
        <v>-7444.8659999999991</v>
      </c>
      <c r="E55">
        <f t="shared" si="2"/>
        <v>1853.1142</v>
      </c>
      <c r="F55">
        <f t="shared" si="7"/>
        <v>5747.6616767100459</v>
      </c>
      <c r="G55">
        <f t="shared" si="8"/>
        <v>11495.323353420092</v>
      </c>
      <c r="H55">
        <f t="shared" si="3"/>
        <v>7600.7758767100458</v>
      </c>
      <c r="I55">
        <f t="shared" si="4"/>
        <v>13348.437553420092</v>
      </c>
      <c r="J55">
        <f t="shared" si="5"/>
        <v>-3894.5474767100459</v>
      </c>
      <c r="K55">
        <f t="shared" si="6"/>
        <v>-9642.2091534200918</v>
      </c>
    </row>
    <row r="56" spans="1:11">
      <c r="A56" t="s">
        <v>59</v>
      </c>
      <c r="B56">
        <v>387.61700000000002</v>
      </c>
      <c r="C56">
        <f t="shared" si="0"/>
        <v>-1800.397999999999</v>
      </c>
      <c r="D56">
        <f t="shared" si="1"/>
        <v>-8582.7699999999986</v>
      </c>
      <c r="E56">
        <f t="shared" si="2"/>
        <v>1422.1390000000004</v>
      </c>
      <c r="F56">
        <f t="shared" si="7"/>
        <v>6196.6473524125249</v>
      </c>
      <c r="G56">
        <f t="shared" si="8"/>
        <v>12393.29470482505</v>
      </c>
      <c r="H56">
        <f t="shared" si="3"/>
        <v>7618.786352412525</v>
      </c>
      <c r="I56">
        <f t="shared" si="4"/>
        <v>13815.433704825051</v>
      </c>
      <c r="J56">
        <f t="shared" si="5"/>
        <v>-4774.5083524125248</v>
      </c>
      <c r="K56">
        <f t="shared" si="6"/>
        <v>-10971.155704825049</v>
      </c>
    </row>
    <row r="57" spans="1:11">
      <c r="A57" t="s">
        <v>60</v>
      </c>
      <c r="B57">
        <v>-2180.5010000000002</v>
      </c>
      <c r="C57">
        <f t="shared" si="0"/>
        <v>-3602.5390000000002</v>
      </c>
      <c r="D57">
        <f t="shared" si="1"/>
        <v>-9154.4390000000021</v>
      </c>
      <c r="E57">
        <f t="shared" si="2"/>
        <v>812.23605000000009</v>
      </c>
      <c r="F57">
        <f t="shared" si="7"/>
        <v>6614.8377836712516</v>
      </c>
      <c r="G57">
        <f t="shared" si="8"/>
        <v>13229.675567342503</v>
      </c>
      <c r="H57">
        <f t="shared" si="3"/>
        <v>7427.073833671252</v>
      </c>
      <c r="I57">
        <f t="shared" si="4"/>
        <v>14041.911617342503</v>
      </c>
      <c r="J57">
        <f t="shared" si="5"/>
        <v>-5802.6017336712512</v>
      </c>
      <c r="K57">
        <f t="shared" si="6"/>
        <v>-12417.439517342504</v>
      </c>
    </row>
    <row r="58" spans="1:11">
      <c r="A58" t="s">
        <v>61</v>
      </c>
      <c r="B58">
        <v>-2119.703</v>
      </c>
      <c r="C58">
        <f t="shared" si="0"/>
        <v>-4952.0290000000005</v>
      </c>
      <c r="D58">
        <f t="shared" si="1"/>
        <v>-11387.257000000001</v>
      </c>
      <c r="E58">
        <f t="shared" si="2"/>
        <v>58.747199999999793</v>
      </c>
      <c r="F58">
        <f t="shared" si="7"/>
        <v>7110.4063506773209</v>
      </c>
      <c r="G58">
        <f t="shared" si="8"/>
        <v>14220.812701354642</v>
      </c>
      <c r="H58">
        <f t="shared" si="3"/>
        <v>7169.1535506773207</v>
      </c>
      <c r="I58">
        <f t="shared" si="4"/>
        <v>14279.559901354642</v>
      </c>
      <c r="J58">
        <f t="shared" si="5"/>
        <v>-7051.6591506773211</v>
      </c>
      <c r="K58">
        <f t="shared" si="6"/>
        <v>-14162.065501354642</v>
      </c>
    </row>
    <row r="59" spans="1:11">
      <c r="A59" t="s">
        <v>62</v>
      </c>
      <c r="B59">
        <v>-1650.2739999999999</v>
      </c>
      <c r="C59">
        <f t="shared" si="0"/>
        <v>-5562.8610000000008</v>
      </c>
      <c r="D59">
        <f t="shared" si="1"/>
        <v>-4399.1030000000019</v>
      </c>
      <c r="E59">
        <f t="shared" si="2"/>
        <v>-385.30815000000035</v>
      </c>
      <c r="F59">
        <f t="shared" si="7"/>
        <v>7096.9349038971404</v>
      </c>
      <c r="G59">
        <f t="shared" si="8"/>
        <v>14193.869807794281</v>
      </c>
      <c r="H59">
        <f t="shared" si="3"/>
        <v>6711.6267538971397</v>
      </c>
      <c r="I59">
        <f t="shared" si="4"/>
        <v>13808.56165779428</v>
      </c>
      <c r="J59">
        <f t="shared" si="5"/>
        <v>-7482.2430538971412</v>
      </c>
      <c r="K59">
        <f t="shared" si="6"/>
        <v>-14579.177957794282</v>
      </c>
    </row>
    <row r="60" spans="1:11">
      <c r="A60" t="s">
        <v>63</v>
      </c>
      <c r="B60">
        <v>-591.21699999999998</v>
      </c>
      <c r="C60">
        <f t="shared" si="0"/>
        <v>-6541.6949999999988</v>
      </c>
      <c r="D60">
        <f t="shared" si="1"/>
        <v>-4741.2969999999996</v>
      </c>
      <c r="E60">
        <f t="shared" ref="E60:E91" si="15">AVERAGE(D41:D60)</f>
        <v>-680.41560000000004</v>
      </c>
      <c r="F60">
        <f t="shared" si="7"/>
        <v>7151.7589852680476</v>
      </c>
      <c r="G60">
        <f t="shared" si="8"/>
        <v>14303.517970536095</v>
      </c>
      <c r="H60">
        <f t="shared" ref="H60:H91" si="16">E60+F60</f>
        <v>6471.3433852680473</v>
      </c>
      <c r="I60">
        <f t="shared" ref="I60:I91" si="17">E60+G60</f>
        <v>13623.102370536095</v>
      </c>
      <c r="J60">
        <f t="shared" ref="J60:J91" si="18">E60-F60</f>
        <v>-7832.1745852680478</v>
      </c>
      <c r="K60">
        <f t="shared" ref="K60:K91" si="19">E60-G60</f>
        <v>-14983.933570536095</v>
      </c>
    </row>
    <row r="61" spans="1:11">
      <c r="A61" t="s">
        <v>64</v>
      </c>
      <c r="B61">
        <v>-1308.77</v>
      </c>
      <c r="C61">
        <f t="shared" si="0"/>
        <v>-5669.9639999999999</v>
      </c>
      <c r="D61">
        <f t="shared" si="1"/>
        <v>-2067.4249999999997</v>
      </c>
      <c r="E61">
        <f t="shared" si="15"/>
        <v>-812.98084999999992</v>
      </c>
      <c r="F61">
        <f t="shared" si="7"/>
        <v>7151.662875772101</v>
      </c>
      <c r="G61">
        <f t="shared" si="8"/>
        <v>14303.325751544202</v>
      </c>
      <c r="H61">
        <f t="shared" si="16"/>
        <v>6338.682025772101</v>
      </c>
      <c r="I61">
        <f t="shared" si="17"/>
        <v>13490.344901544202</v>
      </c>
      <c r="J61">
        <f t="shared" si="18"/>
        <v>-7964.6437257721009</v>
      </c>
      <c r="K61">
        <f t="shared" si="19"/>
        <v>-15116.306601544202</v>
      </c>
    </row>
    <row r="62" spans="1:11">
      <c r="A62" t="s">
        <v>65</v>
      </c>
      <c r="B62">
        <v>-23.288000000000011</v>
      </c>
      <c r="C62">
        <f t="shared" si="0"/>
        <v>-3573.549</v>
      </c>
      <c r="D62">
        <f t="shared" si="1"/>
        <v>1378.4800000000005</v>
      </c>
      <c r="E62">
        <f t="shared" si="15"/>
        <v>-488.41545000000008</v>
      </c>
      <c r="F62">
        <f t="shared" si="7"/>
        <v>7093.3115903994831</v>
      </c>
      <c r="G62">
        <f t="shared" si="8"/>
        <v>14186.623180798966</v>
      </c>
      <c r="H62">
        <f t="shared" si="16"/>
        <v>6604.8961403994826</v>
      </c>
      <c r="I62">
        <f t="shared" si="17"/>
        <v>13698.207730798966</v>
      </c>
      <c r="J62">
        <f t="shared" si="18"/>
        <v>-7581.7270403994835</v>
      </c>
      <c r="K62">
        <f t="shared" si="19"/>
        <v>-14675.038630798967</v>
      </c>
    </row>
    <row r="63" spans="1:11">
      <c r="A63" t="s">
        <v>66</v>
      </c>
      <c r="B63">
        <v>-680.346</v>
      </c>
      <c r="C63">
        <f t="shared" si="0"/>
        <v>-2603.6210000000001</v>
      </c>
      <c r="D63">
        <f t="shared" si="1"/>
        <v>2959.2400000000007</v>
      </c>
      <c r="E63">
        <f t="shared" si="15"/>
        <v>-124.38755</v>
      </c>
      <c r="F63">
        <f t="shared" si="7"/>
        <v>7073.0443715484353</v>
      </c>
      <c r="G63">
        <f t="shared" si="8"/>
        <v>14146.088743096871</v>
      </c>
      <c r="H63">
        <f t="shared" si="16"/>
        <v>6948.6568215484349</v>
      </c>
      <c r="I63">
        <f t="shared" si="17"/>
        <v>14021.701193096871</v>
      </c>
      <c r="J63">
        <f t="shared" si="18"/>
        <v>-7197.4319215484356</v>
      </c>
      <c r="K63">
        <f t="shared" si="19"/>
        <v>-14270.47629309687</v>
      </c>
    </row>
    <row r="64" spans="1:11">
      <c r="A64" t="s">
        <v>67</v>
      </c>
      <c r="B64">
        <v>-2176.0230000000001</v>
      </c>
      <c r="C64">
        <f t="shared" si="0"/>
        <v>-4188.4269999999997</v>
      </c>
      <c r="D64">
        <f t="shared" si="1"/>
        <v>2353.2679999999991</v>
      </c>
      <c r="E64">
        <f t="shared" si="15"/>
        <v>275.6058499999998</v>
      </c>
      <c r="F64">
        <f t="shared" si="7"/>
        <v>6969.7663980962752</v>
      </c>
      <c r="G64">
        <f t="shared" si="8"/>
        <v>13939.53279619255</v>
      </c>
      <c r="H64">
        <f t="shared" si="16"/>
        <v>7245.3722480962751</v>
      </c>
      <c r="I64">
        <f t="shared" si="17"/>
        <v>14215.13864619255</v>
      </c>
      <c r="J64">
        <f t="shared" si="18"/>
        <v>-6694.1605480962753</v>
      </c>
      <c r="K64">
        <f t="shared" si="19"/>
        <v>-13663.926946192551</v>
      </c>
    </row>
    <row r="65" spans="1:11">
      <c r="A65" t="s">
        <v>68</v>
      </c>
      <c r="B65">
        <v>-3470.9489999999996</v>
      </c>
      <c r="C65">
        <f t="shared" si="0"/>
        <v>-6350.6059999999998</v>
      </c>
      <c r="D65">
        <f t="shared" si="1"/>
        <v>-680.64199999999983</v>
      </c>
      <c r="E65">
        <f t="shared" si="15"/>
        <v>618.04099999999994</v>
      </c>
      <c r="F65">
        <f t="shared" si="7"/>
        <v>6730.2426044378226</v>
      </c>
      <c r="G65">
        <f t="shared" si="8"/>
        <v>13460.485208875645</v>
      </c>
      <c r="H65">
        <f t="shared" si="16"/>
        <v>7348.2836044378228</v>
      </c>
      <c r="I65">
        <f t="shared" si="17"/>
        <v>14078.526208875644</v>
      </c>
      <c r="J65">
        <f t="shared" si="18"/>
        <v>-6112.2016044378224</v>
      </c>
      <c r="K65">
        <f t="shared" si="19"/>
        <v>-12842.444208875646</v>
      </c>
    </row>
    <row r="66" spans="1:11">
      <c r="A66" t="s">
        <v>69</v>
      </c>
      <c r="B66">
        <v>-291.49799999999993</v>
      </c>
      <c r="C66">
        <f t="shared" si="0"/>
        <v>-6618.8159999999989</v>
      </c>
      <c r="D66">
        <f t="shared" si="1"/>
        <v>-3045.2669999999989</v>
      </c>
      <c r="E66">
        <f t="shared" si="15"/>
        <v>215.6766499999998</v>
      </c>
      <c r="F66">
        <f t="shared" si="7"/>
        <v>6694.8124340087879</v>
      </c>
      <c r="G66">
        <f t="shared" si="8"/>
        <v>13389.624868017576</v>
      </c>
      <c r="H66">
        <f t="shared" si="16"/>
        <v>6910.4890840087874</v>
      </c>
      <c r="I66">
        <f t="shared" si="17"/>
        <v>13605.301518017575</v>
      </c>
      <c r="J66">
        <f t="shared" si="18"/>
        <v>-6479.1357840087885</v>
      </c>
      <c r="K66">
        <f t="shared" si="19"/>
        <v>-13173.948218017576</v>
      </c>
    </row>
    <row r="67" spans="1:11">
      <c r="A67" t="s">
        <v>70</v>
      </c>
      <c r="B67">
        <v>-2282.3719999999998</v>
      </c>
      <c r="C67">
        <f t="shared" si="0"/>
        <v>-8220.8419999999987</v>
      </c>
      <c r="D67">
        <f t="shared" si="1"/>
        <v>-5617.2209999999986</v>
      </c>
      <c r="E67">
        <f t="shared" si="15"/>
        <v>-64.998349999999888</v>
      </c>
      <c r="F67">
        <f t="shared" si="7"/>
        <v>6820.9767303311628</v>
      </c>
      <c r="G67">
        <f t="shared" si="8"/>
        <v>13641.953460662326</v>
      </c>
      <c r="H67">
        <f t="shared" si="16"/>
        <v>6755.978380331163</v>
      </c>
      <c r="I67">
        <f t="shared" si="17"/>
        <v>13576.955110662326</v>
      </c>
      <c r="J67">
        <f t="shared" si="18"/>
        <v>-6885.9750803311626</v>
      </c>
      <c r="K67">
        <f t="shared" si="19"/>
        <v>-13706.951810662325</v>
      </c>
    </row>
    <row r="68" spans="1:11">
      <c r="A68" t="s">
        <v>71</v>
      </c>
      <c r="B68">
        <v>-1464.953</v>
      </c>
      <c r="C68">
        <f t="shared" si="0"/>
        <v>-7509.771999999999</v>
      </c>
      <c r="D68">
        <f t="shared" si="1"/>
        <v>-3321.3449999999993</v>
      </c>
      <c r="E68">
        <f t="shared" si="15"/>
        <v>-486.42500000000001</v>
      </c>
      <c r="F68">
        <f t="shared" si="7"/>
        <v>6744.5456364379907</v>
      </c>
      <c r="G68">
        <f t="shared" si="8"/>
        <v>13489.091272875981</v>
      </c>
      <c r="H68">
        <f t="shared" si="16"/>
        <v>6258.1206364379905</v>
      </c>
      <c r="I68">
        <f t="shared" si="17"/>
        <v>13002.666272875982</v>
      </c>
      <c r="J68">
        <f t="shared" si="18"/>
        <v>-7230.9706364379908</v>
      </c>
      <c r="K68">
        <f t="shared" si="19"/>
        <v>-13975.516272875981</v>
      </c>
    </row>
    <row r="69" spans="1:11">
      <c r="A69" t="s">
        <v>72</v>
      </c>
      <c r="B69">
        <v>-1592.3489999999999</v>
      </c>
      <c r="C69">
        <f t="shared" si="0"/>
        <v>-5631.1719999999996</v>
      </c>
      <c r="D69">
        <f t="shared" si="1"/>
        <v>719.4340000000002</v>
      </c>
      <c r="E69">
        <f t="shared" si="15"/>
        <v>-835.45139999999992</v>
      </c>
      <c r="F69">
        <f t="shared" si="7"/>
        <v>6473.7924956342367</v>
      </c>
      <c r="G69">
        <f t="shared" si="8"/>
        <v>12947.584991268473</v>
      </c>
      <c r="H69">
        <f t="shared" si="16"/>
        <v>5638.3410956342368</v>
      </c>
      <c r="I69">
        <f t="shared" si="17"/>
        <v>12112.133591268474</v>
      </c>
      <c r="J69">
        <f t="shared" si="18"/>
        <v>-7309.2438956342367</v>
      </c>
      <c r="K69">
        <f t="shared" si="19"/>
        <v>-13783.036391268473</v>
      </c>
    </row>
    <row r="70" spans="1:11">
      <c r="A70" t="s">
        <v>73</v>
      </c>
      <c r="B70">
        <v>3630.9389999999999</v>
      </c>
      <c r="C70">
        <f t="shared" ref="C70:C133" si="20">SUM(B67,B68,B69,B70)</f>
        <v>-1708.7350000000001</v>
      </c>
      <c r="D70">
        <f t="shared" si="1"/>
        <v>4910.0809999999983</v>
      </c>
      <c r="E70">
        <f t="shared" si="15"/>
        <v>-567.51310000000012</v>
      </c>
      <c r="F70">
        <f t="shared" si="7"/>
        <v>6600.3011570574172</v>
      </c>
      <c r="G70">
        <f t="shared" si="8"/>
        <v>13200.602314114834</v>
      </c>
      <c r="H70">
        <f t="shared" si="16"/>
        <v>6032.7880570574171</v>
      </c>
      <c r="I70">
        <f t="shared" si="17"/>
        <v>12633.089214114834</v>
      </c>
      <c r="J70">
        <f t="shared" si="18"/>
        <v>-7167.8142570574173</v>
      </c>
      <c r="K70">
        <f t="shared" si="19"/>
        <v>-13768.115414114834</v>
      </c>
    </row>
    <row r="71" spans="1:11">
      <c r="A71" t="s">
        <v>74</v>
      </c>
      <c r="B71">
        <v>-4848.5509999999995</v>
      </c>
      <c r="C71">
        <f t="shared" si="20"/>
        <v>-4274.9139999999989</v>
      </c>
      <c r="D71">
        <f t="shared" si="1"/>
        <v>3945.9279999999999</v>
      </c>
      <c r="E71">
        <f t="shared" si="15"/>
        <v>-963.95094999999969</v>
      </c>
      <c r="F71">
        <f t="shared" si="7"/>
        <v>6026.8483932033096</v>
      </c>
      <c r="G71">
        <f t="shared" si="8"/>
        <v>12053.696786406619</v>
      </c>
      <c r="H71">
        <f t="shared" si="16"/>
        <v>5062.8974432033101</v>
      </c>
      <c r="I71">
        <f t="shared" si="17"/>
        <v>11089.745836406619</v>
      </c>
      <c r="J71">
        <f t="shared" si="18"/>
        <v>-6990.799343203309</v>
      </c>
      <c r="K71">
        <f t="shared" si="19"/>
        <v>-13017.64773640662</v>
      </c>
    </row>
    <row r="72" spans="1:11">
      <c r="A72" t="s">
        <v>75</v>
      </c>
      <c r="B72">
        <v>4673.5820000000003</v>
      </c>
      <c r="C72">
        <f t="shared" si="20"/>
        <v>1863.621000000001</v>
      </c>
      <c r="D72">
        <f t="shared" si="1"/>
        <v>9373.393</v>
      </c>
      <c r="E72">
        <f t="shared" si="15"/>
        <v>-967.60120000000006</v>
      </c>
      <c r="F72">
        <f t="shared" si="7"/>
        <v>6020.2298335730784</v>
      </c>
      <c r="G72">
        <f t="shared" si="8"/>
        <v>12040.459667146157</v>
      </c>
      <c r="H72">
        <f t="shared" si="16"/>
        <v>5052.6286335730783</v>
      </c>
      <c r="I72">
        <f t="shared" si="17"/>
        <v>11072.858467146158</v>
      </c>
      <c r="J72">
        <f t="shared" si="18"/>
        <v>-6987.8310335730785</v>
      </c>
      <c r="K72">
        <f t="shared" si="19"/>
        <v>-13008.060867146156</v>
      </c>
    </row>
    <row r="73" spans="1:11">
      <c r="A73" t="s">
        <v>76</v>
      </c>
      <c r="B73">
        <v>2089.596</v>
      </c>
      <c r="C73">
        <f t="shared" si="20"/>
        <v>5545.5660000000007</v>
      </c>
      <c r="D73">
        <f t="shared" si="1"/>
        <v>11176.738000000001</v>
      </c>
      <c r="E73">
        <f t="shared" si="15"/>
        <v>-736.33845000000042</v>
      </c>
      <c r="F73">
        <f t="shared" si="7"/>
        <v>6401.0643684799097</v>
      </c>
      <c r="G73">
        <f t="shared" si="8"/>
        <v>12802.128736959819</v>
      </c>
      <c r="H73">
        <f t="shared" si="16"/>
        <v>5664.7259184799095</v>
      </c>
      <c r="I73">
        <f t="shared" si="17"/>
        <v>12065.790286959818</v>
      </c>
      <c r="J73">
        <f t="shared" si="18"/>
        <v>-7137.4028184799099</v>
      </c>
      <c r="K73">
        <f t="shared" si="19"/>
        <v>-13538.467186959821</v>
      </c>
    </row>
    <row r="74" spans="1:11">
      <c r="A74" t="s">
        <v>77</v>
      </c>
      <c r="B74">
        <v>-823.79700000000003</v>
      </c>
      <c r="C74">
        <f t="shared" si="20"/>
        <v>1090.8300000000008</v>
      </c>
      <c r="D74">
        <f t="shared" ref="D74:D137" si="21">C74-C70</f>
        <v>2799.565000000001</v>
      </c>
      <c r="E74">
        <f t="shared" si="15"/>
        <v>-1041.2752500000001</v>
      </c>
      <c r="F74">
        <f t="shared" si="7"/>
        <v>6053.7743023643816</v>
      </c>
      <c r="G74">
        <f t="shared" si="8"/>
        <v>12107.548604728763</v>
      </c>
      <c r="H74">
        <f t="shared" si="16"/>
        <v>5012.499052364381</v>
      </c>
      <c r="I74">
        <f t="shared" si="17"/>
        <v>11066.273354728763</v>
      </c>
      <c r="J74">
        <f t="shared" si="18"/>
        <v>-7095.0495523643822</v>
      </c>
      <c r="K74">
        <f t="shared" si="19"/>
        <v>-13148.823854728764</v>
      </c>
    </row>
    <row r="75" spans="1:11">
      <c r="A75" t="s">
        <v>78</v>
      </c>
      <c r="B75">
        <v>-1492.922</v>
      </c>
      <c r="C75">
        <f t="shared" si="20"/>
        <v>4446.4589999999989</v>
      </c>
      <c r="D75">
        <f t="shared" si="21"/>
        <v>8721.3729999999978</v>
      </c>
      <c r="E75">
        <f t="shared" si="15"/>
        <v>-232.96330000000034</v>
      </c>
      <c r="F75">
        <f t="shared" si="7"/>
        <v>6230.4491895379433</v>
      </c>
      <c r="G75">
        <f t="shared" si="8"/>
        <v>12460.898379075887</v>
      </c>
      <c r="H75">
        <f t="shared" si="16"/>
        <v>5997.485889537943</v>
      </c>
      <c r="I75">
        <f t="shared" si="17"/>
        <v>12227.935079075887</v>
      </c>
      <c r="J75">
        <f t="shared" si="18"/>
        <v>-6463.4124895379437</v>
      </c>
      <c r="K75">
        <f t="shared" si="19"/>
        <v>-12693.861679075886</v>
      </c>
    </row>
    <row r="76" spans="1:11">
      <c r="A76" t="s">
        <v>79</v>
      </c>
      <c r="B76">
        <v>2173.4520000000002</v>
      </c>
      <c r="C76">
        <f t="shared" si="20"/>
        <v>1946.3290000000002</v>
      </c>
      <c r="D76">
        <f t="shared" si="21"/>
        <v>82.707999999999174</v>
      </c>
      <c r="E76">
        <f t="shared" si="15"/>
        <v>200.31059999999982</v>
      </c>
      <c r="F76">
        <f t="shared" si="7"/>
        <v>5912.4191146518942</v>
      </c>
      <c r="G76">
        <f t="shared" si="8"/>
        <v>11824.838229303788</v>
      </c>
      <c r="H76">
        <f t="shared" si="16"/>
        <v>6112.729714651894</v>
      </c>
      <c r="I76">
        <f t="shared" si="17"/>
        <v>12025.148829303789</v>
      </c>
      <c r="J76">
        <f t="shared" si="18"/>
        <v>-5712.1085146518944</v>
      </c>
      <c r="K76">
        <f t="shared" si="19"/>
        <v>-11624.527629303788</v>
      </c>
    </row>
    <row r="77" spans="1:11">
      <c r="A77" t="s">
        <v>80</v>
      </c>
      <c r="B77">
        <v>1448.96</v>
      </c>
      <c r="C77">
        <f t="shared" si="20"/>
        <v>1305.6930000000002</v>
      </c>
      <c r="D77">
        <f t="shared" si="21"/>
        <v>-4239.8730000000005</v>
      </c>
      <c r="E77">
        <f t="shared" si="15"/>
        <v>446.03890000000013</v>
      </c>
      <c r="F77">
        <f t="shared" si="7"/>
        <v>5596.8672550074216</v>
      </c>
      <c r="G77">
        <f t="shared" si="8"/>
        <v>11193.734510014843</v>
      </c>
      <c r="H77">
        <f t="shared" si="16"/>
        <v>6042.9061550074221</v>
      </c>
      <c r="I77">
        <f t="shared" si="17"/>
        <v>11639.773410014843</v>
      </c>
      <c r="J77">
        <f t="shared" si="18"/>
        <v>-5150.8283550074211</v>
      </c>
      <c r="K77">
        <f t="shared" si="19"/>
        <v>-10747.695610014844</v>
      </c>
    </row>
    <row r="78" spans="1:11">
      <c r="A78" t="s">
        <v>81</v>
      </c>
      <c r="B78">
        <v>-3224.585</v>
      </c>
      <c r="C78">
        <f t="shared" si="20"/>
        <v>-1095.0949999999998</v>
      </c>
      <c r="D78">
        <f t="shared" si="21"/>
        <v>-2185.9250000000006</v>
      </c>
      <c r="E78">
        <f t="shared" si="15"/>
        <v>906.10550000000001</v>
      </c>
      <c r="F78">
        <f t="shared" si="7"/>
        <v>4908.8569519451639</v>
      </c>
      <c r="G78">
        <f t="shared" si="8"/>
        <v>9817.7139038903279</v>
      </c>
      <c r="H78">
        <f t="shared" si="16"/>
        <v>5814.9624519451636</v>
      </c>
      <c r="I78">
        <f t="shared" si="17"/>
        <v>10723.819403890328</v>
      </c>
      <c r="J78">
        <f t="shared" si="18"/>
        <v>-4002.7514519451638</v>
      </c>
      <c r="K78">
        <f t="shared" si="19"/>
        <v>-8911.6084038903282</v>
      </c>
    </row>
    <row r="79" spans="1:11">
      <c r="A79" t="s">
        <v>82</v>
      </c>
      <c r="B79">
        <v>-471.60899999999998</v>
      </c>
      <c r="C79">
        <f t="shared" si="20"/>
        <v>-73.781999999999755</v>
      </c>
      <c r="D79">
        <f t="shared" si="21"/>
        <v>-4520.2409999999991</v>
      </c>
      <c r="E79">
        <f t="shared" si="15"/>
        <v>900.04860000000008</v>
      </c>
      <c r="F79">
        <f t="shared" si="7"/>
        <v>4915.8172223493593</v>
      </c>
      <c r="G79">
        <f t="shared" si="8"/>
        <v>9831.6344446987187</v>
      </c>
      <c r="H79">
        <f t="shared" si="16"/>
        <v>5815.8658223493594</v>
      </c>
      <c r="I79">
        <f t="shared" si="17"/>
        <v>10731.683044698719</v>
      </c>
      <c r="J79">
        <f t="shared" si="18"/>
        <v>-4015.7686223493592</v>
      </c>
      <c r="K79">
        <f t="shared" si="19"/>
        <v>-8931.5858446987186</v>
      </c>
    </row>
    <row r="80" spans="1:11">
      <c r="A80" t="s">
        <v>83</v>
      </c>
      <c r="B80">
        <v>-157.84199999999998</v>
      </c>
      <c r="C80">
        <f t="shared" si="20"/>
        <v>-2405.076</v>
      </c>
      <c r="D80">
        <f t="shared" si="21"/>
        <v>-4351.4050000000007</v>
      </c>
      <c r="E80">
        <f t="shared" si="15"/>
        <v>919.54320000000041</v>
      </c>
      <c r="F80">
        <f t="shared" si="7"/>
        <v>4892.9880239783479</v>
      </c>
      <c r="G80">
        <f t="shared" si="8"/>
        <v>9785.9760479566958</v>
      </c>
      <c r="H80">
        <f t="shared" si="16"/>
        <v>5812.531223978348</v>
      </c>
      <c r="I80">
        <f t="shared" si="17"/>
        <v>10705.519247956696</v>
      </c>
      <c r="J80">
        <f t="shared" si="18"/>
        <v>-3973.4448239783474</v>
      </c>
      <c r="K80">
        <f t="shared" si="19"/>
        <v>-8866.4328479566957</v>
      </c>
    </row>
    <row r="81" spans="1:11">
      <c r="A81" t="s">
        <v>84</v>
      </c>
      <c r="B81">
        <v>-781.25199999999995</v>
      </c>
      <c r="C81">
        <f t="shared" si="20"/>
        <v>-4635.2880000000005</v>
      </c>
      <c r="D81">
        <f t="shared" si="21"/>
        <v>-5940.9810000000007</v>
      </c>
      <c r="E81">
        <f t="shared" si="15"/>
        <v>725.86540000000025</v>
      </c>
      <c r="F81">
        <f t="shared" si="7"/>
        <v>5090.1343985970225</v>
      </c>
      <c r="G81">
        <f t="shared" si="8"/>
        <v>10180.268797194045</v>
      </c>
      <c r="H81">
        <f t="shared" si="16"/>
        <v>5815.9997985970231</v>
      </c>
      <c r="I81">
        <f t="shared" si="17"/>
        <v>10906.134197194046</v>
      </c>
      <c r="J81">
        <f t="shared" si="18"/>
        <v>-4364.2689985970219</v>
      </c>
      <c r="K81">
        <f t="shared" si="19"/>
        <v>-9454.4033971940444</v>
      </c>
    </row>
    <row r="82" spans="1:11">
      <c r="A82" t="s">
        <v>85</v>
      </c>
      <c r="B82">
        <v>3212.848</v>
      </c>
      <c r="C82">
        <f t="shared" si="20"/>
        <v>1802.145</v>
      </c>
      <c r="D82">
        <f t="shared" si="21"/>
        <v>2897.24</v>
      </c>
      <c r="E82">
        <f t="shared" si="15"/>
        <v>801.80340000000047</v>
      </c>
      <c r="F82">
        <f t="shared" si="7"/>
        <v>5111.6663569995744</v>
      </c>
      <c r="G82">
        <f t="shared" si="8"/>
        <v>10223.332713999149</v>
      </c>
      <c r="H82">
        <f t="shared" si="16"/>
        <v>5913.4697569995751</v>
      </c>
      <c r="I82">
        <f t="shared" si="17"/>
        <v>11025.13611399915</v>
      </c>
      <c r="J82">
        <f t="shared" si="18"/>
        <v>-4309.8629569995737</v>
      </c>
      <c r="K82">
        <f t="shared" si="19"/>
        <v>-9421.5293139991481</v>
      </c>
    </row>
    <row r="83" spans="1:11">
      <c r="A83" t="s">
        <v>86</v>
      </c>
      <c r="B83">
        <v>-4141.9780000000001</v>
      </c>
      <c r="C83">
        <f t="shared" si="20"/>
        <v>-1868.2240000000002</v>
      </c>
      <c r="D83">
        <f t="shared" si="21"/>
        <v>-1794.4420000000005</v>
      </c>
      <c r="E83">
        <f t="shared" si="15"/>
        <v>564.11929999999995</v>
      </c>
      <c r="F83">
        <f t="shared" si="7"/>
        <v>5116.5860782489599</v>
      </c>
      <c r="G83">
        <f t="shared" si="8"/>
        <v>10233.17215649792</v>
      </c>
      <c r="H83">
        <f t="shared" si="16"/>
        <v>5680.7053782489602</v>
      </c>
      <c r="I83">
        <f t="shared" si="17"/>
        <v>10797.29145649792</v>
      </c>
      <c r="J83">
        <f t="shared" si="18"/>
        <v>-4552.4667782489596</v>
      </c>
      <c r="K83">
        <f t="shared" si="19"/>
        <v>-9669.0528564979195</v>
      </c>
    </row>
    <row r="84" spans="1:11">
      <c r="A84" t="s">
        <v>87</v>
      </c>
      <c r="B84">
        <v>6741.277</v>
      </c>
      <c r="C84">
        <f t="shared" si="20"/>
        <v>5030.8950000000004</v>
      </c>
      <c r="D84">
        <f t="shared" si="21"/>
        <v>7435.9710000000005</v>
      </c>
      <c r="E84">
        <f t="shared" si="15"/>
        <v>818.25445000000013</v>
      </c>
      <c r="F84">
        <f t="shared" si="7"/>
        <v>5331.8270200020797</v>
      </c>
      <c r="G84">
        <f t="shared" si="8"/>
        <v>10663.654040004159</v>
      </c>
      <c r="H84">
        <f t="shared" si="16"/>
        <v>6150.0814700020801</v>
      </c>
      <c r="I84">
        <f t="shared" si="17"/>
        <v>11481.90849000416</v>
      </c>
      <c r="J84">
        <f t="shared" si="18"/>
        <v>-4513.5725700020794</v>
      </c>
      <c r="K84">
        <f t="shared" si="19"/>
        <v>-9845.3995900041591</v>
      </c>
    </row>
    <row r="85" spans="1:11">
      <c r="A85" t="s">
        <v>88</v>
      </c>
      <c r="B85">
        <v>2219.2870000000003</v>
      </c>
      <c r="C85">
        <f t="shared" si="20"/>
        <v>8031.4340000000002</v>
      </c>
      <c r="D85">
        <f t="shared" si="21"/>
        <v>12666.722000000002</v>
      </c>
      <c r="E85">
        <f t="shared" si="15"/>
        <v>1485.6226500000002</v>
      </c>
      <c r="F85">
        <f t="shared" si="7"/>
        <v>5935.4913532314313</v>
      </c>
      <c r="G85">
        <f t="shared" si="8"/>
        <v>11870.982706462863</v>
      </c>
      <c r="H85">
        <f t="shared" si="16"/>
        <v>7421.1140032314315</v>
      </c>
      <c r="I85">
        <f t="shared" si="17"/>
        <v>13356.605356462864</v>
      </c>
      <c r="J85">
        <f t="shared" si="18"/>
        <v>-4449.868703231431</v>
      </c>
      <c r="K85">
        <f t="shared" si="19"/>
        <v>-10385.360056462861</v>
      </c>
    </row>
    <row r="86" spans="1:11">
      <c r="A86" t="s">
        <v>89</v>
      </c>
      <c r="B86">
        <v>1365.825</v>
      </c>
      <c r="C86">
        <f t="shared" si="20"/>
        <v>6184.4110000000001</v>
      </c>
      <c r="D86">
        <f t="shared" si="21"/>
        <v>4382.2659999999996</v>
      </c>
      <c r="E86">
        <f t="shared" si="15"/>
        <v>1856.9993000000002</v>
      </c>
      <c r="F86">
        <f t="shared" si="7"/>
        <v>5869.072659802282</v>
      </c>
      <c r="G86">
        <f t="shared" si="8"/>
        <v>11738.145319604564</v>
      </c>
      <c r="H86">
        <f t="shared" si="16"/>
        <v>7726.0719598022824</v>
      </c>
      <c r="I86">
        <f t="shared" si="17"/>
        <v>13595.144619604564</v>
      </c>
      <c r="J86">
        <f t="shared" si="18"/>
        <v>-4012.0733598022816</v>
      </c>
      <c r="K86">
        <f t="shared" si="19"/>
        <v>-9881.1460196045646</v>
      </c>
    </row>
    <row r="87" spans="1:11">
      <c r="A87" t="s">
        <v>90</v>
      </c>
      <c r="B87">
        <v>1190.9270000000001</v>
      </c>
      <c r="C87">
        <f t="shared" si="20"/>
        <v>11517.316000000001</v>
      </c>
      <c r="D87">
        <f t="shared" si="21"/>
        <v>13385.54</v>
      </c>
      <c r="E87">
        <f t="shared" si="15"/>
        <v>2807.1373500000004</v>
      </c>
      <c r="F87">
        <f t="shared" si="7"/>
        <v>6127.8582981941981</v>
      </c>
      <c r="G87">
        <f t="shared" si="8"/>
        <v>12255.716596388396</v>
      </c>
      <c r="H87">
        <f t="shared" si="16"/>
        <v>8934.995648194199</v>
      </c>
      <c r="I87">
        <f t="shared" si="17"/>
        <v>15062.853946388397</v>
      </c>
      <c r="J87">
        <f t="shared" si="18"/>
        <v>-3320.7209481941977</v>
      </c>
      <c r="K87">
        <f t="shared" si="19"/>
        <v>-9448.5792463883954</v>
      </c>
    </row>
    <row r="88" spans="1:11">
      <c r="A88" t="s">
        <v>91</v>
      </c>
      <c r="B88">
        <v>-7467.7839999999997</v>
      </c>
      <c r="C88">
        <f t="shared" si="20"/>
        <v>-2691.744999999999</v>
      </c>
      <c r="D88">
        <f t="shared" si="21"/>
        <v>-7722.6399999999994</v>
      </c>
      <c r="E88">
        <f t="shared" si="15"/>
        <v>2587.0726</v>
      </c>
      <c r="F88">
        <f t="shared" si="7"/>
        <v>6431.0580465943904</v>
      </c>
      <c r="G88">
        <f t="shared" si="8"/>
        <v>12862.116093188781</v>
      </c>
      <c r="H88">
        <f t="shared" si="16"/>
        <v>9018.1306465943908</v>
      </c>
      <c r="I88">
        <f t="shared" si="17"/>
        <v>15449.18869318878</v>
      </c>
      <c r="J88">
        <f t="shared" si="18"/>
        <v>-3843.9854465943904</v>
      </c>
      <c r="K88">
        <f t="shared" si="19"/>
        <v>-10275.043493188781</v>
      </c>
    </row>
    <row r="89" spans="1:11">
      <c r="A89" t="s">
        <v>92</v>
      </c>
      <c r="B89">
        <v>2979.81</v>
      </c>
      <c r="C89">
        <f t="shared" si="20"/>
        <v>-1931.2219999999993</v>
      </c>
      <c r="D89">
        <f t="shared" si="21"/>
        <v>-9962.655999999999</v>
      </c>
      <c r="E89">
        <f t="shared" si="15"/>
        <v>2052.9681000000005</v>
      </c>
      <c r="F89">
        <f t="shared" si="7"/>
        <v>7011.6966414012195</v>
      </c>
      <c r="G89">
        <f t="shared" si="8"/>
        <v>14023.393282802439</v>
      </c>
      <c r="H89">
        <f t="shared" si="16"/>
        <v>9064.6647414012205</v>
      </c>
      <c r="I89">
        <f t="shared" si="17"/>
        <v>16076.361382802439</v>
      </c>
      <c r="J89">
        <f t="shared" si="18"/>
        <v>-4958.7285414012185</v>
      </c>
      <c r="K89">
        <f t="shared" si="19"/>
        <v>-11970.425182802439</v>
      </c>
    </row>
    <row r="90" spans="1:11">
      <c r="A90" t="s">
        <v>93</v>
      </c>
      <c r="B90">
        <v>-1016.4459999999999</v>
      </c>
      <c r="C90">
        <f t="shared" si="20"/>
        <v>-4313.4930000000004</v>
      </c>
      <c r="D90">
        <f t="shared" si="21"/>
        <v>-10497.904</v>
      </c>
      <c r="E90">
        <f t="shared" si="15"/>
        <v>1282.5688500000008</v>
      </c>
      <c r="F90">
        <f t="shared" si="7"/>
        <v>7510.0105203125786</v>
      </c>
      <c r="G90">
        <f t="shared" si="8"/>
        <v>15020.021040625157</v>
      </c>
      <c r="H90">
        <f t="shared" si="16"/>
        <v>8792.5793703125801</v>
      </c>
      <c r="I90">
        <f t="shared" si="17"/>
        <v>16302.589890625159</v>
      </c>
      <c r="J90">
        <f t="shared" si="18"/>
        <v>-6227.441670312578</v>
      </c>
      <c r="K90">
        <f t="shared" si="19"/>
        <v>-13737.452190625156</v>
      </c>
    </row>
    <row r="91" spans="1:11">
      <c r="A91" t="s">
        <v>94</v>
      </c>
      <c r="B91">
        <v>2308.5030000000002</v>
      </c>
      <c r="C91">
        <f t="shared" si="20"/>
        <v>-3195.9169999999999</v>
      </c>
      <c r="D91">
        <f t="shared" si="21"/>
        <v>-14713.233</v>
      </c>
      <c r="E91">
        <f t="shared" si="15"/>
        <v>349.61080000000072</v>
      </c>
      <c r="F91">
        <f t="shared" si="7"/>
        <v>8281.1418062534212</v>
      </c>
      <c r="G91">
        <f t="shared" si="8"/>
        <v>16562.283612506842</v>
      </c>
      <c r="H91">
        <f t="shared" si="16"/>
        <v>8630.7526062534216</v>
      </c>
      <c r="I91">
        <f t="shared" si="17"/>
        <v>16911.894412506845</v>
      </c>
      <c r="J91">
        <f t="shared" si="18"/>
        <v>-7931.5310062534209</v>
      </c>
      <c r="K91">
        <f t="shared" si="19"/>
        <v>-16212.672812506842</v>
      </c>
    </row>
    <row r="92" spans="1:11">
      <c r="A92" t="s">
        <v>95</v>
      </c>
      <c r="B92">
        <v>-663.03899999999999</v>
      </c>
      <c r="C92">
        <f t="shared" si="20"/>
        <v>3608.8280000000004</v>
      </c>
      <c r="D92">
        <f t="shared" si="21"/>
        <v>6300.5729999999994</v>
      </c>
      <c r="E92">
        <f t="shared" ref="E92:E123" si="22">AVERAGE(D73:D92)</f>
        <v>195.96979999999971</v>
      </c>
      <c r="F92">
        <f t="shared" si="7"/>
        <v>8132.07449892564</v>
      </c>
      <c r="G92">
        <f t="shared" si="8"/>
        <v>16264.14899785128</v>
      </c>
      <c r="H92">
        <f t="shared" ref="H92:H123" si="23">E92+F92</f>
        <v>8328.0442989256389</v>
      </c>
      <c r="I92">
        <f t="shared" ref="I92:I123" si="24">E92+G92</f>
        <v>16460.118797851279</v>
      </c>
      <c r="J92">
        <f t="shared" ref="J92:J123" si="25">E92-F92</f>
        <v>-7936.1046989256402</v>
      </c>
      <c r="K92">
        <f t="shared" ref="K92:K123" si="26">E92-G92</f>
        <v>-16068.179197851281</v>
      </c>
    </row>
    <row r="93" spans="1:11">
      <c r="A93" t="s">
        <v>96</v>
      </c>
      <c r="B93">
        <v>1970.7570000000001</v>
      </c>
      <c r="C93">
        <f t="shared" si="20"/>
        <v>2599.7750000000005</v>
      </c>
      <c r="D93">
        <f t="shared" si="21"/>
        <v>4530.9969999999994</v>
      </c>
      <c r="E93">
        <f t="shared" si="22"/>
        <v>-136.3172500000002</v>
      </c>
      <c r="F93">
        <f t="shared" ref="F93:F143" si="27">STDEV(D74,D75,D76,D77,D78,D79,D80,D81,D82,D83,D84,D85,D86,D87,D88,D89,D90,D91,D92,D93)</f>
        <v>7788.2805830167263</v>
      </c>
      <c r="G93">
        <f t="shared" ref="G93:G143" si="28">F93*2</f>
        <v>15576.561166033453</v>
      </c>
      <c r="H93">
        <f t="shared" si="23"/>
        <v>7651.9633330167262</v>
      </c>
      <c r="I93">
        <f t="shared" si="24"/>
        <v>15440.243916033452</v>
      </c>
      <c r="J93">
        <f t="shared" si="25"/>
        <v>-7924.5978330167263</v>
      </c>
      <c r="K93">
        <f t="shared" si="26"/>
        <v>-15712.878416033453</v>
      </c>
    </row>
    <row r="94" spans="1:11">
      <c r="A94" t="s">
        <v>97</v>
      </c>
      <c r="B94">
        <v>-4944.1659</v>
      </c>
      <c r="C94">
        <f t="shared" si="20"/>
        <v>-1327.9448999999995</v>
      </c>
      <c r="D94">
        <f t="shared" si="21"/>
        <v>2985.5481000000009</v>
      </c>
      <c r="E94">
        <f t="shared" si="22"/>
        <v>-127.01809500000013</v>
      </c>
      <c r="F94">
        <f t="shared" si="27"/>
        <v>7792.0806070485596</v>
      </c>
      <c r="G94">
        <f t="shared" si="28"/>
        <v>15584.161214097119</v>
      </c>
      <c r="H94">
        <f t="shared" si="23"/>
        <v>7665.0625120485593</v>
      </c>
      <c r="I94">
        <f t="shared" si="24"/>
        <v>15457.14311909712</v>
      </c>
      <c r="J94">
        <f t="shared" si="25"/>
        <v>-7919.09870204856</v>
      </c>
      <c r="K94">
        <f t="shared" si="26"/>
        <v>-15711.179309097119</v>
      </c>
    </row>
    <row r="95" spans="1:11">
      <c r="A95" t="s">
        <v>98</v>
      </c>
      <c r="B95">
        <v>2335.9058</v>
      </c>
      <c r="C95">
        <f t="shared" si="20"/>
        <v>-1300.5421000000001</v>
      </c>
      <c r="D95">
        <f t="shared" si="21"/>
        <v>1895.3748999999998</v>
      </c>
      <c r="E95">
        <f t="shared" si="22"/>
        <v>-468.31800000000021</v>
      </c>
      <c r="F95">
        <f t="shared" si="27"/>
        <v>7529.172106236244</v>
      </c>
      <c r="G95">
        <f t="shared" si="28"/>
        <v>15058.344212472488</v>
      </c>
      <c r="H95">
        <f t="shared" si="23"/>
        <v>7060.8541062362438</v>
      </c>
      <c r="I95">
        <f t="shared" si="24"/>
        <v>14590.026212472487</v>
      </c>
      <c r="J95">
        <f t="shared" si="25"/>
        <v>-7997.4901062362442</v>
      </c>
      <c r="K95">
        <f t="shared" si="26"/>
        <v>-15526.662212472489</v>
      </c>
    </row>
    <row r="96" spans="1:11">
      <c r="A96" t="s">
        <v>99</v>
      </c>
      <c r="B96">
        <v>2355.6858000000002</v>
      </c>
      <c r="C96">
        <f t="shared" si="20"/>
        <v>1718.1827000000003</v>
      </c>
      <c r="D96">
        <f t="shared" si="21"/>
        <v>-1890.6453000000001</v>
      </c>
      <c r="E96">
        <f t="shared" si="22"/>
        <v>-566.98566500000015</v>
      </c>
      <c r="F96">
        <f t="shared" si="27"/>
        <v>7534.4992451722073</v>
      </c>
      <c r="G96">
        <f t="shared" si="28"/>
        <v>15068.998490344415</v>
      </c>
      <c r="H96">
        <f t="shared" si="23"/>
        <v>6967.5135801722072</v>
      </c>
      <c r="I96">
        <f t="shared" si="24"/>
        <v>14502.012825344415</v>
      </c>
      <c r="J96">
        <f t="shared" si="25"/>
        <v>-8101.4849101722075</v>
      </c>
      <c r="K96">
        <f t="shared" si="26"/>
        <v>-15635.984155344415</v>
      </c>
    </row>
    <row r="97" spans="1:11">
      <c r="A97" t="s">
        <v>100</v>
      </c>
      <c r="B97">
        <v>236.01029999999992</v>
      </c>
      <c r="C97">
        <f t="shared" si="20"/>
        <v>-16.563999999999851</v>
      </c>
      <c r="D97">
        <f t="shared" si="21"/>
        <v>-2616.3390000000004</v>
      </c>
      <c r="E97">
        <f t="shared" si="22"/>
        <v>-485.80896499999972</v>
      </c>
      <c r="F97">
        <f t="shared" si="27"/>
        <v>7501.5186294724608</v>
      </c>
      <c r="G97">
        <f t="shared" si="28"/>
        <v>15003.037258944922</v>
      </c>
      <c r="H97">
        <f t="shared" si="23"/>
        <v>7015.7096644724606</v>
      </c>
      <c r="I97">
        <f t="shared" si="24"/>
        <v>14517.228293944921</v>
      </c>
      <c r="J97">
        <f t="shared" si="25"/>
        <v>-7987.327594472461</v>
      </c>
      <c r="K97">
        <f t="shared" si="26"/>
        <v>-15488.846223944922</v>
      </c>
    </row>
    <row r="98" spans="1:11">
      <c r="A98" t="s">
        <v>101</v>
      </c>
      <c r="B98">
        <v>-2590.5304000000001</v>
      </c>
      <c r="C98">
        <f t="shared" si="20"/>
        <v>2337.0714999999996</v>
      </c>
      <c r="D98">
        <f t="shared" si="21"/>
        <v>3665.0163999999991</v>
      </c>
      <c r="E98">
        <f t="shared" si="22"/>
        <v>-193.26189499999998</v>
      </c>
      <c r="F98">
        <f t="shared" si="27"/>
        <v>7545.6858853710746</v>
      </c>
      <c r="G98">
        <f t="shared" si="28"/>
        <v>15091.371770742149</v>
      </c>
      <c r="H98">
        <f t="shared" si="23"/>
        <v>7352.423990371075</v>
      </c>
      <c r="I98">
        <f t="shared" si="24"/>
        <v>14898.10987574215</v>
      </c>
      <c r="J98">
        <f t="shared" si="25"/>
        <v>-7738.9477803710743</v>
      </c>
      <c r="K98">
        <f t="shared" si="26"/>
        <v>-15284.633665742149</v>
      </c>
    </row>
    <row r="99" spans="1:11">
      <c r="A99" t="s">
        <v>102</v>
      </c>
      <c r="B99">
        <v>-3288.1950999999999</v>
      </c>
      <c r="C99">
        <f t="shared" si="20"/>
        <v>-3287.0293999999999</v>
      </c>
      <c r="D99">
        <f t="shared" si="21"/>
        <v>-1986.4872999999998</v>
      </c>
      <c r="E99">
        <f t="shared" si="22"/>
        <v>-66.574210000000036</v>
      </c>
      <c r="F99">
        <f t="shared" si="27"/>
        <v>7490.2815909420233</v>
      </c>
      <c r="G99">
        <f t="shared" si="28"/>
        <v>14980.563181884047</v>
      </c>
      <c r="H99">
        <f t="shared" si="23"/>
        <v>7423.7073809420235</v>
      </c>
      <c r="I99">
        <f t="shared" si="24"/>
        <v>14913.988971884046</v>
      </c>
      <c r="J99">
        <f t="shared" si="25"/>
        <v>-7556.8558009420231</v>
      </c>
      <c r="K99">
        <f t="shared" si="26"/>
        <v>-15047.137391884047</v>
      </c>
    </row>
    <row r="100" spans="1:11">
      <c r="A100" t="s">
        <v>103</v>
      </c>
      <c r="B100">
        <v>-6291.6648999999998</v>
      </c>
      <c r="C100">
        <f t="shared" si="20"/>
        <v>-11934.3801</v>
      </c>
      <c r="D100">
        <f t="shared" si="21"/>
        <v>-13652.5628</v>
      </c>
      <c r="E100">
        <f t="shared" si="22"/>
        <v>-531.6320999999997</v>
      </c>
      <c r="F100">
        <f t="shared" si="27"/>
        <v>8038.9701558560728</v>
      </c>
      <c r="G100">
        <f t="shared" si="28"/>
        <v>16077.940311712146</v>
      </c>
      <c r="H100">
        <f t="shared" si="23"/>
        <v>7507.338055856073</v>
      </c>
      <c r="I100">
        <f t="shared" si="24"/>
        <v>15546.308211712147</v>
      </c>
      <c r="J100">
        <f t="shared" si="25"/>
        <v>-8570.6022558560726</v>
      </c>
      <c r="K100">
        <f t="shared" si="26"/>
        <v>-16609.572411712146</v>
      </c>
    </row>
    <row r="101" spans="1:11">
      <c r="A101" t="s">
        <v>104</v>
      </c>
      <c r="B101">
        <v>705.8433</v>
      </c>
      <c r="C101">
        <f t="shared" si="20"/>
        <v>-11464.5471</v>
      </c>
      <c r="D101">
        <f t="shared" si="21"/>
        <v>-11447.983099999999</v>
      </c>
      <c r="E101">
        <f t="shared" si="22"/>
        <v>-806.98220499999957</v>
      </c>
      <c r="F101">
        <f t="shared" si="27"/>
        <v>8323.28721813224</v>
      </c>
      <c r="G101">
        <f t="shared" si="28"/>
        <v>16646.57443626448</v>
      </c>
      <c r="H101">
        <f t="shared" si="23"/>
        <v>7516.3050131322407</v>
      </c>
      <c r="I101">
        <f t="shared" si="24"/>
        <v>15839.59223126448</v>
      </c>
      <c r="J101">
        <f t="shared" si="25"/>
        <v>-9130.2694231322403</v>
      </c>
      <c r="K101">
        <f t="shared" si="26"/>
        <v>-17453.55664126448</v>
      </c>
    </row>
    <row r="102" spans="1:11">
      <c r="A102" t="s">
        <v>105</v>
      </c>
      <c r="B102">
        <v>-10916.8605999999</v>
      </c>
      <c r="C102">
        <f t="shared" si="20"/>
        <v>-19790.877299999898</v>
      </c>
      <c r="D102">
        <f t="shared" si="21"/>
        <v>-22127.948799999896</v>
      </c>
      <c r="E102">
        <f t="shared" si="22"/>
        <v>-2058.2416449999946</v>
      </c>
      <c r="F102">
        <f t="shared" si="27"/>
        <v>9530.6001436708884</v>
      </c>
      <c r="G102">
        <f t="shared" si="28"/>
        <v>19061.200287341777</v>
      </c>
      <c r="H102">
        <f t="shared" si="23"/>
        <v>7472.3584986708938</v>
      </c>
      <c r="I102">
        <f t="shared" si="24"/>
        <v>17002.958642341782</v>
      </c>
      <c r="J102">
        <f t="shared" si="25"/>
        <v>-11588.841788670883</v>
      </c>
      <c r="K102">
        <f t="shared" si="26"/>
        <v>-21119.441932341771</v>
      </c>
    </row>
    <row r="103" spans="1:11">
      <c r="A103" t="s">
        <v>106</v>
      </c>
      <c r="B103">
        <v>-495.25709999999987</v>
      </c>
      <c r="C103">
        <f t="shared" si="20"/>
        <v>-16997.9392999999</v>
      </c>
      <c r="D103">
        <f t="shared" si="21"/>
        <v>-13710.909899999901</v>
      </c>
      <c r="E103">
        <f t="shared" si="22"/>
        <v>-2654.0650399999895</v>
      </c>
      <c r="F103">
        <f t="shared" si="27"/>
        <v>9879.3495942960835</v>
      </c>
      <c r="G103">
        <f t="shared" si="28"/>
        <v>19758.699188592167</v>
      </c>
      <c r="H103">
        <f t="shared" si="23"/>
        <v>7225.284554296094</v>
      </c>
      <c r="I103">
        <f t="shared" si="24"/>
        <v>17104.634148592177</v>
      </c>
      <c r="J103">
        <f t="shared" si="25"/>
        <v>-12533.414634296074</v>
      </c>
      <c r="K103">
        <f t="shared" si="26"/>
        <v>-22412.764228592157</v>
      </c>
    </row>
    <row r="104" spans="1:11">
      <c r="A104" t="s">
        <v>107</v>
      </c>
      <c r="B104">
        <v>-4645.2970999999998</v>
      </c>
      <c r="C104">
        <f t="shared" si="20"/>
        <v>-15351.5714999999</v>
      </c>
      <c r="D104">
        <f t="shared" si="21"/>
        <v>-3417.1913999998997</v>
      </c>
      <c r="E104">
        <f t="shared" si="22"/>
        <v>-3196.723159999985</v>
      </c>
      <c r="F104">
        <f t="shared" si="27"/>
        <v>9589.7790918215978</v>
      </c>
      <c r="G104">
        <f t="shared" si="28"/>
        <v>19179.558183643196</v>
      </c>
      <c r="H104">
        <f t="shared" si="23"/>
        <v>6393.0559318216128</v>
      </c>
      <c r="I104">
        <f t="shared" si="24"/>
        <v>15982.835023643211</v>
      </c>
      <c r="J104">
        <f t="shared" si="25"/>
        <v>-12786.502251821583</v>
      </c>
      <c r="K104">
        <f t="shared" si="26"/>
        <v>-22376.281343643182</v>
      </c>
    </row>
    <row r="105" spans="1:11">
      <c r="A105" t="s">
        <v>108</v>
      </c>
      <c r="B105">
        <v>-5139.6288000000004</v>
      </c>
      <c r="C105">
        <f t="shared" si="20"/>
        <v>-21197.043599999903</v>
      </c>
      <c r="D105">
        <f t="shared" si="21"/>
        <v>-9732.4964999999029</v>
      </c>
      <c r="E105">
        <f t="shared" si="22"/>
        <v>-4316.6840849999799</v>
      </c>
      <c r="F105">
        <f t="shared" si="27"/>
        <v>8924.5214788593785</v>
      </c>
      <c r="G105">
        <f t="shared" si="28"/>
        <v>17849.042957718757</v>
      </c>
      <c r="H105">
        <f t="shared" si="23"/>
        <v>4607.8373938593986</v>
      </c>
      <c r="I105">
        <f t="shared" si="24"/>
        <v>13532.358872718778</v>
      </c>
      <c r="J105">
        <f t="shared" si="25"/>
        <v>-13241.205563859359</v>
      </c>
      <c r="K105">
        <f t="shared" si="26"/>
        <v>-22165.727042718736</v>
      </c>
    </row>
    <row r="106" spans="1:11">
      <c r="A106" t="s">
        <v>109</v>
      </c>
      <c r="B106">
        <v>-11006.168599999999</v>
      </c>
      <c r="C106">
        <f t="shared" si="20"/>
        <v>-21286.351600000002</v>
      </c>
      <c r="D106">
        <f t="shared" si="21"/>
        <v>-1495.4743000001035</v>
      </c>
      <c r="E106">
        <f t="shared" si="22"/>
        <v>-4610.5710999999847</v>
      </c>
      <c r="F106">
        <f t="shared" si="27"/>
        <v>8717.3592374603504</v>
      </c>
      <c r="G106">
        <f t="shared" si="28"/>
        <v>17434.718474920701</v>
      </c>
      <c r="H106">
        <f t="shared" si="23"/>
        <v>4106.7881374603658</v>
      </c>
      <c r="I106">
        <f t="shared" si="24"/>
        <v>12824.147374920716</v>
      </c>
      <c r="J106">
        <f t="shared" si="25"/>
        <v>-13327.930337460335</v>
      </c>
      <c r="K106">
        <f t="shared" si="26"/>
        <v>-22045.289574920687</v>
      </c>
    </row>
    <row r="107" spans="1:11">
      <c r="A107" t="s">
        <v>110</v>
      </c>
      <c r="B107">
        <v>-11203.3974</v>
      </c>
      <c r="C107">
        <f t="shared" si="20"/>
        <v>-31994.491900000001</v>
      </c>
      <c r="D107">
        <f t="shared" si="21"/>
        <v>-14996.552600000101</v>
      </c>
      <c r="E107">
        <f t="shared" si="22"/>
        <v>-6029.6757299999899</v>
      </c>
      <c r="F107">
        <f t="shared" si="27"/>
        <v>7905.980838649687</v>
      </c>
      <c r="G107">
        <f t="shared" si="28"/>
        <v>15811.961677299374</v>
      </c>
      <c r="H107">
        <f t="shared" si="23"/>
        <v>1876.3051086496971</v>
      </c>
      <c r="I107">
        <f t="shared" si="24"/>
        <v>9782.2859472993841</v>
      </c>
      <c r="J107">
        <f t="shared" si="25"/>
        <v>-13935.656568649676</v>
      </c>
      <c r="K107">
        <f t="shared" si="26"/>
        <v>-21841.637407299364</v>
      </c>
    </row>
    <row r="108" spans="1:11">
      <c r="A108" t="s">
        <v>111</v>
      </c>
      <c r="B108">
        <v>5622.5505999999996</v>
      </c>
      <c r="C108">
        <f t="shared" si="20"/>
        <v>-21726.644199999999</v>
      </c>
      <c r="D108">
        <f t="shared" si="21"/>
        <v>-6375.0727000000988</v>
      </c>
      <c r="E108">
        <f t="shared" si="22"/>
        <v>-5962.297364999994</v>
      </c>
      <c r="F108">
        <f t="shared" si="27"/>
        <v>7896.5298893241752</v>
      </c>
      <c r="G108">
        <f t="shared" si="28"/>
        <v>15793.05977864835</v>
      </c>
      <c r="H108">
        <f t="shared" si="23"/>
        <v>1934.2325243241812</v>
      </c>
      <c r="I108">
        <f t="shared" si="24"/>
        <v>9830.7624136483573</v>
      </c>
      <c r="J108">
        <f t="shared" si="25"/>
        <v>-13858.827254324169</v>
      </c>
      <c r="K108">
        <f t="shared" si="26"/>
        <v>-21755.357143648343</v>
      </c>
    </row>
    <row r="109" spans="1:11">
      <c r="A109" t="s">
        <v>112</v>
      </c>
      <c r="B109">
        <v>4989.6481999999996</v>
      </c>
      <c r="C109">
        <f t="shared" si="20"/>
        <v>-11597.367200000001</v>
      </c>
      <c r="D109">
        <f t="shared" si="21"/>
        <v>9599.6763999999021</v>
      </c>
      <c r="E109">
        <f t="shared" si="22"/>
        <v>-4984.1807449999997</v>
      </c>
      <c r="F109">
        <f t="shared" si="27"/>
        <v>8558.7333586175155</v>
      </c>
      <c r="G109">
        <f t="shared" si="28"/>
        <v>17117.466717235031</v>
      </c>
      <c r="H109">
        <f t="shared" si="23"/>
        <v>3574.5526136175158</v>
      </c>
      <c r="I109">
        <f t="shared" si="24"/>
        <v>12133.285972235031</v>
      </c>
      <c r="J109">
        <f t="shared" si="25"/>
        <v>-13542.914103617515</v>
      </c>
      <c r="K109">
        <f t="shared" si="26"/>
        <v>-22101.647462235029</v>
      </c>
    </row>
    <row r="110" spans="1:11">
      <c r="A110" t="s">
        <v>113</v>
      </c>
      <c r="B110">
        <v>-27987.458500000001</v>
      </c>
      <c r="C110">
        <f t="shared" si="20"/>
        <v>-28578.6571</v>
      </c>
      <c r="D110">
        <f t="shared" si="21"/>
        <v>-7292.3054999999986</v>
      </c>
      <c r="E110">
        <f t="shared" si="22"/>
        <v>-4823.9008199999989</v>
      </c>
      <c r="F110">
        <f t="shared" si="27"/>
        <v>8479.6937632114277</v>
      </c>
      <c r="G110">
        <f t="shared" si="28"/>
        <v>16959.387526422855</v>
      </c>
      <c r="H110">
        <f t="shared" si="23"/>
        <v>3655.7929432114288</v>
      </c>
      <c r="I110">
        <f t="shared" si="24"/>
        <v>12135.486706422857</v>
      </c>
      <c r="J110">
        <f t="shared" si="25"/>
        <v>-13303.594583211427</v>
      </c>
      <c r="K110">
        <f t="shared" si="26"/>
        <v>-21783.288346422854</v>
      </c>
    </row>
    <row r="111" spans="1:11">
      <c r="A111" t="s">
        <v>114</v>
      </c>
      <c r="B111">
        <v>-10109.052799999999</v>
      </c>
      <c r="C111">
        <f t="shared" si="20"/>
        <v>-27484.3125</v>
      </c>
      <c r="D111">
        <f t="shared" si="21"/>
        <v>4510.1794000000009</v>
      </c>
      <c r="E111">
        <f t="shared" si="22"/>
        <v>-3862.7301999999995</v>
      </c>
      <c r="F111">
        <f t="shared" si="27"/>
        <v>8388.7396437789921</v>
      </c>
      <c r="G111">
        <f t="shared" si="28"/>
        <v>16777.479287557984</v>
      </c>
      <c r="H111">
        <f t="shared" si="23"/>
        <v>4526.0094437789921</v>
      </c>
      <c r="I111">
        <f t="shared" si="24"/>
        <v>12914.749087557984</v>
      </c>
      <c r="J111">
        <f t="shared" si="25"/>
        <v>-12251.469843778992</v>
      </c>
      <c r="K111">
        <f t="shared" si="26"/>
        <v>-20640.209487557982</v>
      </c>
    </row>
    <row r="112" spans="1:11">
      <c r="A112" t="s">
        <v>115</v>
      </c>
      <c r="B112">
        <v>-4892.4481000000014</v>
      </c>
      <c r="C112">
        <f t="shared" si="20"/>
        <v>-37999.311200000004</v>
      </c>
      <c r="D112">
        <f t="shared" si="21"/>
        <v>-16272.667000000005</v>
      </c>
      <c r="E112">
        <f t="shared" si="22"/>
        <v>-4991.3921999999984</v>
      </c>
      <c r="F112">
        <f t="shared" si="27"/>
        <v>8467.536597751814</v>
      </c>
      <c r="G112">
        <f t="shared" si="28"/>
        <v>16935.073195503628</v>
      </c>
      <c r="H112">
        <f t="shared" si="23"/>
        <v>3476.1443977518156</v>
      </c>
      <c r="I112">
        <f t="shared" si="24"/>
        <v>11943.68099550363</v>
      </c>
      <c r="J112">
        <f t="shared" si="25"/>
        <v>-13458.928797751812</v>
      </c>
      <c r="K112">
        <f t="shared" si="26"/>
        <v>-21926.465395503626</v>
      </c>
    </row>
    <row r="113" spans="1:11">
      <c r="A113" t="s">
        <v>116</v>
      </c>
      <c r="B113">
        <v>1184.7086000000018</v>
      </c>
      <c r="C113">
        <f t="shared" si="20"/>
        <v>-41804.250799999994</v>
      </c>
      <c r="D113">
        <f t="shared" si="21"/>
        <v>-30206.883599999994</v>
      </c>
      <c r="E113">
        <f t="shared" si="22"/>
        <v>-6728.2862299999979</v>
      </c>
      <c r="F113">
        <f t="shared" si="27"/>
        <v>9859.7892517491819</v>
      </c>
      <c r="G113">
        <f t="shared" si="28"/>
        <v>19719.578503498364</v>
      </c>
      <c r="H113">
        <f t="shared" si="23"/>
        <v>3131.503021749184</v>
      </c>
      <c r="I113">
        <f t="shared" si="24"/>
        <v>12991.292273498366</v>
      </c>
      <c r="J113">
        <f t="shared" si="25"/>
        <v>-16588.07548174918</v>
      </c>
      <c r="K113">
        <f t="shared" si="26"/>
        <v>-26447.864733498362</v>
      </c>
    </row>
    <row r="114" spans="1:11">
      <c r="A114" t="s">
        <v>117</v>
      </c>
      <c r="B114">
        <v>-28819.035499999998</v>
      </c>
      <c r="C114">
        <f t="shared" si="20"/>
        <v>-42635.827799999999</v>
      </c>
      <c r="D114">
        <f t="shared" si="21"/>
        <v>-14057.170699999999</v>
      </c>
      <c r="E114">
        <f t="shared" si="22"/>
        <v>-7580.422169999998</v>
      </c>
      <c r="F114">
        <f t="shared" si="27"/>
        <v>9711.427600264471</v>
      </c>
      <c r="G114">
        <f t="shared" si="28"/>
        <v>19422.855200528942</v>
      </c>
      <c r="H114">
        <f t="shared" si="23"/>
        <v>2131.005430264473</v>
      </c>
      <c r="I114">
        <f t="shared" si="24"/>
        <v>11842.433030528944</v>
      </c>
      <c r="J114">
        <f t="shared" si="25"/>
        <v>-17291.849770264467</v>
      </c>
      <c r="K114">
        <f t="shared" si="26"/>
        <v>-27003.27737052894</v>
      </c>
    </row>
    <row r="115" spans="1:11">
      <c r="A115" t="s">
        <v>118</v>
      </c>
      <c r="B115">
        <v>-3938.0767000000014</v>
      </c>
      <c r="C115">
        <f t="shared" si="20"/>
        <v>-36464.851699999999</v>
      </c>
      <c r="D115">
        <f t="shared" si="21"/>
        <v>-8980.5391999999993</v>
      </c>
      <c r="E115">
        <f t="shared" si="22"/>
        <v>-8124.2178749999975</v>
      </c>
      <c r="F115">
        <f t="shared" si="27"/>
        <v>9453.9883448836954</v>
      </c>
      <c r="G115">
        <f t="shared" si="28"/>
        <v>18907.976689767391</v>
      </c>
      <c r="H115">
        <f t="shared" si="23"/>
        <v>1329.7704698836978</v>
      </c>
      <c r="I115">
        <f t="shared" si="24"/>
        <v>10783.758814767392</v>
      </c>
      <c r="J115">
        <f t="shared" si="25"/>
        <v>-17578.206219883694</v>
      </c>
      <c r="K115">
        <f t="shared" si="26"/>
        <v>-27032.194564767389</v>
      </c>
    </row>
    <row r="116" spans="1:11">
      <c r="A116" t="s">
        <v>119</v>
      </c>
      <c r="B116">
        <v>11539.028899999999</v>
      </c>
      <c r="C116">
        <f t="shared" si="20"/>
        <v>-20033.3747</v>
      </c>
      <c r="D116">
        <f t="shared" si="21"/>
        <v>17965.936500000003</v>
      </c>
      <c r="E116">
        <f t="shared" si="22"/>
        <v>-7131.3887849999974</v>
      </c>
      <c r="F116">
        <f t="shared" si="27"/>
        <v>11050.850296180532</v>
      </c>
      <c r="G116">
        <f t="shared" si="28"/>
        <v>22101.700592361063</v>
      </c>
      <c r="H116">
        <f t="shared" si="23"/>
        <v>3919.4615111805342</v>
      </c>
      <c r="I116">
        <f t="shared" si="24"/>
        <v>14970.311807361066</v>
      </c>
      <c r="J116">
        <f t="shared" si="25"/>
        <v>-18182.239081180531</v>
      </c>
      <c r="K116">
        <f t="shared" si="26"/>
        <v>-29233.089377361059</v>
      </c>
    </row>
    <row r="117" spans="1:11">
      <c r="A117" t="s">
        <v>120</v>
      </c>
      <c r="B117">
        <v>14016.869600000002</v>
      </c>
      <c r="C117">
        <f t="shared" si="20"/>
        <v>-7201.2136999999966</v>
      </c>
      <c r="D117">
        <f t="shared" si="21"/>
        <v>34603.037100000001</v>
      </c>
      <c r="E117">
        <f t="shared" si="22"/>
        <v>-5270.4199799999969</v>
      </c>
      <c r="F117">
        <f t="shared" si="27"/>
        <v>14459.411585591364</v>
      </c>
      <c r="G117">
        <f t="shared" si="28"/>
        <v>28918.823171182728</v>
      </c>
      <c r="H117">
        <f t="shared" si="23"/>
        <v>9188.9916055913673</v>
      </c>
      <c r="I117">
        <f t="shared" si="24"/>
        <v>23648.403191182733</v>
      </c>
      <c r="J117">
        <f t="shared" si="25"/>
        <v>-19729.831565591361</v>
      </c>
      <c r="K117">
        <f t="shared" si="26"/>
        <v>-34189.243151182724</v>
      </c>
    </row>
    <row r="118" spans="1:11">
      <c r="A118" t="s">
        <v>121</v>
      </c>
      <c r="B118">
        <v>-15999.468900000002</v>
      </c>
      <c r="C118">
        <f t="shared" si="20"/>
        <v>5618.3528999999962</v>
      </c>
      <c r="D118">
        <f t="shared" si="21"/>
        <v>48254.180699999997</v>
      </c>
      <c r="E118">
        <f t="shared" si="22"/>
        <v>-3040.9617649999977</v>
      </c>
      <c r="F118">
        <f t="shared" si="27"/>
        <v>18719.604500760481</v>
      </c>
      <c r="G118">
        <f t="shared" si="28"/>
        <v>37439.209001520961</v>
      </c>
      <c r="H118">
        <f t="shared" si="23"/>
        <v>15678.642735760483</v>
      </c>
      <c r="I118">
        <f t="shared" si="24"/>
        <v>34398.247236520961</v>
      </c>
      <c r="J118">
        <f t="shared" si="25"/>
        <v>-21760.566265760477</v>
      </c>
      <c r="K118">
        <f t="shared" si="26"/>
        <v>-40480.170766520961</v>
      </c>
    </row>
    <row r="119" spans="1:11">
      <c r="A119" t="s">
        <v>122</v>
      </c>
      <c r="B119">
        <v>-5785.3890000000001</v>
      </c>
      <c r="C119">
        <f t="shared" si="20"/>
        <v>3771.0406000000012</v>
      </c>
      <c r="D119">
        <f t="shared" si="21"/>
        <v>40235.8923</v>
      </c>
      <c r="E119">
        <f t="shared" si="22"/>
        <v>-929.84278499999743</v>
      </c>
      <c r="F119">
        <f t="shared" si="27"/>
        <v>21077.15897044725</v>
      </c>
      <c r="G119">
        <f t="shared" si="28"/>
        <v>42154.3179408945</v>
      </c>
      <c r="H119">
        <f t="shared" si="23"/>
        <v>20147.316185447253</v>
      </c>
      <c r="I119">
        <f t="shared" si="24"/>
        <v>41224.475155894499</v>
      </c>
      <c r="J119">
        <f t="shared" si="25"/>
        <v>-22007.001755447247</v>
      </c>
      <c r="K119">
        <f t="shared" si="26"/>
        <v>-43084.160725894501</v>
      </c>
    </row>
    <row r="120" spans="1:11">
      <c r="A120" t="s">
        <v>123</v>
      </c>
      <c r="B120">
        <v>4533.3146999999999</v>
      </c>
      <c r="C120">
        <f t="shared" si="20"/>
        <v>-3234.6736000000001</v>
      </c>
      <c r="D120">
        <f t="shared" si="21"/>
        <v>16798.701099999998</v>
      </c>
      <c r="E120">
        <f t="shared" si="22"/>
        <v>592.7204100000032</v>
      </c>
      <c r="F120">
        <f t="shared" si="27"/>
        <v>21209.178332295956</v>
      </c>
      <c r="G120">
        <f t="shared" si="28"/>
        <v>42418.356664591913</v>
      </c>
      <c r="H120">
        <f t="shared" si="23"/>
        <v>21801.898742295958</v>
      </c>
      <c r="I120">
        <f t="shared" si="24"/>
        <v>43011.077074591914</v>
      </c>
      <c r="J120">
        <f t="shared" si="25"/>
        <v>-20616.457922295955</v>
      </c>
      <c r="K120">
        <f t="shared" si="26"/>
        <v>-41825.636254591911</v>
      </c>
    </row>
    <row r="121" spans="1:11">
      <c r="A121" t="s">
        <v>124</v>
      </c>
      <c r="B121">
        <v>-1644.3848999999991</v>
      </c>
      <c r="C121">
        <f t="shared" si="20"/>
        <v>-18895.928100000005</v>
      </c>
      <c r="D121">
        <f t="shared" si="21"/>
        <v>-11694.714400000008</v>
      </c>
      <c r="E121">
        <f t="shared" si="22"/>
        <v>580.38384500000052</v>
      </c>
      <c r="F121">
        <f t="shared" si="27"/>
        <v>21216.621009890318</v>
      </c>
      <c r="G121">
        <f t="shared" si="28"/>
        <v>42433.242019780635</v>
      </c>
      <c r="H121">
        <f t="shared" si="23"/>
        <v>21797.004854890318</v>
      </c>
      <c r="I121">
        <f t="shared" si="24"/>
        <v>43013.625864780639</v>
      </c>
      <c r="J121">
        <f t="shared" si="25"/>
        <v>-20636.237164890317</v>
      </c>
      <c r="K121">
        <f t="shared" si="26"/>
        <v>-41852.858174780631</v>
      </c>
    </row>
    <row r="122" spans="1:11">
      <c r="A122" t="s">
        <v>125</v>
      </c>
      <c r="B122">
        <v>-10647.7089</v>
      </c>
      <c r="C122">
        <f t="shared" si="20"/>
        <v>-13544.168099999999</v>
      </c>
      <c r="D122">
        <f t="shared" si="21"/>
        <v>-19162.520999999993</v>
      </c>
      <c r="E122">
        <f t="shared" si="22"/>
        <v>728.65523499999404</v>
      </c>
      <c r="F122">
        <f t="shared" si="27"/>
        <v>21059.351425223216</v>
      </c>
      <c r="G122">
        <f t="shared" si="28"/>
        <v>42118.702850446432</v>
      </c>
      <c r="H122">
        <f t="shared" si="23"/>
        <v>21788.006660223211</v>
      </c>
      <c r="I122">
        <f t="shared" si="24"/>
        <v>42847.358085446424</v>
      </c>
      <c r="J122">
        <f t="shared" si="25"/>
        <v>-20330.696190223221</v>
      </c>
      <c r="K122">
        <f t="shared" si="26"/>
        <v>-41390.047615446441</v>
      </c>
    </row>
    <row r="123" spans="1:11">
      <c r="A123" t="s">
        <v>126</v>
      </c>
      <c r="B123">
        <v>-21654.262199999997</v>
      </c>
      <c r="C123">
        <f t="shared" si="20"/>
        <v>-29413.041299999997</v>
      </c>
      <c r="D123">
        <f t="shared" si="21"/>
        <v>-33184.081899999997</v>
      </c>
      <c r="E123">
        <f t="shared" si="22"/>
        <v>-245.00336500001032</v>
      </c>
      <c r="F123">
        <f t="shared" si="27"/>
        <v>22182.309029687545</v>
      </c>
      <c r="G123">
        <f t="shared" si="28"/>
        <v>44364.618059375091</v>
      </c>
      <c r="H123">
        <f t="shared" si="23"/>
        <v>21937.305664687534</v>
      </c>
      <c r="I123">
        <f t="shared" si="24"/>
        <v>44119.614694375079</v>
      </c>
      <c r="J123">
        <f t="shared" si="25"/>
        <v>-22427.312394687557</v>
      </c>
      <c r="K123">
        <f t="shared" si="26"/>
        <v>-44609.621424375102</v>
      </c>
    </row>
    <row r="124" spans="1:11">
      <c r="A124" t="s">
        <v>127</v>
      </c>
      <c r="B124">
        <v>-6141.2744000000002</v>
      </c>
      <c r="C124">
        <f t="shared" si="20"/>
        <v>-40087.630400000002</v>
      </c>
      <c r="D124">
        <f t="shared" si="21"/>
        <v>-36852.9568</v>
      </c>
      <c r="E124">
        <f t="shared" ref="E124:E143" si="29">AVERAGE(D105:D124)</f>
        <v>-1916.7916350000155</v>
      </c>
      <c r="F124">
        <f t="shared" si="27"/>
        <v>23645.655883723772</v>
      </c>
      <c r="G124">
        <f t="shared" si="28"/>
        <v>47291.311767447543</v>
      </c>
      <c r="H124">
        <f t="shared" ref="H124:H143" si="30">E124+F124</f>
        <v>21728.864248723756</v>
      </c>
      <c r="I124">
        <f t="shared" ref="I124:I143" si="31">E124+G124</f>
        <v>45374.520132447527</v>
      </c>
      <c r="J124">
        <f t="shared" ref="J124:J143" si="32">E124-F124</f>
        <v>-25562.447518723788</v>
      </c>
      <c r="K124">
        <f t="shared" ref="K124:K143" si="33">E124-G124</f>
        <v>-49208.103402447559</v>
      </c>
    </row>
    <row r="125" spans="1:11">
      <c r="A125" t="s">
        <v>128</v>
      </c>
      <c r="B125">
        <v>-9514.4267000000018</v>
      </c>
      <c r="C125">
        <f t="shared" si="20"/>
        <v>-47957.672200000001</v>
      </c>
      <c r="D125">
        <f t="shared" si="21"/>
        <v>-29061.744099999996</v>
      </c>
      <c r="E125">
        <f t="shared" si="29"/>
        <v>-2883.2540150000195</v>
      </c>
      <c r="F125">
        <f t="shared" si="27"/>
        <v>24365.966355607517</v>
      </c>
      <c r="G125">
        <f t="shared" si="28"/>
        <v>48731.932711215035</v>
      </c>
      <c r="H125">
        <f t="shared" si="30"/>
        <v>21482.712340607497</v>
      </c>
      <c r="I125">
        <f t="shared" si="31"/>
        <v>45848.678696215014</v>
      </c>
      <c r="J125">
        <f t="shared" si="32"/>
        <v>-27249.220370607538</v>
      </c>
      <c r="K125">
        <f t="shared" si="33"/>
        <v>-51615.186726215055</v>
      </c>
    </row>
    <row r="126" spans="1:11">
      <c r="A126" t="s">
        <v>129</v>
      </c>
      <c r="B126">
        <v>-8713.0744000000013</v>
      </c>
      <c r="C126">
        <f t="shared" si="20"/>
        <v>-46023.037700000001</v>
      </c>
      <c r="D126">
        <f t="shared" si="21"/>
        <v>-32478.869600000002</v>
      </c>
      <c r="E126">
        <f t="shared" si="29"/>
        <v>-4432.4237800000146</v>
      </c>
      <c r="F126">
        <f t="shared" si="27"/>
        <v>25242.280740342736</v>
      </c>
      <c r="G126">
        <f t="shared" si="28"/>
        <v>50484.561480685472</v>
      </c>
      <c r="H126">
        <f t="shared" si="30"/>
        <v>20809.85696034272</v>
      </c>
      <c r="I126">
        <f t="shared" si="31"/>
        <v>46052.13770068546</v>
      </c>
      <c r="J126">
        <f t="shared" si="32"/>
        <v>-29674.704520342751</v>
      </c>
      <c r="K126">
        <f t="shared" si="33"/>
        <v>-54916.985260685484</v>
      </c>
    </row>
    <row r="127" spans="1:11">
      <c r="A127" t="s">
        <v>130</v>
      </c>
      <c r="B127">
        <v>-4987.177999999999</v>
      </c>
      <c r="C127">
        <f t="shared" si="20"/>
        <v>-29355.953500000003</v>
      </c>
      <c r="D127">
        <f t="shared" si="21"/>
        <v>57.087799999993877</v>
      </c>
      <c r="E127">
        <f t="shared" si="29"/>
        <v>-3679.7417600000094</v>
      </c>
      <c r="F127">
        <f t="shared" si="27"/>
        <v>25134.90579227898</v>
      </c>
      <c r="G127">
        <f t="shared" si="28"/>
        <v>50269.81158455796</v>
      </c>
      <c r="H127">
        <f t="shared" si="30"/>
        <v>21455.164032278972</v>
      </c>
      <c r="I127">
        <f t="shared" si="31"/>
        <v>46590.069824557948</v>
      </c>
      <c r="J127">
        <f t="shared" si="32"/>
        <v>-28814.647552278988</v>
      </c>
      <c r="K127">
        <f t="shared" si="33"/>
        <v>-53949.553344557971</v>
      </c>
    </row>
    <row r="128" spans="1:11">
      <c r="A128" t="s">
        <v>131</v>
      </c>
      <c r="B128">
        <v>6757.1926999999996</v>
      </c>
      <c r="C128">
        <f t="shared" si="20"/>
        <v>-16457.486400000002</v>
      </c>
      <c r="D128">
        <f t="shared" si="21"/>
        <v>23630.144</v>
      </c>
      <c r="E128">
        <f t="shared" si="29"/>
        <v>-2179.4809250000044</v>
      </c>
      <c r="F128">
        <f t="shared" si="27"/>
        <v>25850.843103868294</v>
      </c>
      <c r="G128">
        <f t="shared" si="28"/>
        <v>51701.686207736588</v>
      </c>
      <c r="H128">
        <f t="shared" si="30"/>
        <v>23671.36217886829</v>
      </c>
      <c r="I128">
        <f t="shared" si="31"/>
        <v>49522.205282736584</v>
      </c>
      <c r="J128">
        <f t="shared" si="32"/>
        <v>-28030.324028868297</v>
      </c>
      <c r="K128">
        <f t="shared" si="33"/>
        <v>-53881.167132736591</v>
      </c>
    </row>
    <row r="129" spans="1:11">
      <c r="A129" t="s">
        <v>132</v>
      </c>
      <c r="B129">
        <v>-4043.1622999999995</v>
      </c>
      <c r="C129">
        <f t="shared" si="20"/>
        <v>-10986.222000000002</v>
      </c>
      <c r="D129">
        <f t="shared" si="21"/>
        <v>36971.450199999999</v>
      </c>
      <c r="E129">
        <f t="shared" si="29"/>
        <v>-810.89223499999969</v>
      </c>
      <c r="F129">
        <f t="shared" si="27"/>
        <v>27196.789530978949</v>
      </c>
      <c r="G129">
        <f t="shared" si="28"/>
        <v>54393.579061957898</v>
      </c>
      <c r="H129">
        <f t="shared" si="30"/>
        <v>26385.89729597895</v>
      </c>
      <c r="I129">
        <f t="shared" si="31"/>
        <v>53582.686826957899</v>
      </c>
      <c r="J129">
        <f t="shared" si="32"/>
        <v>-28007.681765978949</v>
      </c>
      <c r="K129">
        <f t="shared" si="33"/>
        <v>-55204.471296957898</v>
      </c>
    </row>
    <row r="130" spans="1:11">
      <c r="A130" t="s">
        <v>133</v>
      </c>
      <c r="B130">
        <v>-1368.7109</v>
      </c>
      <c r="C130">
        <f t="shared" si="20"/>
        <v>-3641.8584999999989</v>
      </c>
      <c r="D130">
        <f t="shared" si="21"/>
        <v>42381.179199999999</v>
      </c>
      <c r="E130">
        <f t="shared" si="29"/>
        <v>1672.7819999999997</v>
      </c>
      <c r="F130">
        <f t="shared" si="27"/>
        <v>28794.933232919298</v>
      </c>
      <c r="G130">
        <f t="shared" si="28"/>
        <v>57589.866465838597</v>
      </c>
      <c r="H130">
        <f t="shared" si="30"/>
        <v>30467.715232919298</v>
      </c>
      <c r="I130">
        <f t="shared" si="31"/>
        <v>59262.648465838596</v>
      </c>
      <c r="J130">
        <f t="shared" si="32"/>
        <v>-27122.151232919299</v>
      </c>
      <c r="K130">
        <f t="shared" si="33"/>
        <v>-55917.084465838598</v>
      </c>
    </row>
    <row r="131" spans="1:11">
      <c r="A131" t="s">
        <v>134</v>
      </c>
      <c r="B131">
        <v>-30158.396499999999</v>
      </c>
      <c r="C131">
        <f t="shared" si="20"/>
        <v>-28813.076999999997</v>
      </c>
      <c r="D131">
        <f t="shared" si="21"/>
        <v>542.87650000000576</v>
      </c>
      <c r="E131">
        <f t="shared" si="29"/>
        <v>1474.4168550000002</v>
      </c>
      <c r="F131">
        <f t="shared" si="27"/>
        <v>28788.022276904743</v>
      </c>
      <c r="G131">
        <f t="shared" si="28"/>
        <v>57576.044553809486</v>
      </c>
      <c r="H131">
        <f t="shared" si="30"/>
        <v>30262.439131904743</v>
      </c>
      <c r="I131">
        <f t="shared" si="31"/>
        <v>59050.46140880949</v>
      </c>
      <c r="J131">
        <f t="shared" si="32"/>
        <v>-27313.605421904744</v>
      </c>
      <c r="K131">
        <f t="shared" si="33"/>
        <v>-56101.627698809483</v>
      </c>
    </row>
    <row r="132" spans="1:11">
      <c r="A132" t="s">
        <v>135</v>
      </c>
      <c r="B132">
        <v>-83.495500000000447</v>
      </c>
      <c r="C132">
        <f t="shared" si="20"/>
        <v>-35653.765199999994</v>
      </c>
      <c r="D132">
        <f t="shared" si="21"/>
        <v>-19196.278799999993</v>
      </c>
      <c r="E132">
        <f t="shared" si="29"/>
        <v>1328.2362650000014</v>
      </c>
      <c r="F132">
        <f t="shared" si="27"/>
        <v>28890.123611897008</v>
      </c>
      <c r="G132">
        <f t="shared" si="28"/>
        <v>57780.247223794016</v>
      </c>
      <c r="H132">
        <f t="shared" si="30"/>
        <v>30218.359876897011</v>
      </c>
      <c r="I132">
        <f t="shared" si="31"/>
        <v>59108.483488794016</v>
      </c>
      <c r="J132">
        <f t="shared" si="32"/>
        <v>-27561.887346897005</v>
      </c>
      <c r="K132">
        <f t="shared" si="33"/>
        <v>-56452.010958794017</v>
      </c>
    </row>
    <row r="133" spans="1:11">
      <c r="A133" t="s">
        <v>136</v>
      </c>
      <c r="B133">
        <v>-5627.1017999999995</v>
      </c>
      <c r="C133">
        <f t="shared" si="20"/>
        <v>-37237.704700000002</v>
      </c>
      <c r="D133">
        <f t="shared" si="21"/>
        <v>-26251.4827</v>
      </c>
      <c r="E133">
        <f t="shared" si="29"/>
        <v>1526.0063100000013</v>
      </c>
      <c r="F133">
        <f t="shared" si="27"/>
        <v>28675.627334373559</v>
      </c>
      <c r="G133">
        <f t="shared" si="28"/>
        <v>57351.254668747119</v>
      </c>
      <c r="H133">
        <f t="shared" si="30"/>
        <v>30201.63364437356</v>
      </c>
      <c r="I133">
        <f t="shared" si="31"/>
        <v>58877.260978747123</v>
      </c>
      <c r="J133">
        <f t="shared" si="32"/>
        <v>-27149.621024373559</v>
      </c>
      <c r="K133">
        <f t="shared" si="33"/>
        <v>-55825.248358747114</v>
      </c>
    </row>
    <row r="134" spans="1:11">
      <c r="A134" t="s">
        <v>137</v>
      </c>
      <c r="B134">
        <v>-19446.3855</v>
      </c>
      <c r="C134">
        <f t="shared" ref="C134:C143" si="34">SUM(B131,B132,B133,B134)</f>
        <v>-55315.379300000001</v>
      </c>
      <c r="D134">
        <f t="shared" si="21"/>
        <v>-51673.520799999998</v>
      </c>
      <c r="E134">
        <f t="shared" si="29"/>
        <v>-354.81119499999949</v>
      </c>
      <c r="F134">
        <f t="shared" si="27"/>
        <v>30898.939895490807</v>
      </c>
      <c r="G134">
        <f t="shared" si="28"/>
        <v>61797.879790981613</v>
      </c>
      <c r="H134">
        <f t="shared" si="30"/>
        <v>30544.128700490808</v>
      </c>
      <c r="I134">
        <f t="shared" si="31"/>
        <v>61443.068595981611</v>
      </c>
      <c r="J134">
        <f t="shared" si="32"/>
        <v>-31253.751090490805</v>
      </c>
      <c r="K134">
        <f t="shared" si="33"/>
        <v>-62152.690985981615</v>
      </c>
    </row>
    <row r="135" spans="1:11">
      <c r="A135" t="s">
        <v>138</v>
      </c>
      <c r="B135">
        <v>-6851.2151000000003</v>
      </c>
      <c r="C135">
        <f t="shared" si="34"/>
        <v>-32008.197899999999</v>
      </c>
      <c r="D135">
        <f t="shared" si="21"/>
        <v>-3195.1209000000017</v>
      </c>
      <c r="E135">
        <f t="shared" si="29"/>
        <v>-65.540279999999626</v>
      </c>
      <c r="F135">
        <f t="shared" si="27"/>
        <v>30840.963761475872</v>
      </c>
      <c r="G135">
        <f t="shared" si="28"/>
        <v>61681.927522951744</v>
      </c>
      <c r="H135">
        <f t="shared" si="30"/>
        <v>30775.423481475871</v>
      </c>
      <c r="I135">
        <f t="shared" si="31"/>
        <v>61616.387242951743</v>
      </c>
      <c r="J135">
        <f t="shared" si="32"/>
        <v>-30906.504041475873</v>
      </c>
      <c r="K135">
        <f t="shared" si="33"/>
        <v>-61747.467802951745</v>
      </c>
    </row>
    <row r="136" spans="1:11">
      <c r="A136" t="s">
        <v>139</v>
      </c>
      <c r="B136">
        <v>-6034.9660000000003</v>
      </c>
      <c r="C136">
        <f t="shared" si="34"/>
        <v>-37959.668400000002</v>
      </c>
      <c r="D136">
        <f t="shared" si="21"/>
        <v>-2305.9032000000079</v>
      </c>
      <c r="E136">
        <f t="shared" si="29"/>
        <v>-1079.1322650000002</v>
      </c>
      <c r="F136">
        <f t="shared" si="27"/>
        <v>30548.902612645597</v>
      </c>
      <c r="G136">
        <f t="shared" si="28"/>
        <v>61097.805225291195</v>
      </c>
      <c r="H136">
        <f t="shared" si="30"/>
        <v>29469.770347645597</v>
      </c>
      <c r="I136">
        <f t="shared" si="31"/>
        <v>60018.672960291195</v>
      </c>
      <c r="J136">
        <f t="shared" si="32"/>
        <v>-31628.034877645598</v>
      </c>
      <c r="K136">
        <f t="shared" si="33"/>
        <v>-62176.937490291195</v>
      </c>
    </row>
    <row r="137" spans="1:11">
      <c r="A137" t="s">
        <v>140</v>
      </c>
      <c r="B137">
        <v>-10170.934600000001</v>
      </c>
      <c r="C137">
        <f t="shared" si="34"/>
        <v>-42503.501199999999</v>
      </c>
      <c r="D137">
        <f t="shared" si="21"/>
        <v>-5265.7964999999967</v>
      </c>
      <c r="E137">
        <f t="shared" si="29"/>
        <v>-3072.5739449999992</v>
      </c>
      <c r="F137">
        <f t="shared" si="27"/>
        <v>29376.242028025994</v>
      </c>
      <c r="G137">
        <f t="shared" si="28"/>
        <v>58752.484056051988</v>
      </c>
      <c r="H137">
        <f t="shared" si="30"/>
        <v>26303.668083025994</v>
      </c>
      <c r="I137">
        <f t="shared" si="31"/>
        <v>55679.910111051991</v>
      </c>
      <c r="J137">
        <f t="shared" si="32"/>
        <v>-32448.815973025994</v>
      </c>
      <c r="K137">
        <f t="shared" si="33"/>
        <v>-61825.058001051984</v>
      </c>
    </row>
    <row r="138" spans="1:11">
      <c r="A138" t="s">
        <v>141</v>
      </c>
      <c r="B138">
        <v>-8108.3523000000005</v>
      </c>
      <c r="C138">
        <f t="shared" si="34"/>
        <v>-31165.468000000001</v>
      </c>
      <c r="D138">
        <f t="shared" ref="D138:D143" si="35">C138-C134</f>
        <v>24149.9113</v>
      </c>
      <c r="E138">
        <f t="shared" si="29"/>
        <v>-4277.7874150000007</v>
      </c>
      <c r="F138">
        <f t="shared" si="27"/>
        <v>27600.424756890665</v>
      </c>
      <c r="G138">
        <f t="shared" si="28"/>
        <v>55200.84951378133</v>
      </c>
      <c r="H138">
        <f t="shared" si="30"/>
        <v>23322.637341890666</v>
      </c>
      <c r="I138">
        <f t="shared" si="31"/>
        <v>50923.062098781331</v>
      </c>
      <c r="J138">
        <f t="shared" si="32"/>
        <v>-31878.212171890664</v>
      </c>
      <c r="K138">
        <f t="shared" si="33"/>
        <v>-59478.636928781329</v>
      </c>
    </row>
    <row r="139" spans="1:11">
      <c r="A139" t="s">
        <v>142</v>
      </c>
      <c r="B139">
        <v>-11924.922999999999</v>
      </c>
      <c r="C139">
        <f t="shared" si="34"/>
        <v>-36239.175900000002</v>
      </c>
      <c r="D139">
        <f t="shared" si="35"/>
        <v>-4230.9780000000028</v>
      </c>
      <c r="E139">
        <f t="shared" si="29"/>
        <v>-6501.1309299999994</v>
      </c>
      <c r="F139">
        <f t="shared" si="27"/>
        <v>25540.014909624257</v>
      </c>
      <c r="G139">
        <f t="shared" si="28"/>
        <v>51080.029819248513</v>
      </c>
      <c r="H139">
        <f t="shared" si="30"/>
        <v>19038.883979624257</v>
      </c>
      <c r="I139">
        <f t="shared" si="31"/>
        <v>44578.898889248514</v>
      </c>
      <c r="J139">
        <f t="shared" si="32"/>
        <v>-32041.145839624256</v>
      </c>
      <c r="K139">
        <f t="shared" si="33"/>
        <v>-57581.160749248513</v>
      </c>
    </row>
    <row r="140" spans="1:11">
      <c r="A140" t="s">
        <v>143</v>
      </c>
      <c r="B140">
        <v>-7712.1498000000001</v>
      </c>
      <c r="C140">
        <f t="shared" si="34"/>
        <v>-37916.359700000001</v>
      </c>
      <c r="D140">
        <f t="shared" si="35"/>
        <v>43.308700000001409</v>
      </c>
      <c r="E140">
        <f t="shared" si="29"/>
        <v>-7338.9005500000003</v>
      </c>
      <c r="F140">
        <f t="shared" si="27"/>
        <v>25004.699799093938</v>
      </c>
      <c r="G140">
        <f t="shared" si="28"/>
        <v>50009.399598187876</v>
      </c>
      <c r="H140">
        <f t="shared" si="30"/>
        <v>17665.799249093936</v>
      </c>
      <c r="I140">
        <f t="shared" si="31"/>
        <v>42670.499048187878</v>
      </c>
      <c r="J140">
        <f t="shared" si="32"/>
        <v>-32343.60034909394</v>
      </c>
      <c r="K140">
        <f t="shared" si="33"/>
        <v>-57348.300148187875</v>
      </c>
    </row>
    <row r="141" spans="1:11">
      <c r="A141" t="s">
        <v>144</v>
      </c>
      <c r="B141">
        <v>-1361.7513999999999</v>
      </c>
      <c r="C141">
        <f t="shared" si="34"/>
        <v>-29107.176500000001</v>
      </c>
      <c r="D141">
        <f t="shared" si="35"/>
        <v>13396.324699999997</v>
      </c>
      <c r="E141">
        <f t="shared" si="29"/>
        <v>-6084.3485950000004</v>
      </c>
      <c r="F141">
        <f t="shared" si="27"/>
        <v>25400.956953098252</v>
      </c>
      <c r="G141">
        <f t="shared" si="28"/>
        <v>50801.913906196503</v>
      </c>
      <c r="H141">
        <f t="shared" si="30"/>
        <v>19316.608358098252</v>
      </c>
      <c r="I141">
        <f t="shared" si="31"/>
        <v>44717.5653111965</v>
      </c>
      <c r="J141">
        <f t="shared" si="32"/>
        <v>-31485.305548098251</v>
      </c>
      <c r="K141">
        <f t="shared" si="33"/>
        <v>-56886.262501196506</v>
      </c>
    </row>
    <row r="142" spans="1:11">
      <c r="A142" t="s">
        <v>145</v>
      </c>
      <c r="B142">
        <v>-9844.7345000000005</v>
      </c>
      <c r="C142">
        <f t="shared" si="34"/>
        <v>-30843.558700000001</v>
      </c>
      <c r="D142">
        <f t="shared" si="35"/>
        <v>321.90929999999935</v>
      </c>
      <c r="E142">
        <f t="shared" si="29"/>
        <v>-5110.1270800000002</v>
      </c>
      <c r="F142">
        <f t="shared" si="27"/>
        <v>25246.138906548844</v>
      </c>
      <c r="G142">
        <f t="shared" si="28"/>
        <v>50492.277813097688</v>
      </c>
      <c r="H142">
        <f t="shared" si="30"/>
        <v>20136.011826548842</v>
      </c>
      <c r="I142">
        <f t="shared" si="31"/>
        <v>45382.150733097689</v>
      </c>
      <c r="J142">
        <f t="shared" si="32"/>
        <v>-30356.265986548846</v>
      </c>
      <c r="K142">
        <f t="shared" si="33"/>
        <v>-55602.404893097686</v>
      </c>
    </row>
    <row r="143" spans="1:11">
      <c r="A143" t="s">
        <v>146</v>
      </c>
      <c r="B143">
        <v>146.2636</v>
      </c>
      <c r="C143">
        <f t="shared" si="34"/>
        <v>-18772.372100000001</v>
      </c>
      <c r="D143">
        <f t="shared" si="35"/>
        <v>17466.803800000002</v>
      </c>
      <c r="E143">
        <f t="shared" si="29"/>
        <v>-2577.5827950000003</v>
      </c>
      <c r="F143">
        <f t="shared" si="27"/>
        <v>24818.582089468029</v>
      </c>
      <c r="G143">
        <f t="shared" si="28"/>
        <v>49637.164178936058</v>
      </c>
      <c r="H143">
        <f t="shared" si="30"/>
        <v>22240.999294468027</v>
      </c>
      <c r="I143">
        <f t="shared" si="31"/>
        <v>47059.581383936056</v>
      </c>
      <c r="J143">
        <f t="shared" si="32"/>
        <v>-27396.164884468031</v>
      </c>
      <c r="K143">
        <f t="shared" si="33"/>
        <v>-52214.74697393606</v>
      </c>
    </row>
    <row r="144" spans="1:11">
      <c r="A144" t="s">
        <v>273</v>
      </c>
      <c r="B144">
        <v>-15184.7019</v>
      </c>
      <c r="C144">
        <f t="shared" ref="C144" si="36">SUM(B141,B142,B143,B144)</f>
        <v>-26244.924200000001</v>
      </c>
      <c r="D144">
        <f t="shared" ref="D144" si="37">C144-C140</f>
        <v>11671.4355</v>
      </c>
      <c r="E144">
        <f t="shared" ref="E144:E145" si="38">AVERAGE(D125:D144)</f>
        <v>-151.36318000000028</v>
      </c>
      <c r="F144">
        <f t="shared" ref="F144:F145" si="39">STDEV(D125,D126,D127,D128,D129,D130,D131,D132,D133,D134,D135,D136,D137,D138,D139,D140,D141,D142,D143,D144)</f>
        <v>23635.144158519535</v>
      </c>
      <c r="G144">
        <f t="shared" ref="G144:G145" si="40">F144*2</f>
        <v>47270.288317039071</v>
      </c>
      <c r="H144">
        <f t="shared" ref="H144:H145" si="41">E144+F144</f>
        <v>23483.780978519535</v>
      </c>
      <c r="I144">
        <f t="shared" ref="I144:I145" si="42">E144+G144</f>
        <v>47118.92513703907</v>
      </c>
      <c r="J144">
        <f t="shared" ref="J144:J145" si="43">E144-F144</f>
        <v>-23786.507338519536</v>
      </c>
      <c r="K144">
        <f t="shared" ref="K144:K145" si="44">E144-G144</f>
        <v>-47421.651497039071</v>
      </c>
    </row>
    <row r="145" spans="1:131">
      <c r="A145" t="s">
        <v>274</v>
      </c>
      <c r="B145">
        <v>7500.0247999999992</v>
      </c>
      <c r="C145">
        <f>SUM(B142,B143,B144,B145)</f>
        <v>-17383.148000000001</v>
      </c>
      <c r="D145">
        <f>C145-C141</f>
        <v>11724.0285</v>
      </c>
      <c r="E145">
        <f t="shared" si="38"/>
        <v>1887.9254499999995</v>
      </c>
      <c r="F145">
        <f t="shared" si="39"/>
        <v>22752.468447657062</v>
      </c>
      <c r="G145">
        <f t="shared" si="40"/>
        <v>45504.936895314124</v>
      </c>
      <c r="H145">
        <f t="shared" si="41"/>
        <v>24640.393897657061</v>
      </c>
      <c r="I145">
        <f t="shared" si="42"/>
        <v>47392.862345314126</v>
      </c>
      <c r="J145">
        <f t="shared" si="43"/>
        <v>-20864.542997657063</v>
      </c>
      <c r="K145">
        <f t="shared" si="44"/>
        <v>-43617.011445314121</v>
      </c>
    </row>
    <row r="146" spans="1:131">
      <c r="A146" t="s">
        <v>277</v>
      </c>
      <c r="B146">
        <v>-14511.183300000001</v>
      </c>
      <c r="C146">
        <f t="shared" ref="C146" si="45">SUM(B143,B144,B145,B146)</f>
        <v>-22049.596799999999</v>
      </c>
      <c r="D146">
        <f>C146-C142</f>
        <v>8793.9619000000021</v>
      </c>
      <c r="E146">
        <f t="shared" ref="E146" si="46">AVERAGE(D127:D146)</f>
        <v>3951.5670249999994</v>
      </c>
      <c r="F146">
        <f t="shared" ref="F146" si="47">STDEV(D127,D128,D129,D130,D131,D132,D133,D134,D135,D136,D137,D138,D139,D140,D141,D142,D143,D144,D145,D146)</f>
        <v>21296.485990354107</v>
      </c>
      <c r="G146">
        <f t="shared" ref="G146" si="48">F146*2</f>
        <v>42592.971980708215</v>
      </c>
      <c r="H146">
        <f t="shared" ref="H146" si="49">E146+F146</f>
        <v>25248.053015354108</v>
      </c>
      <c r="I146">
        <f t="shared" ref="I146" si="50">E146+G146</f>
        <v>46544.539005708211</v>
      </c>
      <c r="J146">
        <f t="shared" ref="J146" si="51">E146-F146</f>
        <v>-17344.918965354107</v>
      </c>
      <c r="K146">
        <f t="shared" ref="K146" si="52">E146-G146</f>
        <v>-38641.404955708218</v>
      </c>
    </row>
    <row r="147" spans="1:131" ht="60">
      <c r="A147" s="1" t="s">
        <v>0</v>
      </c>
      <c r="B147" s="2" t="s">
        <v>161</v>
      </c>
      <c r="C147" s="2" t="s">
        <v>148</v>
      </c>
      <c r="D147" s="2" t="s">
        <v>149</v>
      </c>
      <c r="E147" s="2" t="s">
        <v>150</v>
      </c>
      <c r="F147" s="2" t="s">
        <v>166</v>
      </c>
      <c r="G147" s="2" t="s">
        <v>167</v>
      </c>
      <c r="H147" s="2" t="s">
        <v>151</v>
      </c>
      <c r="I147" s="2" t="s">
        <v>152</v>
      </c>
      <c r="J147" s="2" t="s">
        <v>153</v>
      </c>
      <c r="K147" s="2" t="s">
        <v>154</v>
      </c>
      <c r="N147" t="s">
        <v>31</v>
      </c>
      <c r="O147" t="s">
        <v>32</v>
      </c>
      <c r="P147" t="s">
        <v>33</v>
      </c>
      <c r="Q147" t="s">
        <v>34</v>
      </c>
      <c r="R147" t="s">
        <v>35</v>
      </c>
      <c r="S147" t="s">
        <v>36</v>
      </c>
      <c r="T147" t="s">
        <v>37</v>
      </c>
      <c r="U147" t="s">
        <v>38</v>
      </c>
      <c r="V147" t="s">
        <v>39</v>
      </c>
      <c r="W147" t="s">
        <v>40</v>
      </c>
      <c r="X147" t="s">
        <v>41</v>
      </c>
      <c r="Y147" t="s">
        <v>42</v>
      </c>
      <c r="Z147" t="s">
        <v>43</v>
      </c>
      <c r="AA147" t="s">
        <v>44</v>
      </c>
      <c r="AB147" t="s">
        <v>45</v>
      </c>
      <c r="AC147" t="s">
        <v>46</v>
      </c>
      <c r="AD147" t="s">
        <v>47</v>
      </c>
      <c r="AE147" t="s">
        <v>48</v>
      </c>
      <c r="AF147" t="s">
        <v>49</v>
      </c>
      <c r="AG147" t="s">
        <v>50</v>
      </c>
      <c r="AH147" t="s">
        <v>51</v>
      </c>
      <c r="AI147" t="s">
        <v>52</v>
      </c>
      <c r="AJ147" t="s">
        <v>53</v>
      </c>
      <c r="AK147" t="s">
        <v>54</v>
      </c>
      <c r="AL147" t="s">
        <v>55</v>
      </c>
      <c r="AM147" t="s">
        <v>56</v>
      </c>
      <c r="AN147" t="s">
        <v>57</v>
      </c>
      <c r="AO147" t="s">
        <v>58</v>
      </c>
      <c r="AP147" t="s">
        <v>59</v>
      </c>
      <c r="AQ147" t="s">
        <v>60</v>
      </c>
      <c r="AR147" t="s">
        <v>61</v>
      </c>
      <c r="AS147" t="s">
        <v>62</v>
      </c>
      <c r="AT147" t="s">
        <v>63</v>
      </c>
      <c r="AU147" t="s">
        <v>64</v>
      </c>
      <c r="AV147" t="s">
        <v>65</v>
      </c>
      <c r="AW147" t="s">
        <v>66</v>
      </c>
      <c r="AX147" t="s">
        <v>67</v>
      </c>
      <c r="AY147" t="s">
        <v>68</v>
      </c>
      <c r="AZ147" t="s">
        <v>69</v>
      </c>
      <c r="BA147" t="s">
        <v>70</v>
      </c>
      <c r="BB147" t="s">
        <v>71</v>
      </c>
      <c r="BC147" t="s">
        <v>72</v>
      </c>
      <c r="BD147" t="s">
        <v>73</v>
      </c>
      <c r="BE147" t="s">
        <v>74</v>
      </c>
      <c r="BF147" t="s">
        <v>75</v>
      </c>
      <c r="BG147" t="s">
        <v>76</v>
      </c>
      <c r="BH147" t="s">
        <v>77</v>
      </c>
      <c r="BI147" t="s">
        <v>78</v>
      </c>
      <c r="BJ147" t="s">
        <v>79</v>
      </c>
      <c r="BK147" t="s">
        <v>80</v>
      </c>
      <c r="BL147" t="s">
        <v>81</v>
      </c>
      <c r="BM147" t="s">
        <v>82</v>
      </c>
      <c r="BN147" t="s">
        <v>83</v>
      </c>
      <c r="BO147" t="s">
        <v>84</v>
      </c>
      <c r="BP147" t="s">
        <v>85</v>
      </c>
      <c r="BQ147" t="s">
        <v>86</v>
      </c>
      <c r="BR147" t="s">
        <v>87</v>
      </c>
      <c r="BS147" t="s">
        <v>88</v>
      </c>
      <c r="BT147" t="s">
        <v>89</v>
      </c>
      <c r="BU147" t="s">
        <v>90</v>
      </c>
      <c r="BV147" t="s">
        <v>91</v>
      </c>
      <c r="BW147" t="s">
        <v>92</v>
      </c>
      <c r="BX147" t="s">
        <v>93</v>
      </c>
      <c r="BY147" t="s">
        <v>94</v>
      </c>
      <c r="BZ147" t="s">
        <v>95</v>
      </c>
      <c r="CA147" t="s">
        <v>96</v>
      </c>
      <c r="CB147" t="s">
        <v>97</v>
      </c>
      <c r="CC147" t="s">
        <v>98</v>
      </c>
      <c r="CD147" t="s">
        <v>99</v>
      </c>
      <c r="CE147" t="s">
        <v>100</v>
      </c>
      <c r="CF147" t="s">
        <v>101</v>
      </c>
      <c r="CG147" t="s">
        <v>102</v>
      </c>
      <c r="CH147" t="s">
        <v>103</v>
      </c>
      <c r="CI147" t="s">
        <v>104</v>
      </c>
      <c r="CJ147" t="s">
        <v>105</v>
      </c>
      <c r="CK147" t="s">
        <v>106</v>
      </c>
      <c r="CL147" t="s">
        <v>107</v>
      </c>
      <c r="CM147" t="s">
        <v>108</v>
      </c>
      <c r="CN147" t="s">
        <v>109</v>
      </c>
      <c r="CO147" t="s">
        <v>110</v>
      </c>
      <c r="CP147" t="s">
        <v>111</v>
      </c>
      <c r="CQ147" t="s">
        <v>112</v>
      </c>
      <c r="CR147" t="s">
        <v>113</v>
      </c>
      <c r="CS147" t="s">
        <v>114</v>
      </c>
      <c r="CT147" t="s">
        <v>115</v>
      </c>
      <c r="CU147" t="s">
        <v>116</v>
      </c>
      <c r="CV147" t="s">
        <v>117</v>
      </c>
      <c r="CW147" t="s">
        <v>163</v>
      </c>
      <c r="CX147" t="s">
        <v>119</v>
      </c>
      <c r="CY147" t="s">
        <v>120</v>
      </c>
      <c r="CZ147" t="s">
        <v>121</v>
      </c>
      <c r="DA147" t="s">
        <v>122</v>
      </c>
      <c r="DB147" t="s">
        <v>123</v>
      </c>
      <c r="DC147" t="s">
        <v>124</v>
      </c>
      <c r="DD147" t="s">
        <v>125</v>
      </c>
      <c r="DE147" t="s">
        <v>126</v>
      </c>
      <c r="DF147" t="s">
        <v>127</v>
      </c>
      <c r="DG147" t="s">
        <v>128</v>
      </c>
      <c r="DH147" t="s">
        <v>129</v>
      </c>
      <c r="DI147" t="s">
        <v>130</v>
      </c>
      <c r="DJ147" t="s">
        <v>131</v>
      </c>
      <c r="DK147" t="s">
        <v>132</v>
      </c>
      <c r="DL147" t="s">
        <v>133</v>
      </c>
      <c r="DM147" t="s">
        <v>134</v>
      </c>
      <c r="DN147" t="s">
        <v>135</v>
      </c>
      <c r="DO147" t="s">
        <v>136</v>
      </c>
      <c r="DP147" t="s">
        <v>137</v>
      </c>
      <c r="DQ147" t="s">
        <v>138</v>
      </c>
      <c r="DR147" t="s">
        <v>139</v>
      </c>
      <c r="DS147" t="s">
        <v>140</v>
      </c>
      <c r="DT147" t="s">
        <v>141</v>
      </c>
      <c r="DU147" t="s">
        <v>142</v>
      </c>
      <c r="DV147" t="s">
        <v>143</v>
      </c>
      <c r="DW147" t="s">
        <v>144</v>
      </c>
      <c r="DX147" t="s">
        <v>145</v>
      </c>
      <c r="DY147" t="s">
        <v>146</v>
      </c>
      <c r="DZ147" t="s">
        <v>273</v>
      </c>
      <c r="EA147" t="s">
        <v>274</v>
      </c>
    </row>
    <row r="148" spans="1:131">
      <c r="A148" t="s">
        <v>5</v>
      </c>
      <c r="B148">
        <v>0</v>
      </c>
      <c r="M148" s="2" t="s">
        <v>149</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-130.01499999999999</v>
      </c>
      <c r="BU148">
        <v>-319.642</v>
      </c>
      <c r="BV148">
        <v>-3773.4739999999997</v>
      </c>
      <c r="BW148">
        <v>-4403.9569999999994</v>
      </c>
      <c r="BX148">
        <v>-4088.9680000000003</v>
      </c>
      <c r="BY148">
        <v>-4106.3729999999996</v>
      </c>
      <c r="BZ148">
        <v>2374.25</v>
      </c>
      <c r="CA148">
        <v>3513.1619999999994</v>
      </c>
      <c r="CB148">
        <v>2909.9924000000001</v>
      </c>
      <c r="CC148">
        <v>3033.7374999999993</v>
      </c>
      <c r="CD148">
        <v>-507.1277</v>
      </c>
      <c r="CE148">
        <v>-362.66899999999998</v>
      </c>
      <c r="CF148">
        <v>-185.49659999999994</v>
      </c>
      <c r="CG148">
        <v>-834.1434999999999</v>
      </c>
      <c r="CH148">
        <v>-715.86410000000001</v>
      </c>
      <c r="CI148">
        <v>-3178.4423999999999</v>
      </c>
      <c r="CJ148">
        <v>-6001.1385000000009</v>
      </c>
      <c r="CK148">
        <v>-5590.6795999999995</v>
      </c>
      <c r="CL148">
        <v>-5196.4238999999998</v>
      </c>
      <c r="CM148">
        <v>-2042.0895</v>
      </c>
      <c r="CN148">
        <v>4524.1640000000007</v>
      </c>
      <c r="CO148">
        <v>6020.1282000000001</v>
      </c>
      <c r="CP148">
        <v>6471.5357000000004</v>
      </c>
      <c r="CQ148">
        <v>715.51590000000033</v>
      </c>
      <c r="CR148">
        <v>-4540.8140000000003</v>
      </c>
      <c r="CS148">
        <v>-8521.1582999999991</v>
      </c>
      <c r="CT148">
        <v>-11099.981</v>
      </c>
      <c r="CU148">
        <v>-2497.8598999999995</v>
      </c>
      <c r="CV148">
        <v>1648.1887999999999</v>
      </c>
      <c r="CW148">
        <v>6559.8647000000001</v>
      </c>
      <c r="CX148">
        <v>11803.448999999999</v>
      </c>
      <c r="CY148">
        <v>7099.200499999999</v>
      </c>
      <c r="CZ148">
        <v>242.13410000000022</v>
      </c>
      <c r="DA148">
        <v>-1907.2489000000005</v>
      </c>
      <c r="DB148">
        <v>-7093.273799999999</v>
      </c>
      <c r="DC148">
        <v>-8446.5123999999996</v>
      </c>
      <c r="DD148">
        <v>-3057.0410999999995</v>
      </c>
      <c r="DE148">
        <v>-9542.7584000000006</v>
      </c>
      <c r="DF148">
        <v>-9005.0102999999999</v>
      </c>
      <c r="DG148">
        <v>-5445.8969000000016</v>
      </c>
      <c r="DH148">
        <v>-7719.4450000000015</v>
      </c>
      <c r="DI148">
        <v>3710.2939000000006</v>
      </c>
      <c r="DJ148">
        <v>5520.9681</v>
      </c>
      <c r="DK148">
        <v>2413.328300000001</v>
      </c>
      <c r="DL148">
        <v>3497.0439000000006</v>
      </c>
      <c r="DM148">
        <v>-6820.1716000000015</v>
      </c>
      <c r="DN148">
        <v>-9009.8413000000019</v>
      </c>
      <c r="DO148">
        <v>-9833.7865999999976</v>
      </c>
      <c r="DP148">
        <v>-7401.3404999999984</v>
      </c>
      <c r="DQ148">
        <v>4395.9479000000028</v>
      </c>
      <c r="DR148">
        <v>9118.8408999999992</v>
      </c>
      <c r="DS148">
        <v>9331.6340999999975</v>
      </c>
      <c r="DT148">
        <v>5042.7137999999977</v>
      </c>
      <c r="DU148">
        <v>1189.2191999999995</v>
      </c>
      <c r="DV148">
        <v>-3326.6366999999973</v>
      </c>
      <c r="DW148">
        <v>5675.5688999999993</v>
      </c>
      <c r="DX148">
        <v>7192.9412000000011</v>
      </c>
      <c r="DY148">
        <v>1537.3213999999989</v>
      </c>
      <c r="DZ148">
        <v>6154.2531999999992</v>
      </c>
      <c r="EA148">
        <v>-4663.3444000000009</v>
      </c>
    </row>
    <row r="149" spans="1:131" ht="45">
      <c r="A149" t="s">
        <v>6</v>
      </c>
      <c r="B149">
        <v>0</v>
      </c>
      <c r="M149" s="2" t="s">
        <v>151</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22.571487809463513</v>
      </c>
      <c r="BU149">
        <v>53.247050062674262</v>
      </c>
      <c r="BV149">
        <v>630.72227503822023</v>
      </c>
      <c r="BW149">
        <v>825.87073637075491</v>
      </c>
      <c r="BX149">
        <v>857.82883023941133</v>
      </c>
      <c r="BY149">
        <v>831.96694609905637</v>
      </c>
      <c r="BZ149">
        <v>1091.7828514535599</v>
      </c>
      <c r="CA149">
        <v>1496.6675601041202</v>
      </c>
      <c r="CB149">
        <v>1781.9664797160549</v>
      </c>
      <c r="CC149">
        <v>2064.4697012594615</v>
      </c>
      <c r="CD149">
        <v>2039.0132107614045</v>
      </c>
      <c r="CE149">
        <v>2020.0328125382027</v>
      </c>
      <c r="CF149">
        <v>2009.8928047752374</v>
      </c>
      <c r="CG149">
        <v>1969.9676216761677</v>
      </c>
      <c r="CH149">
        <v>1934.1092748143333</v>
      </c>
      <c r="CI149">
        <v>1855.482465524691</v>
      </c>
      <c r="CJ149">
        <v>1843.1145328723046</v>
      </c>
      <c r="CK149">
        <v>1756.003278784048</v>
      </c>
      <c r="CL149">
        <v>1621.8830370243202</v>
      </c>
      <c r="CM149">
        <v>1505.119784907514</v>
      </c>
      <c r="CN149">
        <v>2016.96489809678</v>
      </c>
      <c r="CO149">
        <v>2714.4247959294134</v>
      </c>
      <c r="CP149">
        <v>3514.6371516985432</v>
      </c>
      <c r="CQ149">
        <v>3662.6732235504551</v>
      </c>
      <c r="CR149">
        <v>3665.7423073528835</v>
      </c>
      <c r="CS149">
        <v>3792.4891266682234</v>
      </c>
      <c r="CT149">
        <v>3691.2989457964904</v>
      </c>
      <c r="CU149">
        <v>3274.1114344339844</v>
      </c>
      <c r="CV149">
        <v>3158.0574293193131</v>
      </c>
      <c r="CW149">
        <v>3576.1403499623857</v>
      </c>
      <c r="CX149">
        <v>5007.0000303449206</v>
      </c>
      <c r="CY149">
        <v>5640.1559572054184</v>
      </c>
      <c r="CZ149">
        <v>5662.6620345080164</v>
      </c>
      <c r="DA149">
        <v>5619.3706106714071</v>
      </c>
      <c r="DB149">
        <v>5491.8375156255088</v>
      </c>
      <c r="DC149">
        <v>5453.1291209597175</v>
      </c>
      <c r="DD149">
        <v>5509.0853899624344</v>
      </c>
      <c r="DE149">
        <v>5531.18881130504</v>
      </c>
      <c r="DF149">
        <v>5525.8171411303711</v>
      </c>
      <c r="DG149">
        <v>5423.2223142778439</v>
      </c>
      <c r="DH149">
        <v>4809.8808827859575</v>
      </c>
      <c r="DI149">
        <v>4569.6177073340878</v>
      </c>
      <c r="DJ149">
        <v>4460.7819177833317</v>
      </c>
      <c r="DK149">
        <v>4594.6912007893179</v>
      </c>
      <c r="DL149">
        <v>5077.7025228478205</v>
      </c>
      <c r="DM149">
        <v>5080.0786146130258</v>
      </c>
      <c r="DN149">
        <v>5039.3592471270758</v>
      </c>
      <c r="DO149">
        <v>4941.4519874609987</v>
      </c>
      <c r="DP149">
        <v>4551.2158653088427</v>
      </c>
      <c r="DQ149">
        <v>4311.3577054101543</v>
      </c>
      <c r="DR149">
        <v>3897.6884644515471</v>
      </c>
      <c r="DS149">
        <v>4202.5830650623393</v>
      </c>
      <c r="DT149">
        <v>4627.8952953978978</v>
      </c>
      <c r="DU149">
        <v>4823.1237935841373</v>
      </c>
      <c r="DV149">
        <v>4912.9059722114616</v>
      </c>
      <c r="DW149">
        <v>5622.4459852762666</v>
      </c>
      <c r="DX149">
        <v>6363.0388398555524</v>
      </c>
      <c r="DY149">
        <v>6595.0225834657622</v>
      </c>
      <c r="DZ149">
        <v>7130.4497144438237</v>
      </c>
      <c r="EA149">
        <v>7131.7308282298654</v>
      </c>
    </row>
    <row r="150" spans="1:131" ht="45">
      <c r="A150" t="s">
        <v>7</v>
      </c>
      <c r="B150">
        <v>0</v>
      </c>
      <c r="M150" s="2" t="s">
        <v>152</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51.643725618927029</v>
      </c>
      <c r="BU150">
        <v>128.97695012534854</v>
      </c>
      <c r="BV150">
        <v>1472.6011000764404</v>
      </c>
      <c r="BW150">
        <v>2083.0958727415095</v>
      </c>
      <c r="BX150">
        <v>2351.4604604788228</v>
      </c>
      <c r="BY150">
        <v>2505.0553421981126</v>
      </c>
      <c r="BZ150">
        <v>2905.9746529071199</v>
      </c>
      <c r="CA150">
        <v>3540.0859702082403</v>
      </c>
      <c r="CB150">
        <v>3965.1841894321096</v>
      </c>
      <c r="CC150">
        <v>4378.5037575189226</v>
      </c>
      <c r="CD150">
        <v>4352.9471615228085</v>
      </c>
      <c r="CE150">
        <v>4333.1198150764058</v>
      </c>
      <c r="CF150">
        <v>4322.114629550475</v>
      </c>
      <c r="CG150">
        <v>4283.971438352336</v>
      </c>
      <c r="CH150">
        <v>4248.0479496286671</v>
      </c>
      <c r="CI150">
        <v>4249.7164510493822</v>
      </c>
      <c r="CJ150">
        <v>4525.0375107446098</v>
      </c>
      <c r="CK150">
        <v>4630.3489825680963</v>
      </c>
      <c r="CL150">
        <v>4621.9296940486402</v>
      </c>
      <c r="CM150">
        <v>4490.507664815028</v>
      </c>
      <c r="CN150">
        <v>5281.4889411935601</v>
      </c>
      <c r="CO150">
        <v>6359.4202268588278</v>
      </c>
      <c r="CP150">
        <v>7447.594453397086</v>
      </c>
      <c r="CQ150">
        <v>7487.6929521009097</v>
      </c>
      <c r="CR150">
        <v>7516.4234197057667</v>
      </c>
      <c r="CS150">
        <v>7990.6563233364468</v>
      </c>
      <c r="CT150">
        <v>8461.9875115929808</v>
      </c>
      <c r="CU150">
        <v>7928.1635838679686</v>
      </c>
      <c r="CV150">
        <v>7759.145753638626</v>
      </c>
      <c r="CW150">
        <v>8419.0052349247726</v>
      </c>
      <c r="CX150">
        <v>10665.195760689841</v>
      </c>
      <c r="CY150">
        <v>11558.414139410837</v>
      </c>
      <c r="CZ150">
        <v>11582.044759016033</v>
      </c>
      <c r="DA150">
        <v>11549.117181342815</v>
      </c>
      <c r="DB150">
        <v>11612.921476251016</v>
      </c>
      <c r="DC150">
        <v>11798.908186919434</v>
      </c>
      <c r="DD150">
        <v>11763.615854924868</v>
      </c>
      <c r="DE150">
        <v>12005.42663761008</v>
      </c>
      <c r="DF150">
        <v>12185.112617260742</v>
      </c>
      <c r="DG150">
        <v>12150.113333555688</v>
      </c>
      <c r="DH150">
        <v>11535.610920571915</v>
      </c>
      <c r="DI150">
        <v>11170.576284668176</v>
      </c>
      <c r="DJ150">
        <v>11000.433085566663</v>
      </c>
      <c r="DK150">
        <v>11183.361031578637</v>
      </c>
      <c r="DL150">
        <v>11747.49078069564</v>
      </c>
      <c r="DM150">
        <v>11667.193629226051</v>
      </c>
      <c r="DN150">
        <v>11481.247909254151</v>
      </c>
      <c r="DO150">
        <v>11652.229724921997</v>
      </c>
      <c r="DP150">
        <v>11324.233945617685</v>
      </c>
      <c r="DQ150">
        <v>10952.713465820309</v>
      </c>
      <c r="DR150">
        <v>10259.605388903095</v>
      </c>
      <c r="DS150">
        <v>10757.77291012468</v>
      </c>
      <c r="DT150">
        <v>11368.368385795797</v>
      </c>
      <c r="DU150">
        <v>11604.001977168276</v>
      </c>
      <c r="DV150">
        <v>11595.234479422923</v>
      </c>
      <c r="DW150">
        <v>12308.210440552535</v>
      </c>
      <c r="DX150">
        <v>13276.897034711106</v>
      </c>
      <c r="DY150">
        <v>13186.860531931523</v>
      </c>
      <c r="DZ150">
        <v>13499.751618887647</v>
      </c>
      <c r="EA150">
        <v>13463.186221459731</v>
      </c>
    </row>
    <row r="151" spans="1:131" ht="45">
      <c r="A151" t="s">
        <v>8</v>
      </c>
      <c r="B151">
        <v>0</v>
      </c>
      <c r="C151">
        <f>SUM(B148,B149,B150,B151)</f>
        <v>0</v>
      </c>
      <c r="M151" s="2" t="s">
        <v>153</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-35.572987809463513</v>
      </c>
      <c r="BU151">
        <v>-98.21275006267426</v>
      </c>
      <c r="BV151">
        <v>-1053.0353750382201</v>
      </c>
      <c r="BW151">
        <v>-1688.5795363707548</v>
      </c>
      <c r="BX151">
        <v>-2129.4344302394115</v>
      </c>
      <c r="BY151">
        <v>-2514.2098460990564</v>
      </c>
      <c r="BZ151">
        <v>-2536.60075145356</v>
      </c>
      <c r="CA151">
        <v>-2590.16926010412</v>
      </c>
      <c r="CB151">
        <v>-2584.4689397160546</v>
      </c>
      <c r="CC151">
        <v>-2563.5984112594615</v>
      </c>
      <c r="CD151">
        <v>-2588.8546907614045</v>
      </c>
      <c r="CE151">
        <v>-2606.1411925382026</v>
      </c>
      <c r="CF151">
        <v>-2614.5508447752377</v>
      </c>
      <c r="CG151">
        <v>-2658.040011676168</v>
      </c>
      <c r="CH151">
        <v>-2693.7680748143334</v>
      </c>
      <c r="CI151">
        <v>-2932.9855055246908</v>
      </c>
      <c r="CJ151">
        <v>-3520.7314228723048</v>
      </c>
      <c r="CK151">
        <v>-3992.6881287840479</v>
      </c>
      <c r="CL151">
        <v>-4378.21027702432</v>
      </c>
      <c r="CM151">
        <v>-4465.6559749075141</v>
      </c>
      <c r="CN151">
        <v>-4512.0831880967798</v>
      </c>
      <c r="CO151">
        <v>-4575.5660659294144</v>
      </c>
      <c r="CP151">
        <v>-4351.2774516985437</v>
      </c>
      <c r="CQ151">
        <v>-3987.366233550455</v>
      </c>
      <c r="CR151">
        <v>-4035.619917352883</v>
      </c>
      <c r="CS151">
        <v>-4603.8452666682233</v>
      </c>
      <c r="CT151">
        <v>-5850.0781857964903</v>
      </c>
      <c r="CU151">
        <v>-6033.9928644339852</v>
      </c>
      <c r="CV151">
        <v>-6044.1192193193128</v>
      </c>
      <c r="CW151">
        <v>-6109.5894199623863</v>
      </c>
      <c r="CX151">
        <v>-6309.391430344921</v>
      </c>
      <c r="CY151">
        <v>-6196.3604072054195</v>
      </c>
      <c r="CZ151">
        <v>-6176.1034145080166</v>
      </c>
      <c r="DA151">
        <v>-6240.1225306714077</v>
      </c>
      <c r="DB151">
        <v>-6750.3304056255083</v>
      </c>
      <c r="DC151">
        <v>-7238.4290109597177</v>
      </c>
      <c r="DD151">
        <v>-6999.9755399624337</v>
      </c>
      <c r="DE151">
        <v>-7417.286841305041</v>
      </c>
      <c r="DF151">
        <v>-7792.7738111303706</v>
      </c>
      <c r="DG151">
        <v>-8030.559724277844</v>
      </c>
      <c r="DH151">
        <v>-8641.5791927859573</v>
      </c>
      <c r="DI151">
        <v>-8632.2994473340877</v>
      </c>
      <c r="DJ151">
        <v>-8618.5204177833311</v>
      </c>
      <c r="DK151">
        <v>-8582.6484607893181</v>
      </c>
      <c r="DL151">
        <v>-8261.8739928478208</v>
      </c>
      <c r="DM151">
        <v>-8094.1514146130257</v>
      </c>
      <c r="DN151">
        <v>-7844.4180771270758</v>
      </c>
      <c r="DO151">
        <v>-8480.1034874609977</v>
      </c>
      <c r="DP151">
        <v>-8994.8202953088421</v>
      </c>
      <c r="DQ151">
        <v>-8971.3538154101552</v>
      </c>
      <c r="DR151">
        <v>-8826.145384451549</v>
      </c>
      <c r="DS151">
        <v>-8907.7966250623413</v>
      </c>
      <c r="DT151">
        <v>-8853.0508853979009</v>
      </c>
      <c r="DU151">
        <v>-8738.6325735841383</v>
      </c>
      <c r="DV151">
        <v>-8451.7510422114628</v>
      </c>
      <c r="DW151">
        <v>-7749.0829252762687</v>
      </c>
      <c r="DX151">
        <v>-7464.6775498555535</v>
      </c>
      <c r="DY151">
        <v>-6588.6533134657611</v>
      </c>
      <c r="DZ151">
        <v>-5608.1540944438229</v>
      </c>
      <c r="EA151">
        <v>-5531.1799582298663</v>
      </c>
    </row>
    <row r="152" spans="1:131" ht="45">
      <c r="A152" t="s">
        <v>9</v>
      </c>
      <c r="B152">
        <v>0</v>
      </c>
      <c r="C152">
        <f t="shared" ref="C152:C215" si="53">SUM(B149,B150,B151,B152)</f>
        <v>0</v>
      </c>
      <c r="M152" s="2" t="s">
        <v>154</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-64.645225618927029</v>
      </c>
      <c r="BU152">
        <v>-173.94265012534851</v>
      </c>
      <c r="BV152">
        <v>-1894.9142000764402</v>
      </c>
      <c r="BW152">
        <v>-2945.8046727415099</v>
      </c>
      <c r="BX152">
        <v>-3623.0660604788227</v>
      </c>
      <c r="BY152">
        <v>-4187.2982421981123</v>
      </c>
      <c r="BZ152">
        <v>-4350.7925529071199</v>
      </c>
      <c r="CA152">
        <v>-4633.5876702082405</v>
      </c>
      <c r="CB152">
        <v>-4767.6866494321093</v>
      </c>
      <c r="CC152">
        <v>-4877.6324675189235</v>
      </c>
      <c r="CD152">
        <v>-4902.7886415228095</v>
      </c>
      <c r="CE152">
        <v>-4919.2281950764054</v>
      </c>
      <c r="CF152">
        <v>-4926.7726695504753</v>
      </c>
      <c r="CG152">
        <v>-4972.0438283523354</v>
      </c>
      <c r="CH152">
        <v>-5007.7067496286663</v>
      </c>
      <c r="CI152">
        <v>-5327.2194910493818</v>
      </c>
      <c r="CJ152">
        <v>-6202.6544007446091</v>
      </c>
      <c r="CK152">
        <v>-6867.0338325680959</v>
      </c>
      <c r="CL152">
        <v>-7378.2569340486407</v>
      </c>
      <c r="CM152">
        <v>-7451.0438548150287</v>
      </c>
      <c r="CN152">
        <v>-7776.6072311935586</v>
      </c>
      <c r="CO152">
        <v>-8220.5614968588288</v>
      </c>
      <c r="CP152">
        <v>-8284.234753397086</v>
      </c>
      <c r="CQ152">
        <v>-7812.3859621009105</v>
      </c>
      <c r="CR152">
        <v>-7886.3010297057663</v>
      </c>
      <c r="CS152">
        <v>-8802.0124633364467</v>
      </c>
      <c r="CT152">
        <v>-10620.766751592981</v>
      </c>
      <c r="CU152">
        <v>-10688.04501386797</v>
      </c>
      <c r="CV152">
        <v>-10645.207543638626</v>
      </c>
      <c r="CW152">
        <v>-10952.454304924771</v>
      </c>
      <c r="CX152">
        <v>-11967.587160689842</v>
      </c>
      <c r="CY152">
        <v>-12114.618589410838</v>
      </c>
      <c r="CZ152">
        <v>-12095.486139016033</v>
      </c>
      <c r="DA152">
        <v>-12169.869101342814</v>
      </c>
      <c r="DB152">
        <v>-12871.414366251018</v>
      </c>
      <c r="DC152">
        <v>-13584.208076919436</v>
      </c>
      <c r="DD152">
        <v>-13254.506004924868</v>
      </c>
      <c r="DE152">
        <v>-13891.524667610081</v>
      </c>
      <c r="DF152">
        <v>-14452.069287260741</v>
      </c>
      <c r="DG152">
        <v>-14757.450743555688</v>
      </c>
      <c r="DH152">
        <v>-15367.309230571915</v>
      </c>
      <c r="DI152">
        <v>-15233.258024668175</v>
      </c>
      <c r="DJ152">
        <v>-15158.171585566663</v>
      </c>
      <c r="DK152">
        <v>-15171.318291578636</v>
      </c>
      <c r="DL152">
        <v>-14931.662250695641</v>
      </c>
      <c r="DM152">
        <v>-14681.266429226052</v>
      </c>
      <c r="DN152">
        <v>-14286.306739254152</v>
      </c>
      <c r="DO152">
        <v>-15190.881224921997</v>
      </c>
      <c r="DP152">
        <v>-15767.838375617685</v>
      </c>
      <c r="DQ152">
        <v>-15612.709575820309</v>
      </c>
      <c r="DR152">
        <v>-15188.062308903096</v>
      </c>
      <c r="DS152">
        <v>-15462.986470124681</v>
      </c>
      <c r="DT152">
        <v>-15593.523975795799</v>
      </c>
      <c r="DU152">
        <v>-15519.510757168277</v>
      </c>
      <c r="DV152">
        <v>-15134.079549422926</v>
      </c>
      <c r="DW152">
        <v>-14434.847380552535</v>
      </c>
      <c r="DX152">
        <v>-14378.535744711106</v>
      </c>
      <c r="DY152">
        <v>-13180.491261931524</v>
      </c>
      <c r="DZ152">
        <v>-11977.455998887646</v>
      </c>
      <c r="EA152">
        <v>-11862.635351459732</v>
      </c>
    </row>
    <row r="153" spans="1:131">
      <c r="A153" t="s">
        <v>10</v>
      </c>
      <c r="B153">
        <v>0</v>
      </c>
      <c r="C153">
        <f t="shared" si="53"/>
        <v>0</v>
      </c>
    </row>
    <row r="154" spans="1:131">
      <c r="A154" t="s">
        <v>11</v>
      </c>
      <c r="B154">
        <v>0</v>
      </c>
      <c r="C154">
        <f t="shared" si="53"/>
        <v>0</v>
      </c>
    </row>
    <row r="155" spans="1:131">
      <c r="A155" t="s">
        <v>12</v>
      </c>
      <c r="B155">
        <v>0</v>
      </c>
      <c r="C155">
        <f t="shared" si="53"/>
        <v>0</v>
      </c>
      <c r="D155">
        <f>C155-C151</f>
        <v>0</v>
      </c>
      <c r="E155" t="e">
        <v>#N/A</v>
      </c>
    </row>
    <row r="156" spans="1:131">
      <c r="A156" t="s">
        <v>13</v>
      </c>
      <c r="B156">
        <v>0</v>
      </c>
      <c r="C156">
        <f t="shared" si="53"/>
        <v>0</v>
      </c>
      <c r="D156">
        <f t="shared" ref="D156:D219" si="54">C156-C152</f>
        <v>0</v>
      </c>
      <c r="E156" t="e">
        <v>#N/A</v>
      </c>
    </row>
    <row r="157" spans="1:131">
      <c r="A157" t="s">
        <v>14</v>
      </c>
      <c r="B157">
        <v>0</v>
      </c>
      <c r="C157">
        <f t="shared" si="53"/>
        <v>0</v>
      </c>
      <c r="D157">
        <f t="shared" si="54"/>
        <v>0</v>
      </c>
      <c r="E157" t="e">
        <v>#N/A</v>
      </c>
    </row>
    <row r="158" spans="1:131">
      <c r="A158" t="s">
        <v>15</v>
      </c>
      <c r="B158">
        <v>0</v>
      </c>
      <c r="C158">
        <f t="shared" si="53"/>
        <v>0</v>
      </c>
      <c r="D158">
        <f t="shared" si="54"/>
        <v>0</v>
      </c>
      <c r="E158" t="e">
        <v>#N/A</v>
      </c>
    </row>
    <row r="159" spans="1:131">
      <c r="A159" t="s">
        <v>16</v>
      </c>
      <c r="B159">
        <v>0</v>
      </c>
      <c r="C159">
        <f t="shared" si="53"/>
        <v>0</v>
      </c>
      <c r="D159">
        <f t="shared" si="54"/>
        <v>0</v>
      </c>
      <c r="E159" t="e">
        <v>#N/A</v>
      </c>
    </row>
    <row r="160" spans="1:131">
      <c r="A160" t="s">
        <v>17</v>
      </c>
      <c r="B160">
        <v>0</v>
      </c>
      <c r="C160">
        <f t="shared" si="53"/>
        <v>0</v>
      </c>
      <c r="D160">
        <f t="shared" si="54"/>
        <v>0</v>
      </c>
      <c r="E160" t="e">
        <v>#N/A</v>
      </c>
    </row>
    <row r="161" spans="1:11">
      <c r="A161" t="s">
        <v>18</v>
      </c>
      <c r="B161">
        <v>0</v>
      </c>
      <c r="C161">
        <f t="shared" si="53"/>
        <v>0</v>
      </c>
      <c r="D161">
        <f t="shared" si="54"/>
        <v>0</v>
      </c>
      <c r="E161" t="e">
        <v>#N/A</v>
      </c>
    </row>
    <row r="162" spans="1:11">
      <c r="A162" t="s">
        <v>19</v>
      </c>
      <c r="B162">
        <v>0</v>
      </c>
      <c r="C162">
        <f t="shared" si="53"/>
        <v>0</v>
      </c>
      <c r="D162">
        <f t="shared" si="54"/>
        <v>0</v>
      </c>
      <c r="E162" t="e">
        <v>#N/A</v>
      </c>
    </row>
    <row r="163" spans="1:11">
      <c r="A163" t="s">
        <v>20</v>
      </c>
      <c r="B163">
        <v>0</v>
      </c>
      <c r="C163">
        <f t="shared" si="53"/>
        <v>0</v>
      </c>
      <c r="D163">
        <f t="shared" si="54"/>
        <v>0</v>
      </c>
      <c r="E163" t="e">
        <v>#N/A</v>
      </c>
    </row>
    <row r="164" spans="1:11">
      <c r="A164" t="s">
        <v>21</v>
      </c>
      <c r="B164">
        <v>0</v>
      </c>
      <c r="C164">
        <f t="shared" si="53"/>
        <v>0</v>
      </c>
      <c r="D164">
        <f t="shared" si="54"/>
        <v>0</v>
      </c>
      <c r="E164" t="e">
        <v>#N/A</v>
      </c>
    </row>
    <row r="165" spans="1:11">
      <c r="A165" t="s">
        <v>22</v>
      </c>
      <c r="B165">
        <v>0</v>
      </c>
      <c r="C165">
        <f t="shared" si="53"/>
        <v>0</v>
      </c>
      <c r="D165">
        <f t="shared" si="54"/>
        <v>0</v>
      </c>
      <c r="E165" t="e">
        <v>#N/A</v>
      </c>
    </row>
    <row r="166" spans="1:11">
      <c r="A166" t="s">
        <v>23</v>
      </c>
      <c r="B166">
        <v>0</v>
      </c>
      <c r="C166">
        <f t="shared" si="53"/>
        <v>0</v>
      </c>
      <c r="D166">
        <f t="shared" si="54"/>
        <v>0</v>
      </c>
      <c r="E166" t="e">
        <v>#N/A</v>
      </c>
    </row>
    <row r="167" spans="1:11">
      <c r="A167" t="s">
        <v>24</v>
      </c>
      <c r="B167">
        <v>0</v>
      </c>
      <c r="C167">
        <f t="shared" si="53"/>
        <v>0</v>
      </c>
      <c r="D167">
        <f t="shared" si="54"/>
        <v>0</v>
      </c>
      <c r="E167" t="e">
        <v>#N/A</v>
      </c>
    </row>
    <row r="168" spans="1:11">
      <c r="A168" t="s">
        <v>25</v>
      </c>
      <c r="B168">
        <v>0</v>
      </c>
      <c r="C168">
        <f t="shared" si="53"/>
        <v>0</v>
      </c>
      <c r="D168">
        <f t="shared" si="54"/>
        <v>0</v>
      </c>
      <c r="E168" t="e">
        <v>#N/A</v>
      </c>
    </row>
    <row r="169" spans="1:11">
      <c r="A169" t="s">
        <v>26</v>
      </c>
      <c r="B169">
        <v>0</v>
      </c>
      <c r="C169">
        <f t="shared" si="53"/>
        <v>0</v>
      </c>
      <c r="D169">
        <f t="shared" si="54"/>
        <v>0</v>
      </c>
      <c r="E169" t="e">
        <v>#N/A</v>
      </c>
    </row>
    <row r="170" spans="1:11">
      <c r="A170" t="s">
        <v>27</v>
      </c>
      <c r="B170">
        <v>0</v>
      </c>
      <c r="C170">
        <f t="shared" si="53"/>
        <v>0</v>
      </c>
      <c r="D170">
        <f t="shared" si="54"/>
        <v>0</v>
      </c>
      <c r="E170" t="e">
        <v>#N/A</v>
      </c>
    </row>
    <row r="171" spans="1:11">
      <c r="A171" t="s">
        <v>28</v>
      </c>
      <c r="B171">
        <v>0</v>
      </c>
      <c r="C171">
        <f t="shared" si="53"/>
        <v>0</v>
      </c>
      <c r="D171">
        <f t="shared" si="54"/>
        <v>0</v>
      </c>
      <c r="E171" t="e">
        <v>#N/A</v>
      </c>
    </row>
    <row r="172" spans="1:11">
      <c r="A172" t="s">
        <v>29</v>
      </c>
      <c r="B172">
        <v>0</v>
      </c>
      <c r="C172">
        <f t="shared" si="53"/>
        <v>0</v>
      </c>
      <c r="D172">
        <f t="shared" si="54"/>
        <v>0</v>
      </c>
      <c r="E172" t="e">
        <v>#N/A</v>
      </c>
    </row>
    <row r="173" spans="1:11">
      <c r="A173" t="s">
        <v>30</v>
      </c>
      <c r="B173">
        <v>0</v>
      </c>
      <c r="C173">
        <f t="shared" si="53"/>
        <v>0</v>
      </c>
      <c r="D173">
        <f t="shared" si="54"/>
        <v>0</v>
      </c>
      <c r="E173" t="e">
        <v>#N/A</v>
      </c>
    </row>
    <row r="174" spans="1:11">
      <c r="A174" t="s">
        <v>31</v>
      </c>
      <c r="B174">
        <v>0</v>
      </c>
      <c r="C174">
        <f t="shared" si="53"/>
        <v>0</v>
      </c>
      <c r="D174">
        <f t="shared" si="54"/>
        <v>0</v>
      </c>
      <c r="E174">
        <f t="shared" ref="E174:E205" si="55">AVERAGE(D155:D174)</f>
        <v>0</v>
      </c>
      <c r="F174">
        <f>STDEV(D155,D156,D157,D158,D159,D160,D161,D162,D163,D164,D165,D166,D167,D168,D169,D170,D171,D172,D173,D174)</f>
        <v>0</v>
      </c>
      <c r="G174">
        <f>F174*2</f>
        <v>0</v>
      </c>
      <c r="H174">
        <f t="shared" ref="H174:H237" si="56">E174+F174</f>
        <v>0</v>
      </c>
      <c r="I174">
        <f t="shared" ref="I174:I237" si="57">E174+G174</f>
        <v>0</v>
      </c>
      <c r="J174">
        <f t="shared" ref="J174:J237" si="58">E174-F174</f>
        <v>0</v>
      </c>
      <c r="K174">
        <f t="shared" ref="K174:K237" si="59">E174-G174</f>
        <v>0</v>
      </c>
    </row>
    <row r="175" spans="1:11">
      <c r="A175" t="s">
        <v>32</v>
      </c>
      <c r="B175">
        <v>0</v>
      </c>
      <c r="C175">
        <f t="shared" si="53"/>
        <v>0</v>
      </c>
      <c r="D175">
        <f t="shared" si="54"/>
        <v>0</v>
      </c>
      <c r="E175">
        <f t="shared" si="55"/>
        <v>0</v>
      </c>
      <c r="F175">
        <f t="shared" ref="F175:F238" si="60">STDEV(D156,D157,D158,D159,D160,D161,D162,D163,D164,D165,D166,D167,D168,D169,D170,D171,D172,D173,D174,D175)</f>
        <v>0</v>
      </c>
      <c r="G175">
        <f t="shared" ref="G175:G238" si="61">F175*2</f>
        <v>0</v>
      </c>
      <c r="H175">
        <f t="shared" si="56"/>
        <v>0</v>
      </c>
      <c r="I175">
        <f t="shared" si="57"/>
        <v>0</v>
      </c>
      <c r="J175">
        <f t="shared" si="58"/>
        <v>0</v>
      </c>
      <c r="K175">
        <f t="shared" si="59"/>
        <v>0</v>
      </c>
    </row>
    <row r="176" spans="1:11">
      <c r="A176" t="s">
        <v>33</v>
      </c>
      <c r="B176">
        <v>0</v>
      </c>
      <c r="C176">
        <f t="shared" si="53"/>
        <v>0</v>
      </c>
      <c r="D176">
        <f t="shared" si="54"/>
        <v>0</v>
      </c>
      <c r="E176">
        <f t="shared" si="55"/>
        <v>0</v>
      </c>
      <c r="F176">
        <f t="shared" si="60"/>
        <v>0</v>
      </c>
      <c r="G176">
        <f t="shared" si="61"/>
        <v>0</v>
      </c>
      <c r="H176">
        <f t="shared" si="56"/>
        <v>0</v>
      </c>
      <c r="I176">
        <f t="shared" si="57"/>
        <v>0</v>
      </c>
      <c r="J176">
        <f t="shared" si="58"/>
        <v>0</v>
      </c>
      <c r="K176">
        <f t="shared" si="59"/>
        <v>0</v>
      </c>
    </row>
    <row r="177" spans="1:11">
      <c r="A177" t="s">
        <v>34</v>
      </c>
      <c r="B177">
        <v>0</v>
      </c>
      <c r="C177">
        <f t="shared" si="53"/>
        <v>0</v>
      </c>
      <c r="D177">
        <f t="shared" si="54"/>
        <v>0</v>
      </c>
      <c r="E177">
        <f t="shared" si="55"/>
        <v>0</v>
      </c>
      <c r="F177">
        <f t="shared" si="60"/>
        <v>0</v>
      </c>
      <c r="G177">
        <f t="shared" si="61"/>
        <v>0</v>
      </c>
      <c r="H177">
        <f t="shared" si="56"/>
        <v>0</v>
      </c>
      <c r="I177">
        <f t="shared" si="57"/>
        <v>0</v>
      </c>
      <c r="J177">
        <f t="shared" si="58"/>
        <v>0</v>
      </c>
      <c r="K177">
        <f t="shared" si="59"/>
        <v>0</v>
      </c>
    </row>
    <row r="178" spans="1:11">
      <c r="A178" t="s">
        <v>35</v>
      </c>
      <c r="B178">
        <v>0</v>
      </c>
      <c r="C178">
        <f t="shared" si="53"/>
        <v>0</v>
      </c>
      <c r="D178">
        <f t="shared" si="54"/>
        <v>0</v>
      </c>
      <c r="E178">
        <f t="shared" si="55"/>
        <v>0</v>
      </c>
      <c r="F178">
        <f t="shared" si="60"/>
        <v>0</v>
      </c>
      <c r="G178">
        <f t="shared" si="61"/>
        <v>0</v>
      </c>
      <c r="H178">
        <f t="shared" si="56"/>
        <v>0</v>
      </c>
      <c r="I178">
        <f t="shared" si="57"/>
        <v>0</v>
      </c>
      <c r="J178">
        <f t="shared" si="58"/>
        <v>0</v>
      </c>
      <c r="K178">
        <f t="shared" si="59"/>
        <v>0</v>
      </c>
    </row>
    <row r="179" spans="1:11">
      <c r="A179" t="s">
        <v>36</v>
      </c>
      <c r="B179">
        <v>0</v>
      </c>
      <c r="C179">
        <f t="shared" si="53"/>
        <v>0</v>
      </c>
      <c r="D179">
        <f t="shared" si="54"/>
        <v>0</v>
      </c>
      <c r="E179">
        <f t="shared" si="55"/>
        <v>0</v>
      </c>
      <c r="F179">
        <f t="shared" si="60"/>
        <v>0</v>
      </c>
      <c r="G179">
        <f t="shared" si="61"/>
        <v>0</v>
      </c>
      <c r="H179">
        <f t="shared" si="56"/>
        <v>0</v>
      </c>
      <c r="I179">
        <f t="shared" si="57"/>
        <v>0</v>
      </c>
      <c r="J179">
        <f t="shared" si="58"/>
        <v>0</v>
      </c>
      <c r="K179">
        <f t="shared" si="59"/>
        <v>0</v>
      </c>
    </row>
    <row r="180" spans="1:11">
      <c r="A180" t="s">
        <v>37</v>
      </c>
      <c r="B180">
        <v>0</v>
      </c>
      <c r="C180">
        <f t="shared" si="53"/>
        <v>0</v>
      </c>
      <c r="D180">
        <f t="shared" si="54"/>
        <v>0</v>
      </c>
      <c r="E180">
        <f t="shared" si="55"/>
        <v>0</v>
      </c>
      <c r="F180">
        <f t="shared" si="60"/>
        <v>0</v>
      </c>
      <c r="G180">
        <f t="shared" si="61"/>
        <v>0</v>
      </c>
      <c r="H180">
        <f t="shared" si="56"/>
        <v>0</v>
      </c>
      <c r="I180">
        <f t="shared" si="57"/>
        <v>0</v>
      </c>
      <c r="J180">
        <f t="shared" si="58"/>
        <v>0</v>
      </c>
      <c r="K180">
        <f t="shared" si="59"/>
        <v>0</v>
      </c>
    </row>
    <row r="181" spans="1:11">
      <c r="A181" t="s">
        <v>38</v>
      </c>
      <c r="B181">
        <v>0</v>
      </c>
      <c r="C181">
        <f t="shared" si="53"/>
        <v>0</v>
      </c>
      <c r="D181">
        <f t="shared" si="54"/>
        <v>0</v>
      </c>
      <c r="E181">
        <f t="shared" si="55"/>
        <v>0</v>
      </c>
      <c r="F181">
        <f t="shared" si="60"/>
        <v>0</v>
      </c>
      <c r="G181">
        <f t="shared" si="61"/>
        <v>0</v>
      </c>
      <c r="H181">
        <f t="shared" si="56"/>
        <v>0</v>
      </c>
      <c r="I181">
        <f t="shared" si="57"/>
        <v>0</v>
      </c>
      <c r="J181">
        <f t="shared" si="58"/>
        <v>0</v>
      </c>
      <c r="K181">
        <f t="shared" si="59"/>
        <v>0</v>
      </c>
    </row>
    <row r="182" spans="1:11">
      <c r="A182" t="s">
        <v>39</v>
      </c>
      <c r="B182">
        <v>0</v>
      </c>
      <c r="C182">
        <f t="shared" si="53"/>
        <v>0</v>
      </c>
      <c r="D182">
        <f t="shared" si="54"/>
        <v>0</v>
      </c>
      <c r="E182">
        <f t="shared" si="55"/>
        <v>0</v>
      </c>
      <c r="F182">
        <f t="shared" si="60"/>
        <v>0</v>
      </c>
      <c r="G182">
        <f t="shared" si="61"/>
        <v>0</v>
      </c>
      <c r="H182">
        <f t="shared" si="56"/>
        <v>0</v>
      </c>
      <c r="I182">
        <f t="shared" si="57"/>
        <v>0</v>
      </c>
      <c r="J182">
        <f t="shared" si="58"/>
        <v>0</v>
      </c>
      <c r="K182">
        <f t="shared" si="59"/>
        <v>0</v>
      </c>
    </row>
    <row r="183" spans="1:11">
      <c r="A183" t="s">
        <v>40</v>
      </c>
      <c r="B183">
        <v>0</v>
      </c>
      <c r="C183">
        <f t="shared" si="53"/>
        <v>0</v>
      </c>
      <c r="D183">
        <f t="shared" si="54"/>
        <v>0</v>
      </c>
      <c r="E183">
        <f t="shared" si="55"/>
        <v>0</v>
      </c>
      <c r="F183">
        <f t="shared" si="60"/>
        <v>0</v>
      </c>
      <c r="G183">
        <f t="shared" si="61"/>
        <v>0</v>
      </c>
      <c r="H183">
        <f t="shared" si="56"/>
        <v>0</v>
      </c>
      <c r="I183">
        <f t="shared" si="57"/>
        <v>0</v>
      </c>
      <c r="J183">
        <f t="shared" si="58"/>
        <v>0</v>
      </c>
      <c r="K183">
        <f t="shared" si="59"/>
        <v>0</v>
      </c>
    </row>
    <row r="184" spans="1:11">
      <c r="A184" t="s">
        <v>41</v>
      </c>
      <c r="B184">
        <v>0</v>
      </c>
      <c r="C184">
        <f t="shared" si="53"/>
        <v>0</v>
      </c>
      <c r="D184">
        <f t="shared" si="54"/>
        <v>0</v>
      </c>
      <c r="E184">
        <f t="shared" si="55"/>
        <v>0</v>
      </c>
      <c r="F184">
        <f t="shared" si="60"/>
        <v>0</v>
      </c>
      <c r="G184">
        <f t="shared" si="61"/>
        <v>0</v>
      </c>
      <c r="H184">
        <f t="shared" si="56"/>
        <v>0</v>
      </c>
      <c r="I184">
        <f t="shared" si="57"/>
        <v>0</v>
      </c>
      <c r="J184">
        <f t="shared" si="58"/>
        <v>0</v>
      </c>
      <c r="K184">
        <f t="shared" si="59"/>
        <v>0</v>
      </c>
    </row>
    <row r="185" spans="1:11">
      <c r="A185" t="s">
        <v>42</v>
      </c>
      <c r="B185">
        <v>0</v>
      </c>
      <c r="C185">
        <f t="shared" si="53"/>
        <v>0</v>
      </c>
      <c r="D185">
        <f t="shared" si="54"/>
        <v>0</v>
      </c>
      <c r="E185">
        <f t="shared" si="55"/>
        <v>0</v>
      </c>
      <c r="F185">
        <f t="shared" si="60"/>
        <v>0</v>
      </c>
      <c r="G185">
        <f t="shared" si="61"/>
        <v>0</v>
      </c>
      <c r="H185">
        <f t="shared" si="56"/>
        <v>0</v>
      </c>
      <c r="I185">
        <f t="shared" si="57"/>
        <v>0</v>
      </c>
      <c r="J185">
        <f t="shared" si="58"/>
        <v>0</v>
      </c>
      <c r="K185">
        <f t="shared" si="59"/>
        <v>0</v>
      </c>
    </row>
    <row r="186" spans="1:11">
      <c r="A186" t="s">
        <v>43</v>
      </c>
      <c r="B186">
        <v>0</v>
      </c>
      <c r="C186">
        <f t="shared" si="53"/>
        <v>0</v>
      </c>
      <c r="D186">
        <f t="shared" si="54"/>
        <v>0</v>
      </c>
      <c r="E186">
        <f t="shared" si="55"/>
        <v>0</v>
      </c>
      <c r="F186">
        <f t="shared" si="60"/>
        <v>0</v>
      </c>
      <c r="G186">
        <f t="shared" si="61"/>
        <v>0</v>
      </c>
      <c r="H186">
        <f t="shared" si="56"/>
        <v>0</v>
      </c>
      <c r="I186">
        <f t="shared" si="57"/>
        <v>0</v>
      </c>
      <c r="J186">
        <f t="shared" si="58"/>
        <v>0</v>
      </c>
      <c r="K186">
        <f t="shared" si="59"/>
        <v>0</v>
      </c>
    </row>
    <row r="187" spans="1:11">
      <c r="A187" t="s">
        <v>44</v>
      </c>
      <c r="B187">
        <v>0</v>
      </c>
      <c r="C187">
        <f t="shared" si="53"/>
        <v>0</v>
      </c>
      <c r="D187">
        <f t="shared" si="54"/>
        <v>0</v>
      </c>
      <c r="E187">
        <f t="shared" si="55"/>
        <v>0</v>
      </c>
      <c r="F187">
        <f t="shared" si="60"/>
        <v>0</v>
      </c>
      <c r="G187">
        <f t="shared" si="61"/>
        <v>0</v>
      </c>
      <c r="H187">
        <f t="shared" si="56"/>
        <v>0</v>
      </c>
      <c r="I187">
        <f t="shared" si="57"/>
        <v>0</v>
      </c>
      <c r="J187">
        <f t="shared" si="58"/>
        <v>0</v>
      </c>
      <c r="K187">
        <f t="shared" si="59"/>
        <v>0</v>
      </c>
    </row>
    <row r="188" spans="1:11">
      <c r="A188" t="s">
        <v>45</v>
      </c>
      <c r="B188">
        <v>0</v>
      </c>
      <c r="C188">
        <f t="shared" si="53"/>
        <v>0</v>
      </c>
      <c r="D188">
        <f t="shared" si="54"/>
        <v>0</v>
      </c>
      <c r="E188">
        <f t="shared" si="55"/>
        <v>0</v>
      </c>
      <c r="F188">
        <f t="shared" si="60"/>
        <v>0</v>
      </c>
      <c r="G188">
        <f t="shared" si="61"/>
        <v>0</v>
      </c>
      <c r="H188">
        <f t="shared" si="56"/>
        <v>0</v>
      </c>
      <c r="I188">
        <f t="shared" si="57"/>
        <v>0</v>
      </c>
      <c r="J188">
        <f t="shared" si="58"/>
        <v>0</v>
      </c>
      <c r="K188">
        <f t="shared" si="59"/>
        <v>0</v>
      </c>
    </row>
    <row r="189" spans="1:11">
      <c r="A189" t="s">
        <v>46</v>
      </c>
      <c r="B189">
        <v>0</v>
      </c>
      <c r="C189">
        <f t="shared" si="53"/>
        <v>0</v>
      </c>
      <c r="D189">
        <f t="shared" si="54"/>
        <v>0</v>
      </c>
      <c r="E189">
        <f t="shared" si="55"/>
        <v>0</v>
      </c>
      <c r="F189">
        <f t="shared" si="60"/>
        <v>0</v>
      </c>
      <c r="G189">
        <f t="shared" si="61"/>
        <v>0</v>
      </c>
      <c r="H189">
        <f t="shared" si="56"/>
        <v>0</v>
      </c>
      <c r="I189">
        <f t="shared" si="57"/>
        <v>0</v>
      </c>
      <c r="J189">
        <f t="shared" si="58"/>
        <v>0</v>
      </c>
      <c r="K189">
        <f t="shared" si="59"/>
        <v>0</v>
      </c>
    </row>
    <row r="190" spans="1:11">
      <c r="A190" t="s">
        <v>47</v>
      </c>
      <c r="B190">
        <v>0</v>
      </c>
      <c r="C190">
        <f t="shared" si="53"/>
        <v>0</v>
      </c>
      <c r="D190">
        <f t="shared" si="54"/>
        <v>0</v>
      </c>
      <c r="E190">
        <f t="shared" si="55"/>
        <v>0</v>
      </c>
      <c r="F190">
        <f t="shared" si="60"/>
        <v>0</v>
      </c>
      <c r="G190">
        <f t="shared" si="61"/>
        <v>0</v>
      </c>
      <c r="H190">
        <f t="shared" si="56"/>
        <v>0</v>
      </c>
      <c r="I190">
        <f t="shared" si="57"/>
        <v>0</v>
      </c>
      <c r="J190">
        <f t="shared" si="58"/>
        <v>0</v>
      </c>
      <c r="K190">
        <f t="shared" si="59"/>
        <v>0</v>
      </c>
    </row>
    <row r="191" spans="1:11">
      <c r="A191" t="s">
        <v>48</v>
      </c>
      <c r="B191">
        <v>0</v>
      </c>
      <c r="C191">
        <f t="shared" si="53"/>
        <v>0</v>
      </c>
      <c r="D191">
        <f t="shared" si="54"/>
        <v>0</v>
      </c>
      <c r="E191">
        <f t="shared" si="55"/>
        <v>0</v>
      </c>
      <c r="F191">
        <f t="shared" si="60"/>
        <v>0</v>
      </c>
      <c r="G191">
        <f t="shared" si="61"/>
        <v>0</v>
      </c>
      <c r="H191">
        <f t="shared" si="56"/>
        <v>0</v>
      </c>
      <c r="I191">
        <f t="shared" si="57"/>
        <v>0</v>
      </c>
      <c r="J191">
        <f t="shared" si="58"/>
        <v>0</v>
      </c>
      <c r="K191">
        <f t="shared" si="59"/>
        <v>0</v>
      </c>
    </row>
    <row r="192" spans="1:11">
      <c r="A192" t="s">
        <v>49</v>
      </c>
      <c r="B192">
        <v>0</v>
      </c>
      <c r="C192">
        <f t="shared" si="53"/>
        <v>0</v>
      </c>
      <c r="D192">
        <f t="shared" si="54"/>
        <v>0</v>
      </c>
      <c r="E192">
        <f t="shared" si="55"/>
        <v>0</v>
      </c>
      <c r="F192">
        <f t="shared" si="60"/>
        <v>0</v>
      </c>
      <c r="G192">
        <f t="shared" si="61"/>
        <v>0</v>
      </c>
      <c r="H192">
        <f t="shared" si="56"/>
        <v>0</v>
      </c>
      <c r="I192">
        <f t="shared" si="57"/>
        <v>0</v>
      </c>
      <c r="J192">
        <f t="shared" si="58"/>
        <v>0</v>
      </c>
      <c r="K192">
        <f t="shared" si="59"/>
        <v>0</v>
      </c>
    </row>
    <row r="193" spans="1:11">
      <c r="A193" t="s">
        <v>50</v>
      </c>
      <c r="B193">
        <v>0</v>
      </c>
      <c r="C193">
        <f t="shared" si="53"/>
        <v>0</v>
      </c>
      <c r="D193">
        <f t="shared" si="54"/>
        <v>0</v>
      </c>
      <c r="E193">
        <f t="shared" si="55"/>
        <v>0</v>
      </c>
      <c r="F193">
        <f t="shared" si="60"/>
        <v>0</v>
      </c>
      <c r="G193">
        <f t="shared" si="61"/>
        <v>0</v>
      </c>
      <c r="H193">
        <f t="shared" si="56"/>
        <v>0</v>
      </c>
      <c r="I193">
        <f t="shared" si="57"/>
        <v>0</v>
      </c>
      <c r="J193">
        <f t="shared" si="58"/>
        <v>0</v>
      </c>
      <c r="K193">
        <f t="shared" si="59"/>
        <v>0</v>
      </c>
    </row>
    <row r="194" spans="1:11">
      <c r="A194" t="s">
        <v>51</v>
      </c>
      <c r="B194">
        <v>0</v>
      </c>
      <c r="C194">
        <f t="shared" si="53"/>
        <v>0</v>
      </c>
      <c r="D194">
        <f t="shared" si="54"/>
        <v>0</v>
      </c>
      <c r="E194">
        <f t="shared" si="55"/>
        <v>0</v>
      </c>
      <c r="F194">
        <f t="shared" si="60"/>
        <v>0</v>
      </c>
      <c r="G194">
        <f t="shared" si="61"/>
        <v>0</v>
      </c>
      <c r="H194">
        <f t="shared" si="56"/>
        <v>0</v>
      </c>
      <c r="I194">
        <f t="shared" si="57"/>
        <v>0</v>
      </c>
      <c r="J194">
        <f t="shared" si="58"/>
        <v>0</v>
      </c>
      <c r="K194">
        <f t="shared" si="59"/>
        <v>0</v>
      </c>
    </row>
    <row r="195" spans="1:11">
      <c r="A195" t="s">
        <v>52</v>
      </c>
      <c r="B195">
        <v>0</v>
      </c>
      <c r="C195">
        <f t="shared" si="53"/>
        <v>0</v>
      </c>
      <c r="D195">
        <f t="shared" si="54"/>
        <v>0</v>
      </c>
      <c r="E195">
        <f t="shared" si="55"/>
        <v>0</v>
      </c>
      <c r="F195">
        <f t="shared" si="60"/>
        <v>0</v>
      </c>
      <c r="G195">
        <f t="shared" si="61"/>
        <v>0</v>
      </c>
      <c r="H195">
        <f t="shared" si="56"/>
        <v>0</v>
      </c>
      <c r="I195">
        <f t="shared" si="57"/>
        <v>0</v>
      </c>
      <c r="J195">
        <f t="shared" si="58"/>
        <v>0</v>
      </c>
      <c r="K195">
        <f t="shared" si="59"/>
        <v>0</v>
      </c>
    </row>
    <row r="196" spans="1:11">
      <c r="A196" t="s">
        <v>53</v>
      </c>
      <c r="B196">
        <v>0</v>
      </c>
      <c r="C196">
        <f t="shared" si="53"/>
        <v>0</v>
      </c>
      <c r="D196">
        <f t="shared" si="54"/>
        <v>0</v>
      </c>
      <c r="E196">
        <f t="shared" si="55"/>
        <v>0</v>
      </c>
      <c r="F196">
        <f t="shared" si="60"/>
        <v>0</v>
      </c>
      <c r="G196">
        <f t="shared" si="61"/>
        <v>0</v>
      </c>
      <c r="H196">
        <f t="shared" si="56"/>
        <v>0</v>
      </c>
      <c r="I196">
        <f t="shared" si="57"/>
        <v>0</v>
      </c>
      <c r="J196">
        <f t="shared" si="58"/>
        <v>0</v>
      </c>
      <c r="K196">
        <f t="shared" si="59"/>
        <v>0</v>
      </c>
    </row>
    <row r="197" spans="1:11">
      <c r="A197" t="s">
        <v>54</v>
      </c>
      <c r="B197">
        <v>0</v>
      </c>
      <c r="C197">
        <f t="shared" si="53"/>
        <v>0</v>
      </c>
      <c r="D197">
        <f t="shared" si="54"/>
        <v>0</v>
      </c>
      <c r="E197">
        <f t="shared" si="55"/>
        <v>0</v>
      </c>
      <c r="F197">
        <f t="shared" si="60"/>
        <v>0</v>
      </c>
      <c r="G197">
        <f t="shared" si="61"/>
        <v>0</v>
      </c>
      <c r="H197">
        <f t="shared" si="56"/>
        <v>0</v>
      </c>
      <c r="I197">
        <f t="shared" si="57"/>
        <v>0</v>
      </c>
      <c r="J197">
        <f t="shared" si="58"/>
        <v>0</v>
      </c>
      <c r="K197">
        <f t="shared" si="59"/>
        <v>0</v>
      </c>
    </row>
    <row r="198" spans="1:11">
      <c r="A198" t="s">
        <v>55</v>
      </c>
      <c r="B198">
        <v>0</v>
      </c>
      <c r="C198">
        <f t="shared" si="53"/>
        <v>0</v>
      </c>
      <c r="D198">
        <f t="shared" si="54"/>
        <v>0</v>
      </c>
      <c r="E198">
        <f t="shared" si="55"/>
        <v>0</v>
      </c>
      <c r="F198">
        <f t="shared" si="60"/>
        <v>0</v>
      </c>
      <c r="G198">
        <f t="shared" si="61"/>
        <v>0</v>
      </c>
      <c r="H198">
        <f t="shared" si="56"/>
        <v>0</v>
      </c>
      <c r="I198">
        <f t="shared" si="57"/>
        <v>0</v>
      </c>
      <c r="J198">
        <f t="shared" si="58"/>
        <v>0</v>
      </c>
      <c r="K198">
        <f t="shared" si="59"/>
        <v>0</v>
      </c>
    </row>
    <row r="199" spans="1:11">
      <c r="A199" t="s">
        <v>56</v>
      </c>
      <c r="B199">
        <v>0</v>
      </c>
      <c r="C199">
        <f t="shared" si="53"/>
        <v>0</v>
      </c>
      <c r="D199">
        <f t="shared" si="54"/>
        <v>0</v>
      </c>
      <c r="E199">
        <f t="shared" si="55"/>
        <v>0</v>
      </c>
      <c r="F199">
        <f t="shared" si="60"/>
        <v>0</v>
      </c>
      <c r="G199">
        <f t="shared" si="61"/>
        <v>0</v>
      </c>
      <c r="H199">
        <f t="shared" si="56"/>
        <v>0</v>
      </c>
      <c r="I199">
        <f t="shared" si="57"/>
        <v>0</v>
      </c>
      <c r="J199">
        <f t="shared" si="58"/>
        <v>0</v>
      </c>
      <c r="K199">
        <f t="shared" si="59"/>
        <v>0</v>
      </c>
    </row>
    <row r="200" spans="1:11">
      <c r="A200" t="s">
        <v>57</v>
      </c>
      <c r="B200">
        <v>0</v>
      </c>
      <c r="C200">
        <f t="shared" si="53"/>
        <v>0</v>
      </c>
      <c r="D200">
        <f t="shared" si="54"/>
        <v>0</v>
      </c>
      <c r="E200">
        <f t="shared" si="55"/>
        <v>0</v>
      </c>
      <c r="F200">
        <f t="shared" si="60"/>
        <v>0</v>
      </c>
      <c r="G200">
        <f t="shared" si="61"/>
        <v>0</v>
      </c>
      <c r="H200">
        <f t="shared" si="56"/>
        <v>0</v>
      </c>
      <c r="I200">
        <f t="shared" si="57"/>
        <v>0</v>
      </c>
      <c r="J200">
        <f t="shared" si="58"/>
        <v>0</v>
      </c>
      <c r="K200">
        <f t="shared" si="59"/>
        <v>0</v>
      </c>
    </row>
    <row r="201" spans="1:11">
      <c r="A201" t="s">
        <v>58</v>
      </c>
      <c r="B201">
        <v>0</v>
      </c>
      <c r="C201">
        <f t="shared" si="53"/>
        <v>0</v>
      </c>
      <c r="D201">
        <f t="shared" si="54"/>
        <v>0</v>
      </c>
      <c r="E201">
        <f t="shared" si="55"/>
        <v>0</v>
      </c>
      <c r="F201">
        <f t="shared" si="60"/>
        <v>0</v>
      </c>
      <c r="G201">
        <f t="shared" si="61"/>
        <v>0</v>
      </c>
      <c r="H201">
        <f t="shared" si="56"/>
        <v>0</v>
      </c>
      <c r="I201">
        <f t="shared" si="57"/>
        <v>0</v>
      </c>
      <c r="J201">
        <f t="shared" si="58"/>
        <v>0</v>
      </c>
      <c r="K201">
        <f t="shared" si="59"/>
        <v>0</v>
      </c>
    </row>
    <row r="202" spans="1:11">
      <c r="A202" t="s">
        <v>59</v>
      </c>
      <c r="B202">
        <v>0</v>
      </c>
      <c r="C202">
        <f t="shared" si="53"/>
        <v>0</v>
      </c>
      <c r="D202">
        <f t="shared" si="54"/>
        <v>0</v>
      </c>
      <c r="E202">
        <f t="shared" si="55"/>
        <v>0</v>
      </c>
      <c r="F202">
        <f t="shared" si="60"/>
        <v>0</v>
      </c>
      <c r="G202">
        <f t="shared" si="61"/>
        <v>0</v>
      </c>
      <c r="H202">
        <f t="shared" si="56"/>
        <v>0</v>
      </c>
      <c r="I202">
        <f t="shared" si="57"/>
        <v>0</v>
      </c>
      <c r="J202">
        <f t="shared" si="58"/>
        <v>0</v>
      </c>
      <c r="K202">
        <f t="shared" si="59"/>
        <v>0</v>
      </c>
    </row>
    <row r="203" spans="1:11">
      <c r="A203" t="s">
        <v>60</v>
      </c>
      <c r="B203">
        <v>0</v>
      </c>
      <c r="C203">
        <f t="shared" si="53"/>
        <v>0</v>
      </c>
      <c r="D203">
        <f t="shared" si="54"/>
        <v>0</v>
      </c>
      <c r="E203">
        <f t="shared" si="55"/>
        <v>0</v>
      </c>
      <c r="F203">
        <f t="shared" si="60"/>
        <v>0</v>
      </c>
      <c r="G203">
        <f t="shared" si="61"/>
        <v>0</v>
      </c>
      <c r="H203">
        <f t="shared" si="56"/>
        <v>0</v>
      </c>
      <c r="I203">
        <f t="shared" si="57"/>
        <v>0</v>
      </c>
      <c r="J203">
        <f t="shared" si="58"/>
        <v>0</v>
      </c>
      <c r="K203">
        <f t="shared" si="59"/>
        <v>0</v>
      </c>
    </row>
    <row r="204" spans="1:11">
      <c r="A204" t="s">
        <v>61</v>
      </c>
      <c r="B204">
        <v>0</v>
      </c>
      <c r="C204">
        <f t="shared" si="53"/>
        <v>0</v>
      </c>
      <c r="D204">
        <f t="shared" si="54"/>
        <v>0</v>
      </c>
      <c r="E204">
        <f t="shared" si="55"/>
        <v>0</v>
      </c>
      <c r="F204">
        <f t="shared" si="60"/>
        <v>0</v>
      </c>
      <c r="G204">
        <f t="shared" si="61"/>
        <v>0</v>
      </c>
      <c r="H204">
        <f t="shared" si="56"/>
        <v>0</v>
      </c>
      <c r="I204">
        <f t="shared" si="57"/>
        <v>0</v>
      </c>
      <c r="J204">
        <f t="shared" si="58"/>
        <v>0</v>
      </c>
      <c r="K204">
        <f t="shared" si="59"/>
        <v>0</v>
      </c>
    </row>
    <row r="205" spans="1:11">
      <c r="A205" t="s">
        <v>62</v>
      </c>
      <c r="B205">
        <v>0</v>
      </c>
      <c r="C205">
        <f t="shared" si="53"/>
        <v>0</v>
      </c>
      <c r="D205">
        <f t="shared" si="54"/>
        <v>0</v>
      </c>
      <c r="E205">
        <f t="shared" si="55"/>
        <v>0</v>
      </c>
      <c r="F205">
        <f t="shared" si="60"/>
        <v>0</v>
      </c>
      <c r="G205">
        <f t="shared" si="61"/>
        <v>0</v>
      </c>
      <c r="H205">
        <f t="shared" si="56"/>
        <v>0</v>
      </c>
      <c r="I205">
        <f t="shared" si="57"/>
        <v>0</v>
      </c>
      <c r="J205">
        <f t="shared" si="58"/>
        <v>0</v>
      </c>
      <c r="K205">
        <f t="shared" si="59"/>
        <v>0</v>
      </c>
    </row>
    <row r="206" spans="1:11">
      <c r="A206" t="s">
        <v>63</v>
      </c>
      <c r="B206">
        <v>0</v>
      </c>
      <c r="C206">
        <f t="shared" si="53"/>
        <v>0</v>
      </c>
      <c r="D206">
        <f t="shared" si="54"/>
        <v>0</v>
      </c>
      <c r="E206">
        <f t="shared" ref="E206:E237" si="62">AVERAGE(D187:D206)</f>
        <v>0</v>
      </c>
      <c r="F206">
        <f t="shared" si="60"/>
        <v>0</v>
      </c>
      <c r="G206">
        <f t="shared" si="61"/>
        <v>0</v>
      </c>
      <c r="H206">
        <f t="shared" si="56"/>
        <v>0</v>
      </c>
      <c r="I206">
        <f t="shared" si="57"/>
        <v>0</v>
      </c>
      <c r="J206">
        <f t="shared" si="58"/>
        <v>0</v>
      </c>
      <c r="K206">
        <f t="shared" si="59"/>
        <v>0</v>
      </c>
    </row>
    <row r="207" spans="1:11">
      <c r="A207" t="s">
        <v>64</v>
      </c>
      <c r="B207">
        <v>0</v>
      </c>
      <c r="C207">
        <f t="shared" si="53"/>
        <v>0</v>
      </c>
      <c r="D207">
        <f t="shared" si="54"/>
        <v>0</v>
      </c>
      <c r="E207">
        <f t="shared" si="62"/>
        <v>0</v>
      </c>
      <c r="F207">
        <f t="shared" si="60"/>
        <v>0</v>
      </c>
      <c r="G207">
        <f t="shared" si="61"/>
        <v>0</v>
      </c>
      <c r="H207">
        <f t="shared" si="56"/>
        <v>0</v>
      </c>
      <c r="I207">
        <f t="shared" si="57"/>
        <v>0</v>
      </c>
      <c r="J207">
        <f t="shared" si="58"/>
        <v>0</v>
      </c>
      <c r="K207">
        <f t="shared" si="59"/>
        <v>0</v>
      </c>
    </row>
    <row r="208" spans="1:11">
      <c r="A208" t="s">
        <v>65</v>
      </c>
      <c r="B208">
        <v>0</v>
      </c>
      <c r="C208">
        <f t="shared" si="53"/>
        <v>0</v>
      </c>
      <c r="D208">
        <f t="shared" si="54"/>
        <v>0</v>
      </c>
      <c r="E208">
        <f t="shared" si="62"/>
        <v>0</v>
      </c>
      <c r="F208">
        <f t="shared" si="60"/>
        <v>0</v>
      </c>
      <c r="G208">
        <f t="shared" si="61"/>
        <v>0</v>
      </c>
      <c r="H208">
        <f t="shared" si="56"/>
        <v>0</v>
      </c>
      <c r="I208">
        <f t="shared" si="57"/>
        <v>0</v>
      </c>
      <c r="J208">
        <f t="shared" si="58"/>
        <v>0</v>
      </c>
      <c r="K208">
        <f t="shared" si="59"/>
        <v>0</v>
      </c>
    </row>
    <row r="209" spans="1:11">
      <c r="A209" t="s">
        <v>66</v>
      </c>
      <c r="B209">
        <v>0</v>
      </c>
      <c r="C209">
        <f t="shared" si="53"/>
        <v>0</v>
      </c>
      <c r="D209">
        <f t="shared" si="54"/>
        <v>0</v>
      </c>
      <c r="E209">
        <f t="shared" si="62"/>
        <v>0</v>
      </c>
      <c r="F209">
        <f t="shared" si="60"/>
        <v>0</v>
      </c>
      <c r="G209">
        <f t="shared" si="61"/>
        <v>0</v>
      </c>
      <c r="H209">
        <f t="shared" si="56"/>
        <v>0</v>
      </c>
      <c r="I209">
        <f t="shared" si="57"/>
        <v>0</v>
      </c>
      <c r="J209">
        <f t="shared" si="58"/>
        <v>0</v>
      </c>
      <c r="K209">
        <f t="shared" si="59"/>
        <v>0</v>
      </c>
    </row>
    <row r="210" spans="1:11">
      <c r="A210" t="s">
        <v>67</v>
      </c>
      <c r="B210">
        <v>0</v>
      </c>
      <c r="C210">
        <f t="shared" si="53"/>
        <v>0</v>
      </c>
      <c r="D210">
        <f t="shared" si="54"/>
        <v>0</v>
      </c>
      <c r="E210">
        <f t="shared" si="62"/>
        <v>0</v>
      </c>
      <c r="F210">
        <f t="shared" si="60"/>
        <v>0</v>
      </c>
      <c r="G210">
        <f t="shared" si="61"/>
        <v>0</v>
      </c>
      <c r="H210">
        <f t="shared" si="56"/>
        <v>0</v>
      </c>
      <c r="I210">
        <f t="shared" si="57"/>
        <v>0</v>
      </c>
      <c r="J210">
        <f t="shared" si="58"/>
        <v>0</v>
      </c>
      <c r="K210">
        <f t="shared" si="59"/>
        <v>0</v>
      </c>
    </row>
    <row r="211" spans="1:11">
      <c r="A211" t="s">
        <v>68</v>
      </c>
      <c r="B211">
        <v>0</v>
      </c>
      <c r="C211">
        <f t="shared" si="53"/>
        <v>0</v>
      </c>
      <c r="D211">
        <f t="shared" si="54"/>
        <v>0</v>
      </c>
      <c r="E211">
        <f t="shared" si="62"/>
        <v>0</v>
      </c>
      <c r="F211">
        <f t="shared" si="60"/>
        <v>0</v>
      </c>
      <c r="G211">
        <f t="shared" si="61"/>
        <v>0</v>
      </c>
      <c r="H211">
        <f t="shared" si="56"/>
        <v>0</v>
      </c>
      <c r="I211">
        <f t="shared" si="57"/>
        <v>0</v>
      </c>
      <c r="J211">
        <f t="shared" si="58"/>
        <v>0</v>
      </c>
      <c r="K211">
        <f t="shared" si="59"/>
        <v>0</v>
      </c>
    </row>
    <row r="212" spans="1:11">
      <c r="A212" t="s">
        <v>69</v>
      </c>
      <c r="B212">
        <v>0</v>
      </c>
      <c r="C212">
        <f t="shared" si="53"/>
        <v>0</v>
      </c>
      <c r="D212">
        <f t="shared" si="54"/>
        <v>0</v>
      </c>
      <c r="E212">
        <f t="shared" si="62"/>
        <v>0</v>
      </c>
      <c r="F212">
        <f t="shared" si="60"/>
        <v>0</v>
      </c>
      <c r="G212">
        <f t="shared" si="61"/>
        <v>0</v>
      </c>
      <c r="H212">
        <f t="shared" si="56"/>
        <v>0</v>
      </c>
      <c r="I212">
        <f t="shared" si="57"/>
        <v>0</v>
      </c>
      <c r="J212">
        <f t="shared" si="58"/>
        <v>0</v>
      </c>
      <c r="K212">
        <f t="shared" si="59"/>
        <v>0</v>
      </c>
    </row>
    <row r="213" spans="1:11">
      <c r="A213" t="s">
        <v>70</v>
      </c>
      <c r="B213">
        <v>0</v>
      </c>
      <c r="C213">
        <f t="shared" si="53"/>
        <v>0</v>
      </c>
      <c r="D213">
        <f t="shared" si="54"/>
        <v>0</v>
      </c>
      <c r="E213">
        <f t="shared" si="62"/>
        <v>0</v>
      </c>
      <c r="F213">
        <f t="shared" si="60"/>
        <v>0</v>
      </c>
      <c r="G213">
        <f t="shared" si="61"/>
        <v>0</v>
      </c>
      <c r="H213">
        <f t="shared" si="56"/>
        <v>0</v>
      </c>
      <c r="I213">
        <f t="shared" si="57"/>
        <v>0</v>
      </c>
      <c r="J213">
        <f t="shared" si="58"/>
        <v>0</v>
      </c>
      <c r="K213">
        <f t="shared" si="59"/>
        <v>0</v>
      </c>
    </row>
    <row r="214" spans="1:11">
      <c r="A214" t="s">
        <v>71</v>
      </c>
      <c r="B214">
        <v>0</v>
      </c>
      <c r="C214">
        <f t="shared" si="53"/>
        <v>0</v>
      </c>
      <c r="D214">
        <f t="shared" si="54"/>
        <v>0</v>
      </c>
      <c r="E214">
        <f t="shared" si="62"/>
        <v>0</v>
      </c>
      <c r="F214">
        <f t="shared" si="60"/>
        <v>0</v>
      </c>
      <c r="G214">
        <f t="shared" si="61"/>
        <v>0</v>
      </c>
      <c r="H214">
        <f t="shared" si="56"/>
        <v>0</v>
      </c>
      <c r="I214">
        <f t="shared" si="57"/>
        <v>0</v>
      </c>
      <c r="J214">
        <f t="shared" si="58"/>
        <v>0</v>
      </c>
      <c r="K214">
        <f t="shared" si="59"/>
        <v>0</v>
      </c>
    </row>
    <row r="215" spans="1:11">
      <c r="A215" t="s">
        <v>72</v>
      </c>
      <c r="B215">
        <v>0</v>
      </c>
      <c r="C215">
        <f t="shared" si="53"/>
        <v>0</v>
      </c>
      <c r="D215">
        <f t="shared" si="54"/>
        <v>0</v>
      </c>
      <c r="E215">
        <f t="shared" si="62"/>
        <v>0</v>
      </c>
      <c r="F215">
        <f t="shared" si="60"/>
        <v>0</v>
      </c>
      <c r="G215">
        <f t="shared" si="61"/>
        <v>0</v>
      </c>
      <c r="H215">
        <f t="shared" si="56"/>
        <v>0</v>
      </c>
      <c r="I215">
        <f t="shared" si="57"/>
        <v>0</v>
      </c>
      <c r="J215">
        <f t="shared" si="58"/>
        <v>0</v>
      </c>
      <c r="K215">
        <f t="shared" si="59"/>
        <v>0</v>
      </c>
    </row>
    <row r="216" spans="1:11">
      <c r="A216" t="s">
        <v>73</v>
      </c>
      <c r="B216">
        <v>0</v>
      </c>
      <c r="C216">
        <f t="shared" ref="C216:C279" si="63">SUM(B213,B214,B215,B216)</f>
        <v>0</v>
      </c>
      <c r="D216">
        <f t="shared" si="54"/>
        <v>0</v>
      </c>
      <c r="E216">
        <f t="shared" si="62"/>
        <v>0</v>
      </c>
      <c r="F216">
        <f t="shared" si="60"/>
        <v>0</v>
      </c>
      <c r="G216">
        <f t="shared" si="61"/>
        <v>0</v>
      </c>
      <c r="H216">
        <f t="shared" si="56"/>
        <v>0</v>
      </c>
      <c r="I216">
        <f t="shared" si="57"/>
        <v>0</v>
      </c>
      <c r="J216">
        <f t="shared" si="58"/>
        <v>0</v>
      </c>
      <c r="K216">
        <f t="shared" si="59"/>
        <v>0</v>
      </c>
    </row>
    <row r="217" spans="1:11">
      <c r="A217" t="s">
        <v>74</v>
      </c>
      <c r="B217">
        <v>0</v>
      </c>
      <c r="C217">
        <f t="shared" si="63"/>
        <v>0</v>
      </c>
      <c r="D217">
        <f t="shared" si="54"/>
        <v>0</v>
      </c>
      <c r="E217">
        <f t="shared" si="62"/>
        <v>0</v>
      </c>
      <c r="F217">
        <f t="shared" si="60"/>
        <v>0</v>
      </c>
      <c r="G217">
        <f t="shared" si="61"/>
        <v>0</v>
      </c>
      <c r="H217">
        <f t="shared" si="56"/>
        <v>0</v>
      </c>
      <c r="I217">
        <f t="shared" si="57"/>
        <v>0</v>
      </c>
      <c r="J217">
        <f t="shared" si="58"/>
        <v>0</v>
      </c>
      <c r="K217">
        <f t="shared" si="59"/>
        <v>0</v>
      </c>
    </row>
    <row r="218" spans="1:11">
      <c r="A218" t="s">
        <v>75</v>
      </c>
      <c r="B218">
        <v>0</v>
      </c>
      <c r="C218">
        <f t="shared" si="63"/>
        <v>0</v>
      </c>
      <c r="D218">
        <f t="shared" si="54"/>
        <v>0</v>
      </c>
      <c r="E218">
        <f t="shared" si="62"/>
        <v>0</v>
      </c>
      <c r="F218">
        <f t="shared" si="60"/>
        <v>0</v>
      </c>
      <c r="G218">
        <f t="shared" si="61"/>
        <v>0</v>
      </c>
      <c r="H218">
        <f t="shared" si="56"/>
        <v>0</v>
      </c>
      <c r="I218">
        <f t="shared" si="57"/>
        <v>0</v>
      </c>
      <c r="J218">
        <f t="shared" si="58"/>
        <v>0</v>
      </c>
      <c r="K218">
        <f t="shared" si="59"/>
        <v>0</v>
      </c>
    </row>
    <row r="219" spans="1:11">
      <c r="A219" t="s">
        <v>76</v>
      </c>
      <c r="B219">
        <v>0</v>
      </c>
      <c r="C219">
        <f t="shared" si="63"/>
        <v>0</v>
      </c>
      <c r="D219">
        <f t="shared" si="54"/>
        <v>0</v>
      </c>
      <c r="E219">
        <f t="shared" si="62"/>
        <v>0</v>
      </c>
      <c r="F219">
        <f t="shared" si="60"/>
        <v>0</v>
      </c>
      <c r="G219">
        <f t="shared" si="61"/>
        <v>0</v>
      </c>
      <c r="H219">
        <f t="shared" si="56"/>
        <v>0</v>
      </c>
      <c r="I219">
        <f t="shared" si="57"/>
        <v>0</v>
      </c>
      <c r="J219">
        <f t="shared" si="58"/>
        <v>0</v>
      </c>
      <c r="K219">
        <f t="shared" si="59"/>
        <v>0</v>
      </c>
    </row>
    <row r="220" spans="1:11">
      <c r="A220" t="s">
        <v>77</v>
      </c>
      <c r="B220">
        <v>0</v>
      </c>
      <c r="C220">
        <f t="shared" si="63"/>
        <v>0</v>
      </c>
      <c r="D220">
        <f t="shared" ref="D220:D283" si="64">C220-C216</f>
        <v>0</v>
      </c>
      <c r="E220">
        <f t="shared" si="62"/>
        <v>0</v>
      </c>
      <c r="F220">
        <f t="shared" si="60"/>
        <v>0</v>
      </c>
      <c r="G220">
        <f t="shared" si="61"/>
        <v>0</v>
      </c>
      <c r="H220">
        <f t="shared" si="56"/>
        <v>0</v>
      </c>
      <c r="I220">
        <f t="shared" si="57"/>
        <v>0</v>
      </c>
      <c r="J220">
        <f t="shared" si="58"/>
        <v>0</v>
      </c>
      <c r="K220">
        <f t="shared" si="59"/>
        <v>0</v>
      </c>
    </row>
    <row r="221" spans="1:11">
      <c r="A221" t="s">
        <v>78</v>
      </c>
      <c r="B221">
        <v>0</v>
      </c>
      <c r="C221">
        <f t="shared" si="63"/>
        <v>0</v>
      </c>
      <c r="D221">
        <f t="shared" si="64"/>
        <v>0</v>
      </c>
      <c r="E221">
        <f t="shared" si="62"/>
        <v>0</v>
      </c>
      <c r="F221">
        <f t="shared" si="60"/>
        <v>0</v>
      </c>
      <c r="G221">
        <f t="shared" si="61"/>
        <v>0</v>
      </c>
      <c r="H221">
        <f t="shared" si="56"/>
        <v>0</v>
      </c>
      <c r="I221">
        <f t="shared" si="57"/>
        <v>0</v>
      </c>
      <c r="J221">
        <f t="shared" si="58"/>
        <v>0</v>
      </c>
      <c r="K221">
        <f t="shared" si="59"/>
        <v>0</v>
      </c>
    </row>
    <row r="222" spans="1:11">
      <c r="A222" t="s">
        <v>79</v>
      </c>
      <c r="B222">
        <v>0</v>
      </c>
      <c r="C222">
        <f t="shared" si="63"/>
        <v>0</v>
      </c>
      <c r="D222">
        <f t="shared" si="64"/>
        <v>0</v>
      </c>
      <c r="E222">
        <f t="shared" si="62"/>
        <v>0</v>
      </c>
      <c r="F222">
        <f t="shared" si="60"/>
        <v>0</v>
      </c>
      <c r="G222">
        <f t="shared" si="61"/>
        <v>0</v>
      </c>
      <c r="H222">
        <f t="shared" si="56"/>
        <v>0</v>
      </c>
      <c r="I222">
        <f t="shared" si="57"/>
        <v>0</v>
      </c>
      <c r="J222">
        <f t="shared" si="58"/>
        <v>0</v>
      </c>
      <c r="K222">
        <f t="shared" si="59"/>
        <v>0</v>
      </c>
    </row>
    <row r="223" spans="1:11">
      <c r="A223" t="s">
        <v>80</v>
      </c>
      <c r="B223">
        <v>0</v>
      </c>
      <c r="C223">
        <f t="shared" si="63"/>
        <v>0</v>
      </c>
      <c r="D223">
        <f t="shared" si="64"/>
        <v>0</v>
      </c>
      <c r="E223">
        <f t="shared" si="62"/>
        <v>0</v>
      </c>
      <c r="F223">
        <f t="shared" si="60"/>
        <v>0</v>
      </c>
      <c r="G223">
        <f t="shared" si="61"/>
        <v>0</v>
      </c>
      <c r="H223">
        <f t="shared" si="56"/>
        <v>0</v>
      </c>
      <c r="I223">
        <f t="shared" si="57"/>
        <v>0</v>
      </c>
      <c r="J223">
        <f t="shared" si="58"/>
        <v>0</v>
      </c>
      <c r="K223">
        <f t="shared" si="59"/>
        <v>0</v>
      </c>
    </row>
    <row r="224" spans="1:11">
      <c r="A224" t="s">
        <v>81</v>
      </c>
      <c r="B224">
        <v>0</v>
      </c>
      <c r="C224">
        <f t="shared" si="63"/>
        <v>0</v>
      </c>
      <c r="D224">
        <f t="shared" si="64"/>
        <v>0</v>
      </c>
      <c r="E224">
        <f t="shared" si="62"/>
        <v>0</v>
      </c>
      <c r="F224">
        <f t="shared" si="60"/>
        <v>0</v>
      </c>
      <c r="G224">
        <f t="shared" si="61"/>
        <v>0</v>
      </c>
      <c r="H224">
        <f t="shared" si="56"/>
        <v>0</v>
      </c>
      <c r="I224">
        <f t="shared" si="57"/>
        <v>0</v>
      </c>
      <c r="J224">
        <f t="shared" si="58"/>
        <v>0</v>
      </c>
      <c r="K224">
        <f t="shared" si="59"/>
        <v>0</v>
      </c>
    </row>
    <row r="225" spans="1:11">
      <c r="A225" t="s">
        <v>82</v>
      </c>
      <c r="B225">
        <v>0</v>
      </c>
      <c r="C225">
        <f t="shared" si="63"/>
        <v>0</v>
      </c>
      <c r="D225">
        <f t="shared" si="64"/>
        <v>0</v>
      </c>
      <c r="E225">
        <f t="shared" si="62"/>
        <v>0</v>
      </c>
      <c r="F225">
        <f t="shared" si="60"/>
        <v>0</v>
      </c>
      <c r="G225">
        <f t="shared" si="61"/>
        <v>0</v>
      </c>
      <c r="H225">
        <f t="shared" si="56"/>
        <v>0</v>
      </c>
      <c r="I225">
        <f t="shared" si="57"/>
        <v>0</v>
      </c>
      <c r="J225">
        <f t="shared" si="58"/>
        <v>0</v>
      </c>
      <c r="K225">
        <f t="shared" si="59"/>
        <v>0</v>
      </c>
    </row>
    <row r="226" spans="1:11">
      <c r="A226" t="s">
        <v>83</v>
      </c>
      <c r="B226">
        <v>0</v>
      </c>
      <c r="C226">
        <f t="shared" si="63"/>
        <v>0</v>
      </c>
      <c r="D226">
        <f t="shared" si="64"/>
        <v>0</v>
      </c>
      <c r="E226">
        <f t="shared" si="62"/>
        <v>0</v>
      </c>
      <c r="F226">
        <f t="shared" si="60"/>
        <v>0</v>
      </c>
      <c r="G226">
        <f t="shared" si="61"/>
        <v>0</v>
      </c>
      <c r="H226">
        <f t="shared" si="56"/>
        <v>0</v>
      </c>
      <c r="I226">
        <f t="shared" si="57"/>
        <v>0</v>
      </c>
      <c r="J226">
        <f t="shared" si="58"/>
        <v>0</v>
      </c>
      <c r="K226">
        <f t="shared" si="59"/>
        <v>0</v>
      </c>
    </row>
    <row r="227" spans="1:11">
      <c r="A227" t="s">
        <v>84</v>
      </c>
      <c r="B227">
        <v>0</v>
      </c>
      <c r="C227">
        <f t="shared" si="63"/>
        <v>0</v>
      </c>
      <c r="D227">
        <f t="shared" si="64"/>
        <v>0</v>
      </c>
      <c r="E227">
        <f t="shared" si="62"/>
        <v>0</v>
      </c>
      <c r="F227">
        <f t="shared" si="60"/>
        <v>0</v>
      </c>
      <c r="G227">
        <f t="shared" si="61"/>
        <v>0</v>
      </c>
      <c r="H227">
        <f t="shared" si="56"/>
        <v>0</v>
      </c>
      <c r="I227">
        <f t="shared" si="57"/>
        <v>0</v>
      </c>
      <c r="J227">
        <f t="shared" si="58"/>
        <v>0</v>
      </c>
      <c r="K227">
        <f t="shared" si="59"/>
        <v>0</v>
      </c>
    </row>
    <row r="228" spans="1:11">
      <c r="A228" t="s">
        <v>85</v>
      </c>
      <c r="B228">
        <v>0</v>
      </c>
      <c r="C228">
        <f t="shared" si="63"/>
        <v>0</v>
      </c>
      <c r="D228">
        <f t="shared" si="64"/>
        <v>0</v>
      </c>
      <c r="E228">
        <f t="shared" si="62"/>
        <v>0</v>
      </c>
      <c r="F228">
        <f t="shared" si="60"/>
        <v>0</v>
      </c>
      <c r="G228">
        <f t="shared" si="61"/>
        <v>0</v>
      </c>
      <c r="H228">
        <f t="shared" si="56"/>
        <v>0</v>
      </c>
      <c r="I228">
        <f t="shared" si="57"/>
        <v>0</v>
      </c>
      <c r="J228">
        <f t="shared" si="58"/>
        <v>0</v>
      </c>
      <c r="K228">
        <f t="shared" si="59"/>
        <v>0</v>
      </c>
    </row>
    <row r="229" spans="1:11">
      <c r="A229" t="s">
        <v>86</v>
      </c>
      <c r="B229">
        <v>0</v>
      </c>
      <c r="C229">
        <f t="shared" si="63"/>
        <v>0</v>
      </c>
      <c r="D229">
        <f t="shared" si="64"/>
        <v>0</v>
      </c>
      <c r="E229">
        <f t="shared" si="62"/>
        <v>0</v>
      </c>
      <c r="F229">
        <f t="shared" si="60"/>
        <v>0</v>
      </c>
      <c r="G229">
        <f t="shared" si="61"/>
        <v>0</v>
      </c>
      <c r="H229">
        <f t="shared" si="56"/>
        <v>0</v>
      </c>
      <c r="I229">
        <f t="shared" si="57"/>
        <v>0</v>
      </c>
      <c r="J229">
        <f t="shared" si="58"/>
        <v>0</v>
      </c>
      <c r="K229">
        <f t="shared" si="59"/>
        <v>0</v>
      </c>
    </row>
    <row r="230" spans="1:11">
      <c r="A230" t="s">
        <v>87</v>
      </c>
      <c r="B230">
        <v>0</v>
      </c>
      <c r="C230">
        <f t="shared" si="63"/>
        <v>0</v>
      </c>
      <c r="D230">
        <f t="shared" si="64"/>
        <v>0</v>
      </c>
      <c r="E230">
        <f t="shared" si="62"/>
        <v>0</v>
      </c>
      <c r="F230">
        <f t="shared" si="60"/>
        <v>0</v>
      </c>
      <c r="G230">
        <f t="shared" si="61"/>
        <v>0</v>
      </c>
      <c r="H230">
        <f t="shared" si="56"/>
        <v>0</v>
      </c>
      <c r="I230">
        <f t="shared" si="57"/>
        <v>0</v>
      </c>
      <c r="J230">
        <f t="shared" si="58"/>
        <v>0</v>
      </c>
      <c r="K230">
        <f t="shared" si="59"/>
        <v>0</v>
      </c>
    </row>
    <row r="231" spans="1:11">
      <c r="A231" t="s">
        <v>88</v>
      </c>
      <c r="B231">
        <v>0</v>
      </c>
      <c r="C231">
        <f t="shared" si="63"/>
        <v>0</v>
      </c>
      <c r="D231">
        <f t="shared" si="64"/>
        <v>0</v>
      </c>
      <c r="E231">
        <f t="shared" si="62"/>
        <v>0</v>
      </c>
      <c r="F231">
        <f t="shared" si="60"/>
        <v>0</v>
      </c>
      <c r="G231">
        <f t="shared" si="61"/>
        <v>0</v>
      </c>
      <c r="H231">
        <f t="shared" si="56"/>
        <v>0</v>
      </c>
      <c r="I231">
        <f t="shared" si="57"/>
        <v>0</v>
      </c>
      <c r="J231">
        <f t="shared" si="58"/>
        <v>0</v>
      </c>
      <c r="K231">
        <f t="shared" si="59"/>
        <v>0</v>
      </c>
    </row>
    <row r="232" spans="1:11">
      <c r="A232" t="s">
        <v>89</v>
      </c>
      <c r="B232">
        <v>-130.01499999999999</v>
      </c>
      <c r="C232">
        <f t="shared" si="63"/>
        <v>-130.01499999999999</v>
      </c>
      <c r="D232">
        <f t="shared" si="64"/>
        <v>-130.01499999999999</v>
      </c>
      <c r="E232">
        <f t="shared" si="62"/>
        <v>-6.5007499999999991</v>
      </c>
      <c r="F232">
        <f t="shared" si="60"/>
        <v>29.072237809463513</v>
      </c>
      <c r="G232">
        <f t="shared" si="61"/>
        <v>58.144475618927025</v>
      </c>
      <c r="H232">
        <f t="shared" si="56"/>
        <v>22.571487809463513</v>
      </c>
      <c r="I232">
        <f t="shared" si="57"/>
        <v>51.643725618927029</v>
      </c>
      <c r="J232">
        <f t="shared" si="58"/>
        <v>-35.572987809463513</v>
      </c>
      <c r="K232">
        <f t="shared" si="59"/>
        <v>-64.645225618927029</v>
      </c>
    </row>
    <row r="233" spans="1:11">
      <c r="A233" t="s">
        <v>90</v>
      </c>
      <c r="B233">
        <v>-189.62700000000001</v>
      </c>
      <c r="C233">
        <f t="shared" si="63"/>
        <v>-319.642</v>
      </c>
      <c r="D233">
        <f t="shared" si="64"/>
        <v>-319.642</v>
      </c>
      <c r="E233">
        <f t="shared" si="62"/>
        <v>-22.482849999999999</v>
      </c>
      <c r="F233">
        <f t="shared" si="60"/>
        <v>75.729900062674261</v>
      </c>
      <c r="G233">
        <f t="shared" si="61"/>
        <v>151.45980012534852</v>
      </c>
      <c r="H233">
        <f t="shared" si="56"/>
        <v>53.247050062674262</v>
      </c>
      <c r="I233">
        <f t="shared" si="57"/>
        <v>128.97695012534854</v>
      </c>
      <c r="J233">
        <f t="shared" si="58"/>
        <v>-98.21275006267426</v>
      </c>
      <c r="K233">
        <f t="shared" si="59"/>
        <v>-173.94265012534851</v>
      </c>
    </row>
    <row r="234" spans="1:11">
      <c r="A234" t="s">
        <v>91</v>
      </c>
      <c r="B234">
        <v>-3453.8319999999999</v>
      </c>
      <c r="C234">
        <f t="shared" si="63"/>
        <v>-3773.4739999999997</v>
      </c>
      <c r="D234">
        <f t="shared" si="64"/>
        <v>-3773.4739999999997</v>
      </c>
      <c r="E234">
        <f t="shared" si="62"/>
        <v>-211.15654999999998</v>
      </c>
      <c r="F234">
        <f t="shared" si="60"/>
        <v>841.87882503822016</v>
      </c>
      <c r="G234">
        <f t="shared" si="61"/>
        <v>1683.7576500764403</v>
      </c>
      <c r="H234">
        <f t="shared" si="56"/>
        <v>630.72227503822023</v>
      </c>
      <c r="I234">
        <f t="shared" si="57"/>
        <v>1472.6011000764404</v>
      </c>
      <c r="J234">
        <f t="shared" si="58"/>
        <v>-1053.0353750382201</v>
      </c>
      <c r="K234">
        <f t="shared" si="59"/>
        <v>-1894.9142000764402</v>
      </c>
    </row>
    <row r="235" spans="1:11">
      <c r="A235" t="s">
        <v>92</v>
      </c>
      <c r="B235">
        <v>-630.48299999999995</v>
      </c>
      <c r="C235">
        <f t="shared" si="63"/>
        <v>-4403.9569999999994</v>
      </c>
      <c r="D235">
        <f t="shared" si="64"/>
        <v>-4403.9569999999994</v>
      </c>
      <c r="E235">
        <f t="shared" si="62"/>
        <v>-431.3544</v>
      </c>
      <c r="F235">
        <f t="shared" si="60"/>
        <v>1257.2251363707549</v>
      </c>
      <c r="G235">
        <f t="shared" si="61"/>
        <v>2514.4502727415097</v>
      </c>
      <c r="H235">
        <f t="shared" si="56"/>
        <v>825.87073637075491</v>
      </c>
      <c r="I235">
        <f t="shared" si="57"/>
        <v>2083.0958727415095</v>
      </c>
      <c r="J235">
        <f t="shared" si="58"/>
        <v>-1688.5795363707548</v>
      </c>
      <c r="K235">
        <f t="shared" si="59"/>
        <v>-2945.8046727415099</v>
      </c>
    </row>
    <row r="236" spans="1:11">
      <c r="A236" t="s">
        <v>93</v>
      </c>
      <c r="B236">
        <v>54.959000000000003</v>
      </c>
      <c r="C236">
        <f t="shared" si="63"/>
        <v>-4218.9830000000002</v>
      </c>
      <c r="D236">
        <f t="shared" si="64"/>
        <v>-4088.9680000000003</v>
      </c>
      <c r="E236">
        <f t="shared" si="62"/>
        <v>-635.80280000000005</v>
      </c>
      <c r="F236">
        <f t="shared" si="60"/>
        <v>1493.6316302394114</v>
      </c>
      <c r="G236">
        <f t="shared" si="61"/>
        <v>2987.2632604788228</v>
      </c>
      <c r="H236">
        <f t="shared" si="56"/>
        <v>857.82883023941133</v>
      </c>
      <c r="I236">
        <f t="shared" si="57"/>
        <v>2351.4604604788228</v>
      </c>
      <c r="J236">
        <f t="shared" si="58"/>
        <v>-2129.4344302394115</v>
      </c>
      <c r="K236">
        <f t="shared" si="59"/>
        <v>-3623.0660604788227</v>
      </c>
    </row>
    <row r="237" spans="1:11">
      <c r="A237" t="s">
        <v>94</v>
      </c>
      <c r="B237">
        <v>-396.65899999999999</v>
      </c>
      <c r="C237">
        <f t="shared" si="63"/>
        <v>-4426.0149999999994</v>
      </c>
      <c r="D237">
        <f t="shared" si="64"/>
        <v>-4106.3729999999996</v>
      </c>
      <c r="E237">
        <f t="shared" si="62"/>
        <v>-841.12144999999998</v>
      </c>
      <c r="F237">
        <f t="shared" si="60"/>
        <v>1673.0883960990564</v>
      </c>
      <c r="G237">
        <f t="shared" si="61"/>
        <v>3346.1767921981127</v>
      </c>
      <c r="H237">
        <f t="shared" si="56"/>
        <v>831.96694609905637</v>
      </c>
      <c r="I237">
        <f t="shared" si="57"/>
        <v>2505.0553421981126</v>
      </c>
      <c r="J237">
        <f t="shared" si="58"/>
        <v>-2514.2098460990564</v>
      </c>
      <c r="K237">
        <f t="shared" si="59"/>
        <v>-4187.2982421981123</v>
      </c>
    </row>
    <row r="238" spans="1:11">
      <c r="A238" t="s">
        <v>95</v>
      </c>
      <c r="B238">
        <v>-427.041</v>
      </c>
      <c r="C238">
        <f t="shared" si="63"/>
        <v>-1399.2239999999999</v>
      </c>
      <c r="D238">
        <f t="shared" si="64"/>
        <v>2374.25</v>
      </c>
      <c r="E238">
        <f t="shared" ref="E238:E269" si="65">AVERAGE(D219:D238)</f>
        <v>-722.40895</v>
      </c>
      <c r="F238">
        <f t="shared" si="60"/>
        <v>1814.1918014535599</v>
      </c>
      <c r="G238">
        <f t="shared" si="61"/>
        <v>3628.3836029071199</v>
      </c>
      <c r="H238">
        <f t="shared" ref="H238:H291" si="66">E238+F238</f>
        <v>1091.7828514535599</v>
      </c>
      <c r="I238">
        <f t="shared" ref="I238:I291" si="67">E238+G238</f>
        <v>2905.9746529071199</v>
      </c>
      <c r="J238">
        <f t="shared" ref="J238:J291" si="68">E238-F238</f>
        <v>-2536.60075145356</v>
      </c>
      <c r="K238">
        <f t="shared" ref="K238:K291" si="69">E238-G238</f>
        <v>-4350.7925529071199</v>
      </c>
    </row>
    <row r="239" spans="1:11">
      <c r="A239" t="s">
        <v>96</v>
      </c>
      <c r="B239">
        <v>-122.054</v>
      </c>
      <c r="C239">
        <f t="shared" si="63"/>
        <v>-890.79499999999996</v>
      </c>
      <c r="D239">
        <f t="shared" si="64"/>
        <v>3513.1619999999994</v>
      </c>
      <c r="E239">
        <f t="shared" si="65"/>
        <v>-546.75085000000001</v>
      </c>
      <c r="F239">
        <f t="shared" ref="F239:F291" si="70">STDEV(D220,D221,D222,D223,D224,D225,D226,D227,D228,D229,D230,D231,D232,D233,D234,D235,D236,D237,D238,D239)</f>
        <v>2043.4184101041201</v>
      </c>
      <c r="G239">
        <f t="shared" ref="G239:G291" si="71">F239*2</f>
        <v>4086.8368202082402</v>
      </c>
      <c r="H239">
        <f t="shared" si="66"/>
        <v>1496.6675601041202</v>
      </c>
      <c r="I239">
        <f t="shared" si="67"/>
        <v>3540.0859702082403</v>
      </c>
      <c r="J239">
        <f t="shared" si="68"/>
        <v>-2590.16926010412</v>
      </c>
      <c r="K239">
        <f t="shared" si="69"/>
        <v>-4633.5876702082405</v>
      </c>
    </row>
    <row r="240" spans="1:11">
      <c r="A240" t="s">
        <v>97</v>
      </c>
      <c r="B240">
        <v>-363.23660000000001</v>
      </c>
      <c r="C240">
        <f t="shared" si="63"/>
        <v>-1308.9906000000001</v>
      </c>
      <c r="D240">
        <f t="shared" si="64"/>
        <v>2909.9924000000001</v>
      </c>
      <c r="E240">
        <f t="shared" si="65"/>
        <v>-401.25122999999996</v>
      </c>
      <c r="F240">
        <f t="shared" si="70"/>
        <v>2183.2177097160547</v>
      </c>
      <c r="G240">
        <f t="shared" si="71"/>
        <v>4366.4354194321095</v>
      </c>
      <c r="H240">
        <f t="shared" si="66"/>
        <v>1781.9664797160549</v>
      </c>
      <c r="I240">
        <f t="shared" si="67"/>
        <v>3965.1841894321096</v>
      </c>
      <c r="J240">
        <f t="shared" si="68"/>
        <v>-2584.4689397160546</v>
      </c>
      <c r="K240">
        <f t="shared" si="69"/>
        <v>-4767.6866494321093</v>
      </c>
    </row>
    <row r="241" spans="1:11">
      <c r="A241" t="s">
        <v>98</v>
      </c>
      <c r="B241">
        <v>-479.94589999999999</v>
      </c>
      <c r="C241">
        <f t="shared" si="63"/>
        <v>-1392.2774999999999</v>
      </c>
      <c r="D241">
        <f t="shared" si="64"/>
        <v>3033.7374999999993</v>
      </c>
      <c r="E241">
        <f t="shared" si="65"/>
        <v>-249.56435500000003</v>
      </c>
      <c r="F241">
        <f t="shared" si="70"/>
        <v>2314.0340562594615</v>
      </c>
      <c r="G241">
        <f t="shared" si="71"/>
        <v>4628.068112518923</v>
      </c>
      <c r="H241">
        <f t="shared" si="66"/>
        <v>2064.4697012594615</v>
      </c>
      <c r="I241">
        <f t="shared" si="67"/>
        <v>4378.5037575189226</v>
      </c>
      <c r="J241">
        <f t="shared" si="68"/>
        <v>-2563.5984112594615</v>
      </c>
      <c r="K241">
        <f t="shared" si="69"/>
        <v>-4877.6324675189235</v>
      </c>
    </row>
    <row r="242" spans="1:11">
      <c r="A242" t="s">
        <v>99</v>
      </c>
      <c r="B242">
        <v>-941.11519999999996</v>
      </c>
      <c r="C242">
        <f t="shared" si="63"/>
        <v>-1906.3516999999999</v>
      </c>
      <c r="D242">
        <f t="shared" si="64"/>
        <v>-507.1277</v>
      </c>
      <c r="E242">
        <f t="shared" si="65"/>
        <v>-274.92074000000002</v>
      </c>
      <c r="F242">
        <f t="shared" si="70"/>
        <v>2313.9339507614045</v>
      </c>
      <c r="G242">
        <f t="shared" si="71"/>
        <v>4627.867901522809</v>
      </c>
      <c r="H242">
        <f t="shared" si="66"/>
        <v>2039.0132107614045</v>
      </c>
      <c r="I242">
        <f t="shared" si="67"/>
        <v>4352.9471615228085</v>
      </c>
      <c r="J242">
        <f t="shared" si="68"/>
        <v>-2588.8546907614045</v>
      </c>
      <c r="K242">
        <f t="shared" si="69"/>
        <v>-4902.7886415228095</v>
      </c>
    </row>
    <row r="243" spans="1:11">
      <c r="A243" t="s">
        <v>100</v>
      </c>
      <c r="B243">
        <v>530.83370000000002</v>
      </c>
      <c r="C243">
        <f t="shared" si="63"/>
        <v>-1253.4639999999999</v>
      </c>
      <c r="D243">
        <f t="shared" si="64"/>
        <v>-362.66899999999998</v>
      </c>
      <c r="E243">
        <f t="shared" si="65"/>
        <v>-293.05419000000001</v>
      </c>
      <c r="F243">
        <f t="shared" si="70"/>
        <v>2313.0870025382028</v>
      </c>
      <c r="G243">
        <f t="shared" si="71"/>
        <v>4626.1740050764056</v>
      </c>
      <c r="H243">
        <f t="shared" si="66"/>
        <v>2020.0328125382027</v>
      </c>
      <c r="I243">
        <f t="shared" si="67"/>
        <v>4333.1198150764058</v>
      </c>
      <c r="J243">
        <f t="shared" si="68"/>
        <v>-2606.1411925382026</v>
      </c>
      <c r="K243">
        <f t="shared" si="69"/>
        <v>-4919.2281950764054</v>
      </c>
    </row>
    <row r="244" spans="1:11">
      <c r="A244" t="s">
        <v>101</v>
      </c>
      <c r="B244">
        <v>-604.25980000000004</v>
      </c>
      <c r="C244">
        <f t="shared" si="63"/>
        <v>-1494.4872</v>
      </c>
      <c r="D244">
        <f t="shared" si="64"/>
        <v>-185.49659999999994</v>
      </c>
      <c r="E244">
        <f t="shared" si="65"/>
        <v>-302.32902000000001</v>
      </c>
      <c r="F244">
        <f t="shared" si="70"/>
        <v>2312.2218247752376</v>
      </c>
      <c r="G244">
        <f t="shared" si="71"/>
        <v>4624.4436495504751</v>
      </c>
      <c r="H244">
        <f t="shared" si="66"/>
        <v>2009.8928047752374</v>
      </c>
      <c r="I244">
        <f t="shared" si="67"/>
        <v>4322.114629550475</v>
      </c>
      <c r="J244">
        <f t="shared" si="68"/>
        <v>-2614.5508447752377</v>
      </c>
      <c r="K244">
        <f t="shared" si="69"/>
        <v>-4926.7726695504753</v>
      </c>
    </row>
    <row r="245" spans="1:11">
      <c r="A245" t="s">
        <v>102</v>
      </c>
      <c r="B245">
        <v>-1211.8797</v>
      </c>
      <c r="C245">
        <f t="shared" si="63"/>
        <v>-2226.4209999999998</v>
      </c>
      <c r="D245">
        <f t="shared" si="64"/>
        <v>-834.1434999999999</v>
      </c>
      <c r="E245">
        <f t="shared" si="65"/>
        <v>-344.03619500000002</v>
      </c>
      <c r="F245">
        <f t="shared" si="70"/>
        <v>2314.0038166761678</v>
      </c>
      <c r="G245">
        <f t="shared" si="71"/>
        <v>4628.0076333523357</v>
      </c>
      <c r="H245">
        <f t="shared" si="66"/>
        <v>1969.9676216761677</v>
      </c>
      <c r="I245">
        <f t="shared" si="67"/>
        <v>4283.971438352336</v>
      </c>
      <c r="J245">
        <f t="shared" si="68"/>
        <v>-2658.040011676168</v>
      </c>
      <c r="K245">
        <f t="shared" si="69"/>
        <v>-4972.0438283523354</v>
      </c>
    </row>
    <row r="246" spans="1:11">
      <c r="A246" t="s">
        <v>103</v>
      </c>
      <c r="B246">
        <v>-1336.91</v>
      </c>
      <c r="C246">
        <f t="shared" si="63"/>
        <v>-2622.2157999999999</v>
      </c>
      <c r="D246">
        <f t="shared" si="64"/>
        <v>-715.86410000000001</v>
      </c>
      <c r="E246">
        <f t="shared" si="65"/>
        <v>-379.82940000000002</v>
      </c>
      <c r="F246">
        <f t="shared" si="70"/>
        <v>2313.9386748143334</v>
      </c>
      <c r="G246">
        <f t="shared" si="71"/>
        <v>4627.8773496286667</v>
      </c>
      <c r="H246">
        <f t="shared" si="66"/>
        <v>1934.1092748143333</v>
      </c>
      <c r="I246">
        <f t="shared" si="67"/>
        <v>4248.0479496286671</v>
      </c>
      <c r="J246">
        <f t="shared" si="68"/>
        <v>-2693.7680748143334</v>
      </c>
      <c r="K246">
        <f t="shared" si="69"/>
        <v>-5007.7067496286663</v>
      </c>
    </row>
    <row r="247" spans="1:11">
      <c r="A247" t="s">
        <v>104</v>
      </c>
      <c r="B247">
        <v>-1278.8569</v>
      </c>
      <c r="C247">
        <f t="shared" si="63"/>
        <v>-4431.9063999999998</v>
      </c>
      <c r="D247">
        <f t="shared" si="64"/>
        <v>-3178.4423999999999</v>
      </c>
      <c r="E247">
        <f t="shared" si="65"/>
        <v>-538.75152000000003</v>
      </c>
      <c r="F247">
        <f t="shared" si="70"/>
        <v>2394.233985524691</v>
      </c>
      <c r="G247">
        <f t="shared" si="71"/>
        <v>4788.467971049382</v>
      </c>
      <c r="H247">
        <f t="shared" si="66"/>
        <v>1855.482465524691</v>
      </c>
      <c r="I247">
        <f t="shared" si="67"/>
        <v>4249.7164510493822</v>
      </c>
      <c r="J247">
        <f t="shared" si="68"/>
        <v>-2932.9855055246908</v>
      </c>
      <c r="K247">
        <f t="shared" si="69"/>
        <v>-5327.2194910493818</v>
      </c>
    </row>
    <row r="248" spans="1:11">
      <c r="A248" t="s">
        <v>105</v>
      </c>
      <c r="B248">
        <v>-3667.9791</v>
      </c>
      <c r="C248">
        <f t="shared" si="63"/>
        <v>-7495.6257000000005</v>
      </c>
      <c r="D248">
        <f t="shared" si="64"/>
        <v>-6001.1385000000009</v>
      </c>
      <c r="E248">
        <f t="shared" si="65"/>
        <v>-838.80844500000001</v>
      </c>
      <c r="F248">
        <f t="shared" si="70"/>
        <v>2681.9229778723047</v>
      </c>
      <c r="G248">
        <f t="shared" si="71"/>
        <v>5363.8459557446095</v>
      </c>
      <c r="H248">
        <f t="shared" si="66"/>
        <v>1843.1145328723046</v>
      </c>
      <c r="I248">
        <f t="shared" si="67"/>
        <v>4525.0375107446098</v>
      </c>
      <c r="J248">
        <f t="shared" si="68"/>
        <v>-3520.7314228723048</v>
      </c>
      <c r="K248">
        <f t="shared" si="69"/>
        <v>-6202.6544007446091</v>
      </c>
    </row>
    <row r="249" spans="1:11">
      <c r="A249" t="s">
        <v>106</v>
      </c>
      <c r="B249">
        <v>-1533.3545999999999</v>
      </c>
      <c r="C249">
        <f t="shared" si="63"/>
        <v>-7817.1005999999998</v>
      </c>
      <c r="D249">
        <f t="shared" si="64"/>
        <v>-5590.6795999999995</v>
      </c>
      <c r="E249">
        <f t="shared" si="65"/>
        <v>-1118.342425</v>
      </c>
      <c r="F249">
        <f t="shared" si="70"/>
        <v>2874.3457037840481</v>
      </c>
      <c r="G249">
        <f t="shared" si="71"/>
        <v>5748.6914075680961</v>
      </c>
      <c r="H249">
        <f t="shared" si="66"/>
        <v>1756.003278784048</v>
      </c>
      <c r="I249">
        <f t="shared" si="67"/>
        <v>4630.3489825680963</v>
      </c>
      <c r="J249">
        <f t="shared" si="68"/>
        <v>-3992.6881287840479</v>
      </c>
      <c r="K249">
        <f t="shared" si="69"/>
        <v>-6867.0338325680959</v>
      </c>
    </row>
    <row r="250" spans="1:11">
      <c r="A250" t="s">
        <v>107</v>
      </c>
      <c r="B250">
        <v>-1338.4491</v>
      </c>
      <c r="C250">
        <f t="shared" si="63"/>
        <v>-7818.6396999999997</v>
      </c>
      <c r="D250">
        <f t="shared" si="64"/>
        <v>-5196.4238999999998</v>
      </c>
      <c r="E250">
        <f t="shared" si="65"/>
        <v>-1378.16362</v>
      </c>
      <c r="F250">
        <f t="shared" si="70"/>
        <v>3000.0466570243202</v>
      </c>
      <c r="G250">
        <f t="shared" si="71"/>
        <v>6000.0933140486404</v>
      </c>
      <c r="H250">
        <f t="shared" si="66"/>
        <v>1621.8830370243202</v>
      </c>
      <c r="I250">
        <f t="shared" si="67"/>
        <v>4621.9296940486402</v>
      </c>
      <c r="J250">
        <f t="shared" si="68"/>
        <v>-4378.21027702432</v>
      </c>
      <c r="K250">
        <f t="shared" si="69"/>
        <v>-7378.2569340486407</v>
      </c>
    </row>
    <row r="251" spans="1:11">
      <c r="A251" t="s">
        <v>108</v>
      </c>
      <c r="B251">
        <v>65.786900000000003</v>
      </c>
      <c r="C251">
        <f t="shared" si="63"/>
        <v>-6473.9958999999999</v>
      </c>
      <c r="D251">
        <f t="shared" si="64"/>
        <v>-2042.0895</v>
      </c>
      <c r="E251">
        <f t="shared" si="65"/>
        <v>-1480.2680950000001</v>
      </c>
      <c r="F251">
        <f t="shared" si="70"/>
        <v>2985.3878799075142</v>
      </c>
      <c r="G251">
        <f t="shared" si="71"/>
        <v>5970.7757598150283</v>
      </c>
      <c r="H251">
        <f t="shared" si="66"/>
        <v>1505.119784907514</v>
      </c>
      <c r="I251">
        <f t="shared" si="67"/>
        <v>4490.507664815028</v>
      </c>
      <c r="J251">
        <f t="shared" si="68"/>
        <v>-4465.6559749075141</v>
      </c>
      <c r="K251">
        <f t="shared" si="69"/>
        <v>-7451.0438548150287</v>
      </c>
    </row>
    <row r="252" spans="1:11">
      <c r="A252" t="s">
        <v>109</v>
      </c>
      <c r="B252">
        <v>-165.44489999999999</v>
      </c>
      <c r="C252">
        <f t="shared" si="63"/>
        <v>-2971.4616999999998</v>
      </c>
      <c r="D252">
        <f t="shared" si="64"/>
        <v>4524.1640000000007</v>
      </c>
      <c r="E252">
        <f t="shared" si="65"/>
        <v>-1247.5591449999997</v>
      </c>
      <c r="F252">
        <f t="shared" si="70"/>
        <v>3264.5240430967797</v>
      </c>
      <c r="G252">
        <f t="shared" si="71"/>
        <v>6529.0480861935594</v>
      </c>
      <c r="H252">
        <f t="shared" si="66"/>
        <v>2016.96489809678</v>
      </c>
      <c r="I252">
        <f t="shared" si="67"/>
        <v>5281.4889411935601</v>
      </c>
      <c r="J252">
        <f t="shared" si="68"/>
        <v>-4512.0831880967798</v>
      </c>
      <c r="K252">
        <f t="shared" si="69"/>
        <v>-7776.6072311935586</v>
      </c>
    </row>
    <row r="253" spans="1:11">
      <c r="A253" t="s">
        <v>110</v>
      </c>
      <c r="B253">
        <v>-358.86529999999999</v>
      </c>
      <c r="C253">
        <f t="shared" si="63"/>
        <v>-1796.9723999999999</v>
      </c>
      <c r="D253">
        <f t="shared" si="64"/>
        <v>6020.1282000000001</v>
      </c>
      <c r="E253">
        <f t="shared" si="65"/>
        <v>-930.57063500000027</v>
      </c>
      <c r="F253">
        <f t="shared" si="70"/>
        <v>3644.9954309294139</v>
      </c>
      <c r="G253">
        <f t="shared" si="71"/>
        <v>7289.9908618588279</v>
      </c>
      <c r="H253">
        <f t="shared" si="66"/>
        <v>2714.4247959294134</v>
      </c>
      <c r="I253">
        <f t="shared" si="67"/>
        <v>6359.4202268588278</v>
      </c>
      <c r="J253">
        <f t="shared" si="68"/>
        <v>-4575.5660659294144</v>
      </c>
      <c r="K253">
        <f t="shared" si="69"/>
        <v>-8220.5614968588288</v>
      </c>
    </row>
    <row r="254" spans="1:11">
      <c r="A254" t="s">
        <v>111</v>
      </c>
      <c r="B254">
        <v>-888.58069999999998</v>
      </c>
      <c r="C254">
        <f t="shared" si="63"/>
        <v>-1347.1039999999998</v>
      </c>
      <c r="D254">
        <f t="shared" si="64"/>
        <v>6471.5357000000004</v>
      </c>
      <c r="E254">
        <f t="shared" si="65"/>
        <v>-418.32015000000013</v>
      </c>
      <c r="F254">
        <f t="shared" si="70"/>
        <v>3932.9573016985432</v>
      </c>
      <c r="G254">
        <f t="shared" si="71"/>
        <v>7865.9146033970865</v>
      </c>
      <c r="H254">
        <f t="shared" si="66"/>
        <v>3514.6371516985432</v>
      </c>
      <c r="I254">
        <f t="shared" si="67"/>
        <v>7447.594453397086</v>
      </c>
      <c r="J254">
        <f t="shared" si="68"/>
        <v>-4351.2774516985437</v>
      </c>
      <c r="K254">
        <f t="shared" si="69"/>
        <v>-8284.234753397086</v>
      </c>
    </row>
    <row r="255" spans="1:11">
      <c r="A255" t="s">
        <v>112</v>
      </c>
      <c r="B255">
        <v>-4345.5891000000001</v>
      </c>
      <c r="C255">
        <f t="shared" si="63"/>
        <v>-5758.48</v>
      </c>
      <c r="D255">
        <f t="shared" si="64"/>
        <v>715.51590000000033</v>
      </c>
      <c r="E255">
        <f t="shared" si="65"/>
        <v>-162.34650499999998</v>
      </c>
      <c r="F255">
        <f t="shared" si="70"/>
        <v>3825.0197285504551</v>
      </c>
      <c r="G255">
        <f t="shared" si="71"/>
        <v>7650.0394571009101</v>
      </c>
      <c r="H255">
        <f t="shared" si="66"/>
        <v>3662.6732235504551</v>
      </c>
      <c r="I255">
        <f t="shared" si="67"/>
        <v>7487.6929521009097</v>
      </c>
      <c r="J255">
        <f t="shared" si="68"/>
        <v>-3987.366233550455</v>
      </c>
      <c r="K255">
        <f t="shared" si="69"/>
        <v>-7812.3859621009105</v>
      </c>
    </row>
    <row r="256" spans="1:11">
      <c r="A256" t="s">
        <v>113</v>
      </c>
      <c r="B256">
        <v>-1919.2406000000001</v>
      </c>
      <c r="C256">
        <f t="shared" si="63"/>
        <v>-7512.2757000000001</v>
      </c>
      <c r="D256">
        <f t="shared" si="64"/>
        <v>-4540.8140000000003</v>
      </c>
      <c r="E256">
        <f t="shared" si="65"/>
        <v>-184.93880499999992</v>
      </c>
      <c r="F256">
        <f t="shared" si="70"/>
        <v>3850.6811123528832</v>
      </c>
      <c r="G256">
        <f t="shared" si="71"/>
        <v>7701.3622247057665</v>
      </c>
      <c r="H256">
        <f t="shared" si="66"/>
        <v>3665.7423073528835</v>
      </c>
      <c r="I256">
        <f t="shared" si="67"/>
        <v>7516.4234197057667</v>
      </c>
      <c r="J256">
        <f t="shared" si="68"/>
        <v>-4035.619917352883</v>
      </c>
      <c r="K256">
        <f t="shared" si="69"/>
        <v>-7886.3010297057663</v>
      </c>
    </row>
    <row r="257" spans="1:11">
      <c r="A257" t="s">
        <v>114</v>
      </c>
      <c r="B257">
        <v>-3164.7203</v>
      </c>
      <c r="C257">
        <f t="shared" si="63"/>
        <v>-10318.1307</v>
      </c>
      <c r="D257">
        <f t="shared" si="64"/>
        <v>-8521.1582999999991</v>
      </c>
      <c r="E257">
        <f t="shared" si="65"/>
        <v>-405.67807000000005</v>
      </c>
      <c r="F257">
        <f t="shared" si="70"/>
        <v>4198.1671966682234</v>
      </c>
      <c r="G257">
        <f t="shared" si="71"/>
        <v>8396.3343933364467</v>
      </c>
      <c r="H257">
        <f t="shared" si="66"/>
        <v>3792.4891266682234</v>
      </c>
      <c r="I257">
        <f t="shared" si="67"/>
        <v>7990.6563233364468</v>
      </c>
      <c r="J257">
        <f t="shared" si="68"/>
        <v>-4603.8452666682233</v>
      </c>
      <c r="K257">
        <f t="shared" si="69"/>
        <v>-8802.0124633364467</v>
      </c>
    </row>
    <row r="258" spans="1:11">
      <c r="A258" t="s">
        <v>115</v>
      </c>
      <c r="B258">
        <v>-3017.5349999999999</v>
      </c>
      <c r="C258">
        <f t="shared" si="63"/>
        <v>-12447.084999999999</v>
      </c>
      <c r="D258">
        <f t="shared" si="64"/>
        <v>-11099.981</v>
      </c>
      <c r="E258">
        <f t="shared" si="65"/>
        <v>-1079.3896199999999</v>
      </c>
      <c r="F258">
        <f t="shared" si="70"/>
        <v>4770.6885657964904</v>
      </c>
      <c r="G258">
        <f t="shared" si="71"/>
        <v>9541.3771315929807</v>
      </c>
      <c r="H258">
        <f t="shared" si="66"/>
        <v>3691.2989457964904</v>
      </c>
      <c r="I258">
        <f t="shared" si="67"/>
        <v>8461.9875115929808</v>
      </c>
      <c r="J258">
        <f t="shared" si="68"/>
        <v>-5850.0781857964903</v>
      </c>
      <c r="K258">
        <f t="shared" si="69"/>
        <v>-10620.766751592981</v>
      </c>
    </row>
    <row r="259" spans="1:11">
      <c r="A259" t="s">
        <v>116</v>
      </c>
      <c r="B259">
        <v>-154.84399999999999</v>
      </c>
      <c r="C259">
        <f t="shared" si="63"/>
        <v>-8256.339899999999</v>
      </c>
      <c r="D259">
        <f t="shared" si="64"/>
        <v>-2497.8598999999995</v>
      </c>
      <c r="E259">
        <f t="shared" si="65"/>
        <v>-1379.9407150000002</v>
      </c>
      <c r="F259">
        <f t="shared" si="70"/>
        <v>4654.0521494339846</v>
      </c>
      <c r="G259">
        <f t="shared" si="71"/>
        <v>9308.1042988679692</v>
      </c>
      <c r="H259">
        <f t="shared" si="66"/>
        <v>3274.1114344339844</v>
      </c>
      <c r="I259">
        <f t="shared" si="67"/>
        <v>7928.1635838679686</v>
      </c>
      <c r="J259">
        <f t="shared" si="68"/>
        <v>-6033.9928644339852</v>
      </c>
      <c r="K259">
        <f t="shared" si="69"/>
        <v>-10688.04501386797</v>
      </c>
    </row>
    <row r="260" spans="1:11">
      <c r="A260" t="s">
        <v>117</v>
      </c>
      <c r="B260">
        <v>473.01240000000001</v>
      </c>
      <c r="C260">
        <f t="shared" si="63"/>
        <v>-5864.0869000000002</v>
      </c>
      <c r="D260">
        <f t="shared" si="64"/>
        <v>1648.1887999999999</v>
      </c>
      <c r="E260">
        <f t="shared" si="65"/>
        <v>-1443.0308949999999</v>
      </c>
      <c r="F260">
        <f t="shared" si="70"/>
        <v>4601.088324319313</v>
      </c>
      <c r="G260">
        <f t="shared" si="71"/>
        <v>9202.1766486386259</v>
      </c>
      <c r="H260">
        <f t="shared" si="66"/>
        <v>3158.0574293193131</v>
      </c>
      <c r="I260">
        <f t="shared" si="67"/>
        <v>7759.145753638626</v>
      </c>
      <c r="J260">
        <f t="shared" si="68"/>
        <v>-6044.1192193193128</v>
      </c>
      <c r="K260">
        <f t="shared" si="69"/>
        <v>-10645.207543638626</v>
      </c>
    </row>
    <row r="261" spans="1:11">
      <c r="A261" t="s">
        <v>118</v>
      </c>
      <c r="B261">
        <v>-1058.8994</v>
      </c>
      <c r="C261">
        <f t="shared" si="63"/>
        <v>-3758.2659999999996</v>
      </c>
      <c r="D261">
        <f t="shared" si="64"/>
        <v>6559.8647000000001</v>
      </c>
      <c r="E261">
        <f t="shared" si="65"/>
        <v>-1266.7245350000001</v>
      </c>
      <c r="F261">
        <f t="shared" si="70"/>
        <v>4842.864884962386</v>
      </c>
      <c r="G261">
        <f t="shared" si="71"/>
        <v>9685.729769924772</v>
      </c>
      <c r="H261">
        <f t="shared" si="66"/>
        <v>3576.1403499623857</v>
      </c>
      <c r="I261">
        <f t="shared" si="67"/>
        <v>8419.0052349247726</v>
      </c>
      <c r="J261">
        <f t="shared" si="68"/>
        <v>-6109.5894199623863</v>
      </c>
      <c r="K261">
        <f t="shared" si="69"/>
        <v>-10952.454304924771</v>
      </c>
    </row>
    <row r="262" spans="1:11">
      <c r="A262" t="s">
        <v>119</v>
      </c>
      <c r="B262">
        <v>97.094999999999999</v>
      </c>
      <c r="C262">
        <f t="shared" si="63"/>
        <v>-643.63599999999997</v>
      </c>
      <c r="D262">
        <f t="shared" si="64"/>
        <v>11803.448999999999</v>
      </c>
      <c r="E262">
        <f t="shared" si="65"/>
        <v>-651.19570000000033</v>
      </c>
      <c r="F262">
        <f t="shared" si="70"/>
        <v>5658.1957303449208</v>
      </c>
      <c r="G262">
        <f t="shared" si="71"/>
        <v>11316.391460689842</v>
      </c>
      <c r="H262">
        <f t="shared" si="66"/>
        <v>5007.0000303449206</v>
      </c>
      <c r="I262">
        <f t="shared" si="67"/>
        <v>10665.195760689841</v>
      </c>
      <c r="J262">
        <f t="shared" si="68"/>
        <v>-6309.391430344921</v>
      </c>
      <c r="K262">
        <f t="shared" si="69"/>
        <v>-11967.587160689842</v>
      </c>
    </row>
    <row r="263" spans="1:11">
      <c r="A263" t="s">
        <v>120</v>
      </c>
      <c r="B263">
        <v>-668.34739999999999</v>
      </c>
      <c r="C263">
        <f t="shared" si="63"/>
        <v>-1157.1394</v>
      </c>
      <c r="D263">
        <f t="shared" si="64"/>
        <v>7099.200499999999</v>
      </c>
      <c r="E263">
        <f t="shared" si="65"/>
        <v>-278.10222500000026</v>
      </c>
      <c r="F263">
        <f t="shared" si="70"/>
        <v>5918.258182205419</v>
      </c>
      <c r="G263">
        <f t="shared" si="71"/>
        <v>11836.516364410838</v>
      </c>
      <c r="H263">
        <f t="shared" si="66"/>
        <v>5640.1559572054184</v>
      </c>
      <c r="I263">
        <f t="shared" si="67"/>
        <v>11558.414139410837</v>
      </c>
      <c r="J263">
        <f t="shared" si="68"/>
        <v>-6196.3604072054195</v>
      </c>
      <c r="K263">
        <f t="shared" si="69"/>
        <v>-12114.618589410838</v>
      </c>
    </row>
    <row r="264" spans="1:11">
      <c r="A264" t="s">
        <v>121</v>
      </c>
      <c r="B264">
        <v>-3991.8009999999999</v>
      </c>
      <c r="C264">
        <f t="shared" si="63"/>
        <v>-5621.9528</v>
      </c>
      <c r="D264">
        <f t="shared" si="64"/>
        <v>242.13410000000022</v>
      </c>
      <c r="E264">
        <f t="shared" si="65"/>
        <v>-256.72069000000033</v>
      </c>
      <c r="F264">
        <f t="shared" si="70"/>
        <v>5919.3827245080165</v>
      </c>
      <c r="G264">
        <f t="shared" si="71"/>
        <v>11838.765449016033</v>
      </c>
      <c r="H264">
        <f t="shared" si="66"/>
        <v>5662.6620345080164</v>
      </c>
      <c r="I264">
        <f t="shared" si="67"/>
        <v>11582.044759016033</v>
      </c>
      <c r="J264">
        <f t="shared" si="68"/>
        <v>-6176.1034145080166</v>
      </c>
      <c r="K264">
        <f t="shared" si="69"/>
        <v>-12095.486139016033</v>
      </c>
    </row>
    <row r="265" spans="1:11">
      <c r="A265" t="s">
        <v>122</v>
      </c>
      <c r="B265">
        <v>-1102.4614999999999</v>
      </c>
      <c r="C265">
        <f t="shared" si="63"/>
        <v>-5665.5149000000001</v>
      </c>
      <c r="D265">
        <f t="shared" si="64"/>
        <v>-1907.2489000000005</v>
      </c>
      <c r="E265">
        <f t="shared" si="65"/>
        <v>-310.37596000000008</v>
      </c>
      <c r="F265">
        <f t="shared" si="70"/>
        <v>5929.7465706714074</v>
      </c>
      <c r="G265">
        <f t="shared" si="71"/>
        <v>11859.493141342815</v>
      </c>
      <c r="H265">
        <f t="shared" si="66"/>
        <v>5619.3706106714071</v>
      </c>
      <c r="I265">
        <f t="shared" si="67"/>
        <v>11549.117181342815</v>
      </c>
      <c r="J265">
        <f t="shared" si="68"/>
        <v>-6240.1225306714077</v>
      </c>
      <c r="K265">
        <f t="shared" si="69"/>
        <v>-12169.869101342814</v>
      </c>
    </row>
    <row r="266" spans="1:11">
      <c r="A266" t="s">
        <v>123</v>
      </c>
      <c r="B266">
        <v>-1974.2999</v>
      </c>
      <c r="C266">
        <f t="shared" si="63"/>
        <v>-7736.9097999999994</v>
      </c>
      <c r="D266">
        <f t="shared" si="64"/>
        <v>-7093.273799999999</v>
      </c>
      <c r="E266">
        <f t="shared" si="65"/>
        <v>-629.24644500000011</v>
      </c>
      <c r="F266">
        <f t="shared" si="70"/>
        <v>6121.0839606255086</v>
      </c>
      <c r="G266">
        <f t="shared" si="71"/>
        <v>12242.167921251017</v>
      </c>
      <c r="H266">
        <f t="shared" si="66"/>
        <v>5491.8375156255088</v>
      </c>
      <c r="I266">
        <f t="shared" si="67"/>
        <v>11612.921476251016</v>
      </c>
      <c r="J266">
        <f t="shared" si="68"/>
        <v>-6750.3304056255083</v>
      </c>
      <c r="K266">
        <f t="shared" si="69"/>
        <v>-12871.414366251018</v>
      </c>
    </row>
    <row r="267" spans="1:11">
      <c r="A267" t="s">
        <v>124</v>
      </c>
      <c r="B267">
        <v>-2535.0893999999998</v>
      </c>
      <c r="C267">
        <f t="shared" si="63"/>
        <v>-9603.6517999999996</v>
      </c>
      <c r="D267">
        <f t="shared" si="64"/>
        <v>-8446.5123999999996</v>
      </c>
      <c r="E267">
        <f t="shared" si="65"/>
        <v>-892.64994500000012</v>
      </c>
      <c r="F267">
        <f t="shared" si="70"/>
        <v>6345.7790659597176</v>
      </c>
      <c r="G267">
        <f t="shared" si="71"/>
        <v>12691.558131919435</v>
      </c>
      <c r="H267">
        <f t="shared" si="66"/>
        <v>5453.1291209597175</v>
      </c>
      <c r="I267">
        <f t="shared" si="67"/>
        <v>11798.908186919434</v>
      </c>
      <c r="J267">
        <f t="shared" si="68"/>
        <v>-7238.4290109597177</v>
      </c>
      <c r="K267">
        <f t="shared" si="69"/>
        <v>-13584.208076919436</v>
      </c>
    </row>
    <row r="268" spans="1:11">
      <c r="A268" t="s">
        <v>125</v>
      </c>
      <c r="B268">
        <v>-3067.1430999999998</v>
      </c>
      <c r="C268">
        <f t="shared" si="63"/>
        <v>-8678.9938999999995</v>
      </c>
      <c r="D268">
        <f t="shared" si="64"/>
        <v>-3057.0410999999995</v>
      </c>
      <c r="E268">
        <f t="shared" si="65"/>
        <v>-745.44507499999986</v>
      </c>
      <c r="F268">
        <f t="shared" si="70"/>
        <v>6254.5304649624341</v>
      </c>
      <c r="G268">
        <f t="shared" si="71"/>
        <v>12509.060929924868</v>
      </c>
      <c r="H268">
        <f t="shared" si="66"/>
        <v>5509.0853899624344</v>
      </c>
      <c r="I268">
        <f t="shared" si="67"/>
        <v>11763.615854924868</v>
      </c>
      <c r="J268">
        <f t="shared" si="68"/>
        <v>-6999.9755399624337</v>
      </c>
      <c r="K268">
        <f t="shared" si="69"/>
        <v>-13254.506004924868</v>
      </c>
    </row>
    <row r="269" spans="1:11">
      <c r="A269" t="s">
        <v>126</v>
      </c>
      <c r="B269">
        <v>-7631.7408999999998</v>
      </c>
      <c r="C269">
        <f t="shared" si="63"/>
        <v>-15208.273300000001</v>
      </c>
      <c r="D269">
        <f t="shared" si="64"/>
        <v>-9542.7584000000006</v>
      </c>
      <c r="E269">
        <f t="shared" si="65"/>
        <v>-943.04901500000017</v>
      </c>
      <c r="F269">
        <f t="shared" si="70"/>
        <v>6474.2378263050405</v>
      </c>
      <c r="G269">
        <f t="shared" si="71"/>
        <v>12948.475652610081</v>
      </c>
      <c r="H269">
        <f t="shared" si="66"/>
        <v>5531.18881130504</v>
      </c>
      <c r="I269">
        <f t="shared" si="67"/>
        <v>12005.42663761008</v>
      </c>
      <c r="J269">
        <f t="shared" si="68"/>
        <v>-7417.286841305041</v>
      </c>
      <c r="K269">
        <f t="shared" si="69"/>
        <v>-13891.524667610081</v>
      </c>
    </row>
    <row r="270" spans="1:11">
      <c r="A270" t="s">
        <v>127</v>
      </c>
      <c r="B270">
        <v>-3507.9467</v>
      </c>
      <c r="C270">
        <f t="shared" si="63"/>
        <v>-16741.920099999999</v>
      </c>
      <c r="D270">
        <f t="shared" si="64"/>
        <v>-9005.0102999999999</v>
      </c>
      <c r="E270">
        <f t="shared" ref="E270:E289" si="72">AVERAGE(D251:D270)</f>
        <v>-1133.4783349999998</v>
      </c>
      <c r="F270">
        <f t="shared" si="70"/>
        <v>6659.2954761303708</v>
      </c>
      <c r="G270">
        <f t="shared" si="71"/>
        <v>13318.590952260742</v>
      </c>
      <c r="H270">
        <f t="shared" si="66"/>
        <v>5525.8171411303711</v>
      </c>
      <c r="I270">
        <f t="shared" si="67"/>
        <v>12185.112617260742</v>
      </c>
      <c r="J270">
        <f t="shared" si="68"/>
        <v>-7792.7738111303706</v>
      </c>
      <c r="K270">
        <f t="shared" si="69"/>
        <v>-14452.069287260741</v>
      </c>
    </row>
    <row r="271" spans="1:11">
      <c r="A271" t="s">
        <v>128</v>
      </c>
      <c r="B271">
        <v>-842.71799999999996</v>
      </c>
      <c r="C271">
        <f t="shared" si="63"/>
        <v>-15049.548700000001</v>
      </c>
      <c r="D271">
        <f t="shared" si="64"/>
        <v>-5445.8969000000016</v>
      </c>
      <c r="E271">
        <f t="shared" si="72"/>
        <v>-1303.668705</v>
      </c>
      <c r="F271">
        <f t="shared" si="70"/>
        <v>6726.891019277844</v>
      </c>
      <c r="G271">
        <f t="shared" si="71"/>
        <v>13453.782038555688</v>
      </c>
      <c r="H271">
        <f t="shared" si="66"/>
        <v>5423.2223142778439</v>
      </c>
      <c r="I271">
        <f t="shared" si="67"/>
        <v>12150.113333555688</v>
      </c>
      <c r="J271">
        <f t="shared" si="68"/>
        <v>-8030.559724277844</v>
      </c>
      <c r="K271">
        <f t="shared" si="69"/>
        <v>-14757.450743555688</v>
      </c>
    </row>
    <row r="272" spans="1:11">
      <c r="A272" t="s">
        <v>129</v>
      </c>
      <c r="B272">
        <v>-4416.0333000000001</v>
      </c>
      <c r="C272">
        <f t="shared" si="63"/>
        <v>-16398.438900000001</v>
      </c>
      <c r="D272">
        <f t="shared" si="64"/>
        <v>-7719.4450000000015</v>
      </c>
      <c r="E272">
        <f t="shared" si="72"/>
        <v>-1915.8491549999999</v>
      </c>
      <c r="F272">
        <f t="shared" si="70"/>
        <v>6725.7300377859574</v>
      </c>
      <c r="G272">
        <f t="shared" si="71"/>
        <v>13451.460075571915</v>
      </c>
      <c r="H272">
        <f t="shared" si="66"/>
        <v>4809.8808827859575</v>
      </c>
      <c r="I272">
        <f t="shared" si="67"/>
        <v>11535.610920571915</v>
      </c>
      <c r="J272">
        <f t="shared" si="68"/>
        <v>-8641.5791927859573</v>
      </c>
      <c r="K272">
        <f t="shared" si="69"/>
        <v>-15367.309230571915</v>
      </c>
    </row>
    <row r="273" spans="1:11">
      <c r="A273" t="s">
        <v>130</v>
      </c>
      <c r="B273">
        <v>-2731.2813999999998</v>
      </c>
      <c r="C273">
        <f t="shared" si="63"/>
        <v>-11497.9794</v>
      </c>
      <c r="D273">
        <f t="shared" si="64"/>
        <v>3710.2939000000006</v>
      </c>
      <c r="E273">
        <f t="shared" si="72"/>
        <v>-2031.34087</v>
      </c>
      <c r="F273">
        <f t="shared" si="70"/>
        <v>6600.9585773340877</v>
      </c>
      <c r="G273">
        <f t="shared" si="71"/>
        <v>13201.917154668175</v>
      </c>
      <c r="H273">
        <f t="shared" si="66"/>
        <v>4569.6177073340878</v>
      </c>
      <c r="I273">
        <f t="shared" si="67"/>
        <v>11170.576284668176</v>
      </c>
      <c r="J273">
        <f t="shared" si="68"/>
        <v>-8632.2994473340877</v>
      </c>
      <c r="K273">
        <f t="shared" si="69"/>
        <v>-15233.258024668175</v>
      </c>
    </row>
    <row r="274" spans="1:11">
      <c r="A274" t="s">
        <v>131</v>
      </c>
      <c r="B274">
        <v>-3230.9193</v>
      </c>
      <c r="C274">
        <f t="shared" si="63"/>
        <v>-11220.951999999999</v>
      </c>
      <c r="D274">
        <f t="shared" si="64"/>
        <v>5520.9681</v>
      </c>
      <c r="E274">
        <f t="shared" si="72"/>
        <v>-2078.8692499999997</v>
      </c>
      <c r="F274">
        <f t="shared" si="70"/>
        <v>6539.6511677833314</v>
      </c>
      <c r="G274">
        <f t="shared" si="71"/>
        <v>13079.302335566663</v>
      </c>
      <c r="H274">
        <f t="shared" si="66"/>
        <v>4460.7819177833317</v>
      </c>
      <c r="I274">
        <f t="shared" si="67"/>
        <v>11000.433085566663</v>
      </c>
      <c r="J274">
        <f t="shared" si="68"/>
        <v>-8618.5204177833311</v>
      </c>
      <c r="K274">
        <f t="shared" si="69"/>
        <v>-15158.171585566663</v>
      </c>
    </row>
    <row r="275" spans="1:11">
      <c r="A275" t="s">
        <v>132</v>
      </c>
      <c r="B275">
        <v>-2257.9863999999998</v>
      </c>
      <c r="C275">
        <f t="shared" si="63"/>
        <v>-12636.2204</v>
      </c>
      <c r="D275">
        <f t="shared" si="64"/>
        <v>2413.328300000001</v>
      </c>
      <c r="E275">
        <f t="shared" si="72"/>
        <v>-1993.9786300000003</v>
      </c>
      <c r="F275">
        <f t="shared" si="70"/>
        <v>6588.6698307893184</v>
      </c>
      <c r="G275">
        <f t="shared" si="71"/>
        <v>13177.339661578637</v>
      </c>
      <c r="H275">
        <f t="shared" si="66"/>
        <v>4594.6912007893179</v>
      </c>
      <c r="I275">
        <f t="shared" si="67"/>
        <v>11183.361031578637</v>
      </c>
      <c r="J275">
        <f t="shared" si="68"/>
        <v>-8582.6484607893181</v>
      </c>
      <c r="K275">
        <f t="shared" si="69"/>
        <v>-15171.318291578636</v>
      </c>
    </row>
    <row r="276" spans="1:11">
      <c r="A276" t="s">
        <v>133</v>
      </c>
      <c r="B276">
        <v>-4681.2079000000003</v>
      </c>
      <c r="C276">
        <f t="shared" si="63"/>
        <v>-12901.395</v>
      </c>
      <c r="D276">
        <f t="shared" si="64"/>
        <v>3497.0439000000006</v>
      </c>
      <c r="E276">
        <f t="shared" si="72"/>
        <v>-1592.0857349999997</v>
      </c>
      <c r="F276">
        <f t="shared" si="70"/>
        <v>6669.7882578478202</v>
      </c>
      <c r="G276">
        <f t="shared" si="71"/>
        <v>13339.57651569564</v>
      </c>
      <c r="H276">
        <f t="shared" si="66"/>
        <v>5077.7025228478205</v>
      </c>
      <c r="I276">
        <f t="shared" si="67"/>
        <v>11747.49078069564</v>
      </c>
      <c r="J276">
        <f t="shared" si="68"/>
        <v>-8261.8739928478208</v>
      </c>
      <c r="K276">
        <f t="shared" si="69"/>
        <v>-14931.662250695641</v>
      </c>
    </row>
    <row r="277" spans="1:11">
      <c r="A277" t="s">
        <v>134</v>
      </c>
      <c r="B277">
        <v>-8148.0374000000002</v>
      </c>
      <c r="C277">
        <f t="shared" si="63"/>
        <v>-18318.151000000002</v>
      </c>
      <c r="D277">
        <f t="shared" si="64"/>
        <v>-6820.1716000000015</v>
      </c>
      <c r="E277">
        <f t="shared" si="72"/>
        <v>-1507.0364</v>
      </c>
      <c r="F277">
        <f t="shared" si="70"/>
        <v>6587.1150146130258</v>
      </c>
      <c r="G277">
        <f t="shared" si="71"/>
        <v>13174.230029226052</v>
      </c>
      <c r="H277">
        <f t="shared" si="66"/>
        <v>5080.0786146130258</v>
      </c>
      <c r="I277">
        <f t="shared" si="67"/>
        <v>11667.193629226051</v>
      </c>
      <c r="J277">
        <f t="shared" si="68"/>
        <v>-8094.1514146130257</v>
      </c>
      <c r="K277">
        <f t="shared" si="69"/>
        <v>-14681.266429226052</v>
      </c>
    </row>
    <row r="278" spans="1:11">
      <c r="A278" t="s">
        <v>135</v>
      </c>
      <c r="B278">
        <v>-5143.5616</v>
      </c>
      <c r="C278">
        <f t="shared" si="63"/>
        <v>-20230.793300000001</v>
      </c>
      <c r="D278">
        <f t="shared" si="64"/>
        <v>-9009.8413000000019</v>
      </c>
      <c r="E278">
        <f t="shared" si="72"/>
        <v>-1402.5294150000002</v>
      </c>
      <c r="F278">
        <f t="shared" si="70"/>
        <v>6441.8886621270758</v>
      </c>
      <c r="G278">
        <f t="shared" si="71"/>
        <v>12883.777324254152</v>
      </c>
      <c r="H278">
        <f t="shared" si="66"/>
        <v>5039.3592471270758</v>
      </c>
      <c r="I278">
        <f t="shared" si="67"/>
        <v>11481.247909254151</v>
      </c>
      <c r="J278">
        <f t="shared" si="68"/>
        <v>-7844.4180771270758</v>
      </c>
      <c r="K278">
        <f t="shared" si="69"/>
        <v>-14286.306739254152</v>
      </c>
    </row>
    <row r="279" spans="1:11">
      <c r="A279" t="s">
        <v>136</v>
      </c>
      <c r="B279">
        <v>-4497.2001</v>
      </c>
      <c r="C279">
        <f t="shared" si="63"/>
        <v>-22470.006999999998</v>
      </c>
      <c r="D279">
        <f t="shared" si="64"/>
        <v>-9833.7865999999976</v>
      </c>
      <c r="E279">
        <f t="shared" si="72"/>
        <v>-1769.32575</v>
      </c>
      <c r="F279">
        <f t="shared" si="70"/>
        <v>6710.7777374609987</v>
      </c>
      <c r="G279">
        <f t="shared" si="71"/>
        <v>13421.555474921997</v>
      </c>
      <c r="H279">
        <f t="shared" si="66"/>
        <v>4941.4519874609987</v>
      </c>
      <c r="I279">
        <f t="shared" si="67"/>
        <v>11652.229724921997</v>
      </c>
      <c r="J279">
        <f t="shared" si="68"/>
        <v>-8480.1034874609977</v>
      </c>
      <c r="K279">
        <f t="shared" si="69"/>
        <v>-15190.881224921997</v>
      </c>
    </row>
    <row r="280" spans="1:11">
      <c r="A280" t="s">
        <v>137</v>
      </c>
      <c r="B280">
        <v>-2513.9364</v>
      </c>
      <c r="C280">
        <f t="shared" ref="C280:C289" si="73">SUM(B277,B278,B279,B280)</f>
        <v>-20302.735499999999</v>
      </c>
      <c r="D280">
        <f t="shared" si="64"/>
        <v>-7401.3404999999984</v>
      </c>
      <c r="E280">
        <f t="shared" si="72"/>
        <v>-2221.8022150000002</v>
      </c>
      <c r="F280">
        <f t="shared" si="70"/>
        <v>6773.0180803088424</v>
      </c>
      <c r="G280">
        <f t="shared" si="71"/>
        <v>13546.036160617685</v>
      </c>
      <c r="H280">
        <f t="shared" si="66"/>
        <v>4551.2158653088427</v>
      </c>
      <c r="I280">
        <f t="shared" si="67"/>
        <v>11324.233945617685</v>
      </c>
      <c r="J280">
        <f t="shared" si="68"/>
        <v>-8994.8202953088421</v>
      </c>
      <c r="K280">
        <f t="shared" si="69"/>
        <v>-15767.838375617685</v>
      </c>
    </row>
    <row r="281" spans="1:11">
      <c r="A281" t="s">
        <v>138</v>
      </c>
      <c r="B281">
        <v>-1767.5050000000001</v>
      </c>
      <c r="C281">
        <f t="shared" si="73"/>
        <v>-13922.203099999999</v>
      </c>
      <c r="D281">
        <f t="shared" si="64"/>
        <v>4395.9479000000028</v>
      </c>
      <c r="E281">
        <f t="shared" si="72"/>
        <v>-2329.998055</v>
      </c>
      <c r="F281">
        <f t="shared" si="70"/>
        <v>6641.3557604101543</v>
      </c>
      <c r="G281">
        <f t="shared" si="71"/>
        <v>13282.711520820309</v>
      </c>
      <c r="H281">
        <f t="shared" si="66"/>
        <v>4311.3577054101543</v>
      </c>
      <c r="I281">
        <f t="shared" si="67"/>
        <v>10952.713465820309</v>
      </c>
      <c r="J281">
        <f t="shared" si="68"/>
        <v>-8971.3538154101552</v>
      </c>
      <c r="K281">
        <f t="shared" si="69"/>
        <v>-15612.709575820309</v>
      </c>
    </row>
    <row r="282" spans="1:11">
      <c r="A282" t="s">
        <v>139</v>
      </c>
      <c r="B282">
        <v>-2333.3108999999999</v>
      </c>
      <c r="C282">
        <f t="shared" si="73"/>
        <v>-11111.952400000002</v>
      </c>
      <c r="D282">
        <f t="shared" si="64"/>
        <v>9118.8408999999992</v>
      </c>
      <c r="E282">
        <f t="shared" si="72"/>
        <v>-2464.2284600000007</v>
      </c>
      <c r="F282">
        <f t="shared" si="70"/>
        <v>6361.9169244515479</v>
      </c>
      <c r="G282">
        <f t="shared" si="71"/>
        <v>12723.833848903096</v>
      </c>
      <c r="H282">
        <f t="shared" si="66"/>
        <v>3897.6884644515471</v>
      </c>
      <c r="I282">
        <f t="shared" si="67"/>
        <v>10259.605388903095</v>
      </c>
      <c r="J282">
        <f t="shared" si="68"/>
        <v>-8826.145384451549</v>
      </c>
      <c r="K282">
        <f t="shared" si="69"/>
        <v>-15188.062308903096</v>
      </c>
    </row>
    <row r="283" spans="1:11">
      <c r="A283" t="s">
        <v>140</v>
      </c>
      <c r="B283">
        <v>-6523.6206000000002</v>
      </c>
      <c r="C283">
        <f t="shared" si="73"/>
        <v>-13138.3729</v>
      </c>
      <c r="D283">
        <f t="shared" si="64"/>
        <v>9331.6340999999975</v>
      </c>
      <c r="E283">
        <f t="shared" si="72"/>
        <v>-2352.6067800000005</v>
      </c>
      <c r="F283">
        <f t="shared" si="70"/>
        <v>6555.1898450623403</v>
      </c>
      <c r="G283">
        <f t="shared" si="71"/>
        <v>13110.379690124681</v>
      </c>
      <c r="H283">
        <f t="shared" si="66"/>
        <v>4202.5830650623393</v>
      </c>
      <c r="I283">
        <f t="shared" si="67"/>
        <v>10757.77291012468</v>
      </c>
      <c r="J283">
        <f t="shared" si="68"/>
        <v>-8907.7966250623413</v>
      </c>
      <c r="K283">
        <f t="shared" si="69"/>
        <v>-15462.986470124681</v>
      </c>
    </row>
    <row r="284" spans="1:11">
      <c r="A284" t="s">
        <v>141</v>
      </c>
      <c r="B284">
        <v>-4635.5852000000004</v>
      </c>
      <c r="C284">
        <f t="shared" si="73"/>
        <v>-15260.021700000001</v>
      </c>
      <c r="D284">
        <f t="shared" ref="D284:D289" si="74">C284-C280</f>
        <v>5042.7137999999977</v>
      </c>
      <c r="E284">
        <f t="shared" si="72"/>
        <v>-2112.5777950000011</v>
      </c>
      <c r="F284">
        <f t="shared" si="70"/>
        <v>6740.4730903978989</v>
      </c>
      <c r="G284">
        <f t="shared" si="71"/>
        <v>13480.946180795798</v>
      </c>
      <c r="H284">
        <f t="shared" si="66"/>
        <v>4627.8952953978978</v>
      </c>
      <c r="I284">
        <f t="shared" si="67"/>
        <v>11368.368385795797</v>
      </c>
      <c r="J284">
        <f t="shared" si="68"/>
        <v>-8853.0508853979009</v>
      </c>
      <c r="K284">
        <f t="shared" si="69"/>
        <v>-15593.523975795799</v>
      </c>
    </row>
    <row r="285" spans="1:11">
      <c r="A285" t="s">
        <v>142</v>
      </c>
      <c r="B285">
        <v>759.53279999999995</v>
      </c>
      <c r="C285">
        <f t="shared" si="73"/>
        <v>-12732.983899999999</v>
      </c>
      <c r="D285">
        <f t="shared" si="74"/>
        <v>1189.2191999999995</v>
      </c>
      <c r="E285">
        <f t="shared" si="72"/>
        <v>-1957.7543900000007</v>
      </c>
      <c r="F285">
        <f t="shared" si="70"/>
        <v>6780.8781835841382</v>
      </c>
      <c r="G285">
        <f t="shared" si="71"/>
        <v>13561.756367168276</v>
      </c>
      <c r="H285">
        <f t="shared" si="66"/>
        <v>4823.1237935841373</v>
      </c>
      <c r="I285">
        <f t="shared" si="67"/>
        <v>11604.001977168276</v>
      </c>
      <c r="J285">
        <f t="shared" si="68"/>
        <v>-8738.6325735841383</v>
      </c>
      <c r="K285">
        <f t="shared" si="69"/>
        <v>-15519.510757168277</v>
      </c>
    </row>
    <row r="286" spans="1:11">
      <c r="A286" t="s">
        <v>143</v>
      </c>
      <c r="B286">
        <v>-4038.9160999999999</v>
      </c>
      <c r="C286">
        <f t="shared" si="73"/>
        <v>-14438.589099999999</v>
      </c>
      <c r="D286">
        <f t="shared" si="74"/>
        <v>-3326.6366999999973</v>
      </c>
      <c r="E286">
        <f t="shared" si="72"/>
        <v>-1769.4225350000008</v>
      </c>
      <c r="F286">
        <f t="shared" si="70"/>
        <v>6682.3285072114622</v>
      </c>
      <c r="G286">
        <f t="shared" si="71"/>
        <v>13364.657014422924</v>
      </c>
      <c r="H286">
        <f t="shared" si="66"/>
        <v>4912.9059722114616</v>
      </c>
      <c r="I286">
        <f t="shared" si="67"/>
        <v>11595.234479422923</v>
      </c>
      <c r="J286">
        <f t="shared" si="68"/>
        <v>-8451.7510422114628</v>
      </c>
      <c r="K286">
        <f t="shared" si="69"/>
        <v>-15134.079549422926</v>
      </c>
    </row>
    <row r="287" spans="1:11">
      <c r="A287" t="s">
        <v>144</v>
      </c>
      <c r="B287">
        <v>452.16449999999998</v>
      </c>
      <c r="C287">
        <f t="shared" si="73"/>
        <v>-7462.804000000001</v>
      </c>
      <c r="D287">
        <f t="shared" si="74"/>
        <v>5675.5688999999993</v>
      </c>
      <c r="E287">
        <f t="shared" si="72"/>
        <v>-1063.3184700000006</v>
      </c>
      <c r="F287">
        <f t="shared" si="70"/>
        <v>6685.7644552762677</v>
      </c>
      <c r="G287">
        <f t="shared" si="71"/>
        <v>13371.528910552535</v>
      </c>
      <c r="H287">
        <f t="shared" si="66"/>
        <v>5622.4459852762666</v>
      </c>
      <c r="I287">
        <f t="shared" si="67"/>
        <v>12308.210440552535</v>
      </c>
      <c r="J287">
        <f t="shared" si="68"/>
        <v>-7749.0829252762687</v>
      </c>
      <c r="K287">
        <f t="shared" si="69"/>
        <v>-14434.847380552535</v>
      </c>
    </row>
    <row r="288" spans="1:11">
      <c r="A288" t="s">
        <v>145</v>
      </c>
      <c r="B288">
        <v>-5239.8617000000004</v>
      </c>
      <c r="C288">
        <f t="shared" si="73"/>
        <v>-8067.0805</v>
      </c>
      <c r="D288">
        <f t="shared" si="74"/>
        <v>7192.9412000000011</v>
      </c>
      <c r="E288">
        <f t="shared" si="72"/>
        <v>-550.81935500000031</v>
      </c>
      <c r="F288">
        <f t="shared" si="70"/>
        <v>6913.8581948555529</v>
      </c>
      <c r="G288">
        <f t="shared" si="71"/>
        <v>13827.716389711106</v>
      </c>
      <c r="H288">
        <f t="shared" si="66"/>
        <v>6363.0388398555524</v>
      </c>
      <c r="I288">
        <f t="shared" si="67"/>
        <v>13276.897034711106</v>
      </c>
      <c r="J288">
        <f t="shared" si="68"/>
        <v>-7464.6775498555535</v>
      </c>
      <c r="K288">
        <f t="shared" si="69"/>
        <v>-14378.535744711106</v>
      </c>
    </row>
    <row r="289" spans="1:131">
      <c r="A289" t="s">
        <v>146</v>
      </c>
      <c r="B289">
        <v>-2369.0491999999999</v>
      </c>
      <c r="C289">
        <f t="shared" si="73"/>
        <v>-11195.6625</v>
      </c>
      <c r="D289">
        <f t="shared" si="74"/>
        <v>1537.3213999999989</v>
      </c>
      <c r="E289">
        <f t="shared" si="72"/>
        <v>3.1846350000002532</v>
      </c>
      <c r="F289">
        <f t="shared" si="70"/>
        <v>6591.8379484657617</v>
      </c>
      <c r="G289">
        <f t="shared" si="71"/>
        <v>13183.675896931523</v>
      </c>
      <c r="H289">
        <f t="shared" si="66"/>
        <v>6595.0225834657622</v>
      </c>
      <c r="I289">
        <f t="shared" si="67"/>
        <v>13186.860531931523</v>
      </c>
      <c r="J289">
        <f t="shared" si="68"/>
        <v>-6588.6533134657611</v>
      </c>
      <c r="K289">
        <f t="shared" si="69"/>
        <v>-13180.491261931524</v>
      </c>
    </row>
    <row r="290" spans="1:131">
      <c r="A290" t="s">
        <v>273</v>
      </c>
      <c r="B290">
        <v>-1127.5895</v>
      </c>
      <c r="C290">
        <f t="shared" ref="C290:C291" si="75">SUM(B287,B288,B289,B290)</f>
        <v>-8284.3359</v>
      </c>
      <c r="D290">
        <f t="shared" ref="D290:D291" si="76">C290-C286</f>
        <v>6154.2531999999992</v>
      </c>
      <c r="E290">
        <f t="shared" ref="E290:E291" si="77">AVERAGE(D271:D290)</f>
        <v>761.14781000000005</v>
      </c>
      <c r="F290">
        <f t="shared" si="70"/>
        <v>6369.3019044438233</v>
      </c>
      <c r="G290">
        <f t="shared" si="71"/>
        <v>12738.603808887647</v>
      </c>
      <c r="H290">
        <f t="shared" si="66"/>
        <v>7130.4497144438237</v>
      </c>
      <c r="I290">
        <f t="shared" si="67"/>
        <v>13499.751618887647</v>
      </c>
      <c r="J290">
        <f t="shared" si="68"/>
        <v>-5608.1540944438229</v>
      </c>
      <c r="K290">
        <f t="shared" si="69"/>
        <v>-11977.455998887646</v>
      </c>
    </row>
    <row r="291" spans="1:131">
      <c r="A291" t="s">
        <v>274</v>
      </c>
      <c r="B291">
        <v>-3389.6480000000001</v>
      </c>
      <c r="C291">
        <f t="shared" si="75"/>
        <v>-12126.148400000002</v>
      </c>
      <c r="D291">
        <f t="shared" si="76"/>
        <v>-4663.3444000000009</v>
      </c>
      <c r="E291">
        <f t="shared" si="77"/>
        <v>800.2754349999999</v>
      </c>
      <c r="F291">
        <f t="shared" si="70"/>
        <v>6331.4553932298659</v>
      </c>
      <c r="G291">
        <f t="shared" si="71"/>
        <v>12662.910786459732</v>
      </c>
      <c r="H291">
        <f t="shared" si="66"/>
        <v>7131.7308282298654</v>
      </c>
      <c r="I291">
        <f t="shared" si="67"/>
        <v>13463.186221459731</v>
      </c>
      <c r="J291">
        <f t="shared" si="68"/>
        <v>-5531.1799582298663</v>
      </c>
      <c r="K291">
        <f t="shared" si="69"/>
        <v>-11862.635351459732</v>
      </c>
    </row>
    <row r="293" spans="1:131" ht="45">
      <c r="A293" s="1" t="s">
        <v>0</v>
      </c>
      <c r="B293" s="3" t="s">
        <v>165</v>
      </c>
      <c r="C293" s="2" t="s">
        <v>148</v>
      </c>
      <c r="D293" s="2" t="s">
        <v>149</v>
      </c>
      <c r="E293" s="2" t="s">
        <v>150</v>
      </c>
      <c r="F293" s="2" t="s">
        <v>166</v>
      </c>
      <c r="G293" s="2" t="s">
        <v>167</v>
      </c>
      <c r="H293" s="2" t="s">
        <v>151</v>
      </c>
      <c r="I293" s="2" t="s">
        <v>152</v>
      </c>
      <c r="J293" s="2" t="s">
        <v>153</v>
      </c>
      <c r="K293" s="2" t="s">
        <v>154</v>
      </c>
      <c r="N293" t="s">
        <v>31</v>
      </c>
      <c r="O293" t="s">
        <v>32</v>
      </c>
      <c r="P293" t="s">
        <v>33</v>
      </c>
      <c r="Q293" t="s">
        <v>34</v>
      </c>
      <c r="R293" t="s">
        <v>35</v>
      </c>
      <c r="S293" t="s">
        <v>36</v>
      </c>
      <c r="T293" t="s">
        <v>37</v>
      </c>
      <c r="U293" t="s">
        <v>38</v>
      </c>
      <c r="V293" t="s">
        <v>39</v>
      </c>
      <c r="W293" t="s">
        <v>40</v>
      </c>
      <c r="X293" t="s">
        <v>41</v>
      </c>
      <c r="Y293" t="s">
        <v>42</v>
      </c>
      <c r="Z293" t="s">
        <v>43</v>
      </c>
      <c r="AA293" t="s">
        <v>44</v>
      </c>
      <c r="AB293" t="s">
        <v>45</v>
      </c>
      <c r="AC293" t="s">
        <v>46</v>
      </c>
      <c r="AD293" t="s">
        <v>47</v>
      </c>
      <c r="AE293" t="s">
        <v>48</v>
      </c>
      <c r="AF293" t="s">
        <v>49</v>
      </c>
      <c r="AG293" t="s">
        <v>50</v>
      </c>
      <c r="AH293" t="s">
        <v>51</v>
      </c>
      <c r="AI293" t="s">
        <v>52</v>
      </c>
      <c r="AJ293" t="s">
        <v>53</v>
      </c>
      <c r="AK293" t="s">
        <v>54</v>
      </c>
      <c r="AL293" t="s">
        <v>55</v>
      </c>
      <c r="AM293" t="s">
        <v>56</v>
      </c>
      <c r="AN293" t="s">
        <v>57</v>
      </c>
      <c r="AO293" t="s">
        <v>58</v>
      </c>
      <c r="AP293" t="s">
        <v>59</v>
      </c>
      <c r="AQ293" t="s">
        <v>60</v>
      </c>
      <c r="AR293" t="s">
        <v>61</v>
      </c>
      <c r="AS293" t="s">
        <v>62</v>
      </c>
      <c r="AT293" t="s">
        <v>63</v>
      </c>
      <c r="AU293" t="s">
        <v>64</v>
      </c>
      <c r="AV293" t="s">
        <v>65</v>
      </c>
      <c r="AW293" t="s">
        <v>66</v>
      </c>
      <c r="AX293" t="s">
        <v>67</v>
      </c>
      <c r="AY293" t="s">
        <v>68</v>
      </c>
      <c r="AZ293" t="s">
        <v>69</v>
      </c>
      <c r="BA293" t="s">
        <v>70</v>
      </c>
      <c r="BB293" t="s">
        <v>71</v>
      </c>
      <c r="BC293" t="s">
        <v>72</v>
      </c>
      <c r="BD293" t="s">
        <v>73</v>
      </c>
      <c r="BE293" t="s">
        <v>74</v>
      </c>
      <c r="BF293" t="s">
        <v>75</v>
      </c>
      <c r="BG293" t="s">
        <v>76</v>
      </c>
      <c r="BH293" t="s">
        <v>77</v>
      </c>
      <c r="BI293" t="s">
        <v>78</v>
      </c>
      <c r="BJ293" t="s">
        <v>79</v>
      </c>
      <c r="BK293" t="s">
        <v>80</v>
      </c>
      <c r="BL293" t="s">
        <v>81</v>
      </c>
      <c r="BM293" t="s">
        <v>82</v>
      </c>
      <c r="BN293" t="s">
        <v>83</v>
      </c>
      <c r="BO293" t="s">
        <v>84</v>
      </c>
      <c r="BP293" t="s">
        <v>85</v>
      </c>
      <c r="BQ293" t="s">
        <v>86</v>
      </c>
      <c r="BR293" t="s">
        <v>87</v>
      </c>
      <c r="BS293" t="s">
        <v>88</v>
      </c>
      <c r="BT293" t="s">
        <v>89</v>
      </c>
      <c r="BU293" t="s">
        <v>90</v>
      </c>
      <c r="BV293" t="s">
        <v>91</v>
      </c>
      <c r="BW293" t="s">
        <v>92</v>
      </c>
      <c r="BX293" t="s">
        <v>93</v>
      </c>
      <c r="BY293" t="s">
        <v>94</v>
      </c>
      <c r="BZ293" t="s">
        <v>95</v>
      </c>
      <c r="CA293" t="s">
        <v>96</v>
      </c>
      <c r="CB293" t="s">
        <v>97</v>
      </c>
      <c r="CC293" t="s">
        <v>98</v>
      </c>
      <c r="CD293" t="s">
        <v>99</v>
      </c>
      <c r="CE293" t="s">
        <v>100</v>
      </c>
      <c r="CF293" t="s">
        <v>101</v>
      </c>
      <c r="CG293" t="s">
        <v>102</v>
      </c>
      <c r="CH293" t="s">
        <v>103</v>
      </c>
      <c r="CI293" t="s">
        <v>104</v>
      </c>
      <c r="CJ293" t="s">
        <v>105</v>
      </c>
      <c r="CK293" t="s">
        <v>106</v>
      </c>
      <c r="CL293" t="s">
        <v>107</v>
      </c>
      <c r="CM293" t="s">
        <v>108</v>
      </c>
      <c r="CN293" t="s">
        <v>109</v>
      </c>
      <c r="CO293" t="s">
        <v>110</v>
      </c>
      <c r="CP293" t="s">
        <v>111</v>
      </c>
      <c r="CQ293" t="s">
        <v>112</v>
      </c>
      <c r="CR293" t="s">
        <v>113</v>
      </c>
      <c r="CS293" t="s">
        <v>114</v>
      </c>
      <c r="CT293" t="s">
        <v>115</v>
      </c>
      <c r="CU293" t="s">
        <v>116</v>
      </c>
      <c r="CV293" t="s">
        <v>117</v>
      </c>
      <c r="CW293" t="s">
        <v>163</v>
      </c>
      <c r="CX293" t="s">
        <v>119</v>
      </c>
      <c r="CY293" t="s">
        <v>120</v>
      </c>
      <c r="CZ293" t="s">
        <v>121</v>
      </c>
      <c r="DA293" t="s">
        <v>122</v>
      </c>
      <c r="DB293" t="s">
        <v>123</v>
      </c>
      <c r="DC293" t="s">
        <v>124</v>
      </c>
      <c r="DD293" t="s">
        <v>125</v>
      </c>
      <c r="DE293" t="s">
        <v>126</v>
      </c>
      <c r="DF293" t="s">
        <v>127</v>
      </c>
      <c r="DG293" t="s">
        <v>128</v>
      </c>
      <c r="DH293" t="s">
        <v>129</v>
      </c>
      <c r="DI293" t="s">
        <v>130</v>
      </c>
      <c r="DJ293" t="s">
        <v>131</v>
      </c>
      <c r="DK293" t="s">
        <v>132</v>
      </c>
      <c r="DL293" t="s">
        <v>133</v>
      </c>
      <c r="DM293" t="s">
        <v>134</v>
      </c>
      <c r="DN293" t="s">
        <v>135</v>
      </c>
      <c r="DO293" t="s">
        <v>136</v>
      </c>
      <c r="DP293" t="s">
        <v>137</v>
      </c>
      <c r="DQ293" t="s">
        <v>138</v>
      </c>
      <c r="DR293" t="s">
        <v>139</v>
      </c>
      <c r="DS293" t="s">
        <v>140</v>
      </c>
      <c r="DT293" t="s">
        <v>141</v>
      </c>
      <c r="DU293" t="s">
        <v>142</v>
      </c>
      <c r="DV293" t="s">
        <v>143</v>
      </c>
      <c r="DW293" t="s">
        <v>144</v>
      </c>
      <c r="DX293" t="s">
        <v>145</v>
      </c>
      <c r="DY293" t="s">
        <v>146</v>
      </c>
      <c r="DZ293" t="s">
        <v>273</v>
      </c>
      <c r="EA293" t="s">
        <v>274</v>
      </c>
    </row>
    <row r="294" spans="1:131">
      <c r="A294" t="s">
        <v>5</v>
      </c>
      <c r="B294">
        <v>0</v>
      </c>
      <c r="M294" s="2" t="s">
        <v>149</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-313.20400000000001</v>
      </c>
      <c r="AW294">
        <v>-434.57900000000001</v>
      </c>
      <c r="AX294">
        <v>-2800.8780000000002</v>
      </c>
      <c r="AY294">
        <v>-3917.7700000000004</v>
      </c>
      <c r="AZ294">
        <v>-3035.4309999999996</v>
      </c>
      <c r="BA294">
        <v>-2034.7009999999998</v>
      </c>
      <c r="BB294">
        <v>1819.221</v>
      </c>
      <c r="BC294">
        <v>4255.9950000000008</v>
      </c>
      <c r="BD294">
        <v>4080.7119999999995</v>
      </c>
      <c r="BE294">
        <v>591.50399999999968</v>
      </c>
      <c r="BF294">
        <v>-1030.5589999999997</v>
      </c>
      <c r="BG294">
        <v>1631.5059999999999</v>
      </c>
      <c r="BH294">
        <v>347.17599999999993</v>
      </c>
      <c r="BI294">
        <v>4466.7379999999994</v>
      </c>
      <c r="BJ294">
        <v>6417.2070000000003</v>
      </c>
      <c r="BK294">
        <v>-2023.4459999999997</v>
      </c>
      <c r="BL294">
        <v>-718.52</v>
      </c>
      <c r="BM294">
        <v>-2241.9979999999996</v>
      </c>
      <c r="BN294">
        <v>-5667.7420000000002</v>
      </c>
      <c r="BO294">
        <v>-1339.008</v>
      </c>
      <c r="BP294">
        <v>-982.42900000000009</v>
      </c>
      <c r="BQ294">
        <v>-763.56200000000013</v>
      </c>
      <c r="BR294">
        <v>3854.5460000000003</v>
      </c>
      <c r="BS294">
        <v>4529.5519999999997</v>
      </c>
      <c r="BT294">
        <v>3786.375</v>
      </c>
      <c r="BU294">
        <v>3735.4760000000006</v>
      </c>
      <c r="BV294">
        <v>-1244.653</v>
      </c>
      <c r="BW294">
        <v>-1055.8180000000002</v>
      </c>
      <c r="BX294">
        <v>-2707.8</v>
      </c>
      <c r="BY294">
        <v>-1009.163</v>
      </c>
      <c r="BZ294">
        <v>1890.0179999999998</v>
      </c>
      <c r="CA294">
        <v>-309.89699999999993</v>
      </c>
      <c r="CB294">
        <v>2508.6369999999997</v>
      </c>
      <c r="CC294">
        <v>-1156.0000000000005</v>
      </c>
      <c r="CD294">
        <v>-3726.2449999999999</v>
      </c>
      <c r="CE294">
        <v>-556.5150000000001</v>
      </c>
      <c r="CF294">
        <v>-1781.9170000000001</v>
      </c>
      <c r="CG294">
        <v>1312.2750000000001</v>
      </c>
      <c r="CH294">
        <v>-1639.625</v>
      </c>
      <c r="CI294">
        <v>-2968.6289999999999</v>
      </c>
      <c r="CJ294">
        <v>-21377.294899999899</v>
      </c>
      <c r="CK294">
        <v>-22588.130899999902</v>
      </c>
      <c r="CL294">
        <v>-15094.775799999901</v>
      </c>
      <c r="CM294">
        <v>-18793.6238999999</v>
      </c>
      <c r="CN294">
        <v>7689.4803999999021</v>
      </c>
      <c r="CO294">
        <v>12691.7576999999</v>
      </c>
      <c r="CP294">
        <v>14254.043799999901</v>
      </c>
      <c r="CQ294">
        <v>18818.751199999901</v>
      </c>
      <c r="CR294">
        <v>12187.084599999998</v>
      </c>
      <c r="CS294">
        <v>-6822.0269000000017</v>
      </c>
      <c r="CT294">
        <v>-1545.5842000000034</v>
      </c>
      <c r="CU294">
        <v>-13010.362600000002</v>
      </c>
      <c r="CV294">
        <v>-14570.3531</v>
      </c>
      <c r="CW294">
        <v>-4223.8870000000024</v>
      </c>
      <c r="CX294">
        <v>-11729.699299999998</v>
      </c>
      <c r="CY294">
        <v>27400.086499999998</v>
      </c>
      <c r="CZ294">
        <v>15948.8298</v>
      </c>
      <c r="DA294">
        <v>28974.378200000003</v>
      </c>
      <c r="DB294">
        <v>11984.783100000001</v>
      </c>
      <c r="DC294">
        <v>-42930.112399999998</v>
      </c>
      <c r="DD294">
        <v>-11280.615099999999</v>
      </c>
      <c r="DE294">
        <v>-19669.485399999998</v>
      </c>
      <c r="DF294">
        <v>-183.47419999999966</v>
      </c>
      <c r="DG294">
        <v>24366.443500000001</v>
      </c>
      <c r="DH294">
        <v>8966.3418999999994</v>
      </c>
      <c r="DI294">
        <v>6447.6425999999992</v>
      </c>
      <c r="DJ294">
        <v>2156.0675999999994</v>
      </c>
      <c r="DK294">
        <v>11226.383000000002</v>
      </c>
      <c r="DL294">
        <v>364.91060000000039</v>
      </c>
      <c r="DM294">
        <v>-2155.1716999999994</v>
      </c>
      <c r="DN294">
        <v>-5920.6486999999997</v>
      </c>
      <c r="DO294">
        <v>-13817.238099999999</v>
      </c>
      <c r="DP294">
        <v>-6049.0802999999996</v>
      </c>
      <c r="DQ294">
        <v>5125.74</v>
      </c>
      <c r="DR294">
        <v>5589.6914999999999</v>
      </c>
      <c r="DS294">
        <v>6407.4143999999997</v>
      </c>
      <c r="DT294">
        <v>5383.3194000000003</v>
      </c>
      <c r="DU294">
        <v>-3721.0182999999997</v>
      </c>
      <c r="DV294">
        <v>2051.8984</v>
      </c>
      <c r="DW294">
        <v>1352.2166999999999</v>
      </c>
      <c r="DX294">
        <v>581.13919999999996</v>
      </c>
      <c r="DY294">
        <v>3852.6118999999999</v>
      </c>
      <c r="DZ294">
        <v>-1261.3584999999998</v>
      </c>
      <c r="EA294">
        <v>8330.7271999999994</v>
      </c>
    </row>
    <row r="295" spans="1:131" ht="45">
      <c r="A295" t="s">
        <v>6</v>
      </c>
      <c r="B295">
        <v>0</v>
      </c>
      <c r="M295" s="2" t="s">
        <v>151</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54.374343482484406</v>
      </c>
      <c r="AW295">
        <v>79.364455174259362</v>
      </c>
      <c r="AX295">
        <v>450.94093682694279</v>
      </c>
      <c r="AY295">
        <v>670.29098655783662</v>
      </c>
      <c r="AZ295">
        <v>670.95700190450589</v>
      </c>
      <c r="BA295">
        <v>608.11003126028072</v>
      </c>
      <c r="BB295">
        <v>809.71316186701131</v>
      </c>
      <c r="BC295">
        <v>1396.3305364393284</v>
      </c>
      <c r="BD295">
        <v>1862.8140440363488</v>
      </c>
      <c r="BE295">
        <v>1898.6626474335276</v>
      </c>
      <c r="BF295">
        <v>1858.0193265846976</v>
      </c>
      <c r="BG295">
        <v>1978.5601844512714</v>
      </c>
      <c r="BH295">
        <v>1997.9292250313615</v>
      </c>
      <c r="BI295">
        <v>2457.0008207321334</v>
      </c>
      <c r="BJ295">
        <v>3169.6259489692338</v>
      </c>
      <c r="BK295">
        <v>3126.2480874499752</v>
      </c>
      <c r="BL295">
        <v>3100.6027143214196</v>
      </c>
      <c r="BM295">
        <v>3049.506483924436</v>
      </c>
      <c r="BN295">
        <v>3064.3654162089115</v>
      </c>
      <c r="BO295">
        <v>3011.1747807539423</v>
      </c>
      <c r="BP295">
        <v>2983.7548497369116</v>
      </c>
      <c r="BQ295">
        <v>2969.8618865959565</v>
      </c>
      <c r="BR295">
        <v>3359.1774819750103</v>
      </c>
      <c r="BS295">
        <v>3768.8031241678555</v>
      </c>
      <c r="BT295">
        <v>4063.7920347660847</v>
      </c>
      <c r="BU295">
        <v>4328.5381475912345</v>
      </c>
      <c r="BV295">
        <v>4220.5850619609464</v>
      </c>
      <c r="BW295">
        <v>3896.6325124877044</v>
      </c>
      <c r="BX295">
        <v>3552.8489975868479</v>
      </c>
      <c r="BY295">
        <v>3490.5269034230405</v>
      </c>
      <c r="BZ295">
        <v>3634.4427985971224</v>
      </c>
      <c r="CA295">
        <v>3531.939539459363</v>
      </c>
      <c r="CB295">
        <v>3673.9753435230004</v>
      </c>
      <c r="CC295">
        <v>3272.857662339341</v>
      </c>
      <c r="CD295">
        <v>2519.8181223405709</v>
      </c>
      <c r="CE295">
        <v>2562.2823205482873</v>
      </c>
      <c r="CF295">
        <v>2530.9287118989346</v>
      </c>
      <c r="CG295">
        <v>2685.2302226242291</v>
      </c>
      <c r="CH295">
        <v>2579.2359331887205</v>
      </c>
      <c r="CI295">
        <v>2577.5211402421519</v>
      </c>
      <c r="CJ295">
        <v>4478.9078077651948</v>
      </c>
      <c r="CK295">
        <v>5235.8691497025011</v>
      </c>
      <c r="CL295">
        <v>4705.1411779809114</v>
      </c>
      <c r="CM295">
        <v>4090.9155756657738</v>
      </c>
      <c r="CN295">
        <v>4526.6568561458016</v>
      </c>
      <c r="CO295">
        <v>5614.4028189215551</v>
      </c>
      <c r="CP295">
        <v>7212.8596837888235</v>
      </c>
      <c r="CQ295">
        <v>9314.2482180452425</v>
      </c>
      <c r="CR295">
        <v>10483.538121931579</v>
      </c>
      <c r="CS295">
        <v>10267.039771683703</v>
      </c>
      <c r="CT295">
        <v>10071.241926851104</v>
      </c>
      <c r="CU295">
        <v>9717.077121626291</v>
      </c>
      <c r="CV295">
        <v>9128.6528906852272</v>
      </c>
      <c r="CW295">
        <v>8970.9657507420088</v>
      </c>
      <c r="CX295">
        <v>8724.9329665369751</v>
      </c>
      <c r="CY295">
        <v>11940.56293085104</v>
      </c>
      <c r="CZ295">
        <v>13396.208365262954</v>
      </c>
      <c r="DA295">
        <v>16264.894750165118</v>
      </c>
      <c r="DB295">
        <v>17152.182025759532</v>
      </c>
      <c r="DC295">
        <v>17872.401734922663</v>
      </c>
      <c r="DD295">
        <v>17940.464989509102</v>
      </c>
      <c r="DE295">
        <v>17915.47810074591</v>
      </c>
      <c r="DF295">
        <v>18337.225294227992</v>
      </c>
      <c r="DG295">
        <v>20676.261358713167</v>
      </c>
      <c r="DH295">
        <v>20761.728006338435</v>
      </c>
      <c r="DI295">
        <v>20318.816920586632</v>
      </c>
      <c r="DJ295">
        <v>19490.173422922384</v>
      </c>
      <c r="DK295">
        <v>18803.689224668848</v>
      </c>
      <c r="DL295">
        <v>18021.302092286591</v>
      </c>
      <c r="DM295">
        <v>18181.219499048766</v>
      </c>
      <c r="DN295">
        <v>18021.418921859869</v>
      </c>
      <c r="DO295">
        <v>18015.188781198922</v>
      </c>
      <c r="DP295">
        <v>18153.801830844062</v>
      </c>
      <c r="DQ295">
        <v>18598.997595102788</v>
      </c>
      <c r="DR295">
        <v>19198.852320301085</v>
      </c>
      <c r="DS295">
        <v>17129.45408675255</v>
      </c>
      <c r="DT295">
        <v>16258.871716713249</v>
      </c>
      <c r="DU295">
        <v>13145.07830014377</v>
      </c>
      <c r="DV295">
        <v>12341.322431389199</v>
      </c>
      <c r="DW295">
        <v>10460.632649772706</v>
      </c>
      <c r="DX295">
        <v>10624.087987609724</v>
      </c>
      <c r="DY295">
        <v>10350.729370665562</v>
      </c>
      <c r="DZ295">
        <v>10320.931717280106</v>
      </c>
      <c r="EA295">
        <v>7783.4261518012408</v>
      </c>
    </row>
    <row r="296" spans="1:131" ht="45">
      <c r="A296" t="s">
        <v>7</v>
      </c>
      <c r="B296">
        <v>0</v>
      </c>
      <c r="M296" s="2" t="s">
        <v>152</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124.40888696496881</v>
      </c>
      <c r="AW296">
        <v>196.11806034851872</v>
      </c>
      <c r="AX296">
        <v>1079.3149236538854</v>
      </c>
      <c r="AY296">
        <v>1713.9035231156731</v>
      </c>
      <c r="AZ296">
        <v>1867.0071038090118</v>
      </c>
      <c r="BA296">
        <v>1843.0482125205615</v>
      </c>
      <c r="BB296">
        <v>2155.2934237340228</v>
      </c>
      <c r="BC296">
        <v>3115.7284228786571</v>
      </c>
      <c r="BD296">
        <v>3844.6598380726978</v>
      </c>
      <c r="BE296">
        <v>3886.7818448670555</v>
      </c>
      <c r="BF296">
        <v>3857.0231531693953</v>
      </c>
      <c r="BG296">
        <v>4016.5295689025429</v>
      </c>
      <c r="BH296">
        <v>4037.9088500627231</v>
      </c>
      <c r="BI296">
        <v>4732.7151414642667</v>
      </c>
      <c r="BJ296">
        <v>5837.1050479384676</v>
      </c>
      <c r="BK296">
        <v>5851.5216248999504</v>
      </c>
      <c r="BL296">
        <v>5836.1568786428388</v>
      </c>
      <c r="BM296">
        <v>5846.0643178488726</v>
      </c>
      <c r="BN296">
        <v>6159.1692824178226</v>
      </c>
      <c r="BO296">
        <v>6119.7384115078848</v>
      </c>
      <c r="BP296">
        <v>6098.3597994738238</v>
      </c>
      <c r="BQ296">
        <v>6087.0230231919131</v>
      </c>
      <c r="BR296">
        <v>6532.8830139500205</v>
      </c>
      <c r="BS296">
        <v>6929.7681983357115</v>
      </c>
      <c r="BT296">
        <v>7178.6557195321702</v>
      </c>
      <c r="BU296">
        <v>7419.6390951824687</v>
      </c>
      <c r="BV296">
        <v>7356.9266239218923</v>
      </c>
      <c r="BW296">
        <v>6974.6121749754093</v>
      </c>
      <c r="BX296">
        <v>6626.4707451736958</v>
      </c>
      <c r="BY296">
        <v>6581.8599068460808</v>
      </c>
      <c r="BZ296">
        <v>6723.6628471942449</v>
      </c>
      <c r="CA296">
        <v>6615.7264789187266</v>
      </c>
      <c r="CB296">
        <v>6791.7250370460015</v>
      </c>
      <c r="CC296">
        <v>6270.6265746786821</v>
      </c>
      <c r="CD296">
        <v>5271.7200946811417</v>
      </c>
      <c r="CE296">
        <v>5283.3019410965753</v>
      </c>
      <c r="CF296">
        <v>5273.7645737978692</v>
      </c>
      <c r="CG296">
        <v>5404.6539452484576</v>
      </c>
      <c r="CH296">
        <v>4991.2595163774413</v>
      </c>
      <c r="CI296">
        <v>5069.3109804843043</v>
      </c>
      <c r="CJ296">
        <v>9891.8276105303848</v>
      </c>
      <c r="CK296">
        <v>12496.978739404991</v>
      </c>
      <c r="CL296">
        <v>12382.988885961808</v>
      </c>
      <c r="CM296">
        <v>12320.696476331526</v>
      </c>
      <c r="CN296">
        <v>12997.02376729159</v>
      </c>
      <c r="CO296">
        <v>14724.701607843101</v>
      </c>
      <c r="CP296">
        <v>17146.680497577643</v>
      </c>
      <c r="CQ296">
        <v>20355.729106090486</v>
      </c>
      <c r="CR296">
        <v>21949.564683863158</v>
      </c>
      <c r="CS296">
        <v>21807.211178367405</v>
      </c>
      <c r="CT296">
        <v>21587.395598702209</v>
      </c>
      <c r="CU296">
        <v>21514.089268252585</v>
      </c>
      <c r="CV296">
        <v>21191.190311370457</v>
      </c>
      <c r="CW296">
        <v>21029.210381484019</v>
      </c>
      <c r="CX296">
        <v>20937.317528073949</v>
      </c>
      <c r="CY296">
        <v>25970.74738170208</v>
      </c>
      <c r="CZ296">
        <v>27995.500910525909</v>
      </c>
      <c r="DA296">
        <v>32349.768520330239</v>
      </c>
      <c r="DB296">
        <v>33443.122666519062</v>
      </c>
      <c r="DC296">
        <v>36881.636254845333</v>
      </c>
      <c r="DD296">
        <v>36512.928774018212</v>
      </c>
      <c r="DE296">
        <v>36317.022721491834</v>
      </c>
      <c r="DF296">
        <v>36414.952028455999</v>
      </c>
      <c r="DG296">
        <v>38935.020787426358</v>
      </c>
      <c r="DH296">
        <v>39042.111007676882</v>
      </c>
      <c r="DI296">
        <v>38468.494591173279</v>
      </c>
      <c r="DJ296">
        <v>37416.106405844774</v>
      </c>
      <c r="DK296">
        <v>36422.756419337697</v>
      </c>
      <c r="DL296">
        <v>35449.09085457318</v>
      </c>
      <c r="DM296">
        <v>35535.582908097531</v>
      </c>
      <c r="DN296">
        <v>35434.734978719738</v>
      </c>
      <c r="DO296">
        <v>35462.618472397844</v>
      </c>
      <c r="DP296">
        <v>35313.780931688125</v>
      </c>
      <c r="DQ296">
        <v>35736.691110205575</v>
      </c>
      <c r="DR296">
        <v>36070.431020602169</v>
      </c>
      <c r="DS296">
        <v>32981.268158505096</v>
      </c>
      <c r="DT296">
        <v>31768.378938426496</v>
      </c>
      <c r="DU296">
        <v>27175.561930287542</v>
      </c>
      <c r="DV296">
        <v>26064.694427778399</v>
      </c>
      <c r="DW296">
        <v>20089.198409545414</v>
      </c>
      <c r="DX296">
        <v>19823.021370219445</v>
      </c>
      <c r="DY296">
        <v>18100.199271331123</v>
      </c>
      <c r="DZ296">
        <v>18094.498179560211</v>
      </c>
      <c r="EA296">
        <v>13821.272863602482</v>
      </c>
    </row>
    <row r="297" spans="1:131" ht="45">
      <c r="A297" t="s">
        <v>8</v>
      </c>
      <c r="B297">
        <v>0</v>
      </c>
      <c r="C297">
        <f>SUM(B294,B295,B296,B297)</f>
        <v>0</v>
      </c>
      <c r="M297" s="2" t="s">
        <v>153</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-85.694743482484412</v>
      </c>
      <c r="AW297">
        <v>-154.14275517425938</v>
      </c>
      <c r="AX297">
        <v>-805.80703682694275</v>
      </c>
      <c r="AY297">
        <v>-1416.9340865578365</v>
      </c>
      <c r="AZ297">
        <v>-1721.143201904506</v>
      </c>
      <c r="BA297">
        <v>-1861.7663312602808</v>
      </c>
      <c r="BB297">
        <v>-1881.4473618670113</v>
      </c>
      <c r="BC297">
        <v>-2042.4652364393285</v>
      </c>
      <c r="BD297">
        <v>-2100.8775440363488</v>
      </c>
      <c r="BE297">
        <v>-2077.5757474335278</v>
      </c>
      <c r="BF297">
        <v>-2139.9883265846975</v>
      </c>
      <c r="BG297">
        <v>-2097.3785844512713</v>
      </c>
      <c r="BH297">
        <v>-2082.0300250313617</v>
      </c>
      <c r="BI297">
        <v>-2094.4278207321331</v>
      </c>
      <c r="BJ297">
        <v>-2165.3322489692337</v>
      </c>
      <c r="BK297">
        <v>-2324.2989874499754</v>
      </c>
      <c r="BL297">
        <v>-2370.5056143214197</v>
      </c>
      <c r="BM297">
        <v>-2543.6091839244364</v>
      </c>
      <c r="BN297">
        <v>-3125.2423162089117</v>
      </c>
      <c r="BO297">
        <v>-3205.9524807539428</v>
      </c>
      <c r="BP297">
        <v>-3245.4550497369119</v>
      </c>
      <c r="BQ297">
        <v>-3264.4603865959566</v>
      </c>
      <c r="BR297">
        <v>-2988.2335819750101</v>
      </c>
      <c r="BS297">
        <v>-2553.1270241678558</v>
      </c>
      <c r="BT297">
        <v>-2165.9353347660854</v>
      </c>
      <c r="BU297">
        <v>-1853.6637475912348</v>
      </c>
      <c r="BV297">
        <v>-2052.0980619609463</v>
      </c>
      <c r="BW297">
        <v>-2259.3268124877045</v>
      </c>
      <c r="BX297">
        <v>-2594.394497586848</v>
      </c>
      <c r="BY297">
        <v>-2692.1391034230401</v>
      </c>
      <c r="BZ297">
        <v>-2543.9972985971226</v>
      </c>
      <c r="CA297">
        <v>-2635.6343394593632</v>
      </c>
      <c r="CB297">
        <v>-2561.5240435230007</v>
      </c>
      <c r="CC297">
        <v>-2722.6801623393412</v>
      </c>
      <c r="CD297">
        <v>-2983.9858223405708</v>
      </c>
      <c r="CE297">
        <v>-2879.7569205482878</v>
      </c>
      <c r="CF297">
        <v>-2954.7430118989346</v>
      </c>
      <c r="CG297">
        <v>-2753.6172226242288</v>
      </c>
      <c r="CH297">
        <v>-2244.811233188721</v>
      </c>
      <c r="CI297">
        <v>-2406.058540242152</v>
      </c>
      <c r="CJ297">
        <v>-6346.9317977651854</v>
      </c>
      <c r="CK297">
        <v>-9286.3500297024802</v>
      </c>
      <c r="CL297">
        <v>-10650.554237980881</v>
      </c>
      <c r="CM297">
        <v>-12368.646225665732</v>
      </c>
      <c r="CN297">
        <v>-12414.076966145774</v>
      </c>
      <c r="CO297">
        <v>-12606.194758921536</v>
      </c>
      <c r="CP297">
        <v>-12654.781943788816</v>
      </c>
      <c r="CQ297">
        <v>-12768.713558045245</v>
      </c>
      <c r="CR297">
        <v>-12448.515001931581</v>
      </c>
      <c r="CS297">
        <v>-12813.303041683703</v>
      </c>
      <c r="CT297">
        <v>-12961.065416851106</v>
      </c>
      <c r="CU297">
        <v>-13876.947171626296</v>
      </c>
      <c r="CV297">
        <v>-14996.42195068523</v>
      </c>
      <c r="CW297">
        <v>-15145.523510742012</v>
      </c>
      <c r="CX297">
        <v>-15699.836156536976</v>
      </c>
      <c r="CY297">
        <v>-16119.805970851041</v>
      </c>
      <c r="CZ297">
        <v>-15802.376725262957</v>
      </c>
      <c r="DA297">
        <v>-15904.85279016512</v>
      </c>
      <c r="DB297">
        <v>-15429.699255759533</v>
      </c>
      <c r="DC297">
        <v>-20146.067304922668</v>
      </c>
      <c r="DD297">
        <v>-19204.462579509116</v>
      </c>
      <c r="DE297">
        <v>-18887.611140745932</v>
      </c>
      <c r="DF297">
        <v>-17818.228174228021</v>
      </c>
      <c r="DG297">
        <v>-15841.257498713207</v>
      </c>
      <c r="DH297">
        <v>-15799.037996338466</v>
      </c>
      <c r="DI297">
        <v>-15980.538420586654</v>
      </c>
      <c r="DJ297">
        <v>-16361.692542922396</v>
      </c>
      <c r="DK297">
        <v>-16434.44516466885</v>
      </c>
      <c r="DL297">
        <v>-16834.275432286588</v>
      </c>
      <c r="DM297">
        <v>-16527.507319048764</v>
      </c>
      <c r="DN297">
        <v>-16805.213191859868</v>
      </c>
      <c r="DO297">
        <v>-16879.670601198923</v>
      </c>
      <c r="DP297">
        <v>-16166.156370844063</v>
      </c>
      <c r="DQ297">
        <v>-15676.389435102787</v>
      </c>
      <c r="DR297">
        <v>-14544.305080301085</v>
      </c>
      <c r="DS297">
        <v>-14574.174056752548</v>
      </c>
      <c r="DT297">
        <v>-14760.142726713246</v>
      </c>
      <c r="DU297">
        <v>-14915.88896014377</v>
      </c>
      <c r="DV297">
        <v>-15105.421561389197</v>
      </c>
      <c r="DW297">
        <v>-8796.4988697727058</v>
      </c>
      <c r="DX297">
        <v>-7773.7787776097221</v>
      </c>
      <c r="DY297">
        <v>-5148.2104306655619</v>
      </c>
      <c r="DZ297">
        <v>-5226.2012072801053</v>
      </c>
      <c r="EA297">
        <v>-4292.26727180124</v>
      </c>
    </row>
    <row r="298" spans="1:131" ht="45">
      <c r="A298" t="s">
        <v>9</v>
      </c>
      <c r="B298">
        <v>0</v>
      </c>
      <c r="C298">
        <f t="shared" ref="C298:C361" si="78">SUM(B295,B296,B297,B298)</f>
        <v>0</v>
      </c>
      <c r="M298" s="2" t="s">
        <v>154</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-155.72928696496882</v>
      </c>
      <c r="AW298">
        <v>-270.89636034851873</v>
      </c>
      <c r="AX298">
        <v>-1434.1810236538856</v>
      </c>
      <c r="AY298">
        <v>-2460.5466231156734</v>
      </c>
      <c r="AZ298">
        <v>-2917.1933038090119</v>
      </c>
      <c r="BA298">
        <v>-3096.7045125205614</v>
      </c>
      <c r="BB298">
        <v>-3227.0276237340227</v>
      </c>
      <c r="BC298">
        <v>-3761.8631228786567</v>
      </c>
      <c r="BD298">
        <v>-4082.723338072698</v>
      </c>
      <c r="BE298">
        <v>-4065.6949448670553</v>
      </c>
      <c r="BF298">
        <v>-4138.9921531693954</v>
      </c>
      <c r="BG298">
        <v>-4135.3479689025426</v>
      </c>
      <c r="BH298">
        <v>-4122.0096500627233</v>
      </c>
      <c r="BI298">
        <v>-4370.1421414642664</v>
      </c>
      <c r="BJ298">
        <v>-4832.8113479384674</v>
      </c>
      <c r="BK298">
        <v>-5049.5725248999506</v>
      </c>
      <c r="BL298">
        <v>-5106.0597786428398</v>
      </c>
      <c r="BM298">
        <v>-5340.1670178488721</v>
      </c>
      <c r="BN298">
        <v>-6220.0461824178237</v>
      </c>
      <c r="BO298">
        <v>-6314.5161115078854</v>
      </c>
      <c r="BP298">
        <v>-6360.0599994738232</v>
      </c>
      <c r="BQ298">
        <v>-6381.6215231919132</v>
      </c>
      <c r="BR298">
        <v>-6161.9391139500203</v>
      </c>
      <c r="BS298">
        <v>-5714.0920983357109</v>
      </c>
      <c r="BT298">
        <v>-5280.79901953217</v>
      </c>
      <c r="BU298">
        <v>-4944.7646951824699</v>
      </c>
      <c r="BV298">
        <v>-5188.4396239218931</v>
      </c>
      <c r="BW298">
        <v>-5337.3064749754085</v>
      </c>
      <c r="BX298">
        <v>-5668.016245173696</v>
      </c>
      <c r="BY298">
        <v>-5783.4721068460804</v>
      </c>
      <c r="BZ298">
        <v>-5633.2173471942451</v>
      </c>
      <c r="CA298">
        <v>-5719.4212789187259</v>
      </c>
      <c r="CB298">
        <v>-5679.2737370460009</v>
      </c>
      <c r="CC298">
        <v>-5720.4490746786823</v>
      </c>
      <c r="CD298">
        <v>-5735.8877946811417</v>
      </c>
      <c r="CE298">
        <v>-5600.7765410965749</v>
      </c>
      <c r="CF298">
        <v>-5697.5788737978692</v>
      </c>
      <c r="CG298">
        <v>-5473.0409452484582</v>
      </c>
      <c r="CH298">
        <v>-4656.8348163774417</v>
      </c>
      <c r="CI298">
        <v>-4897.8483804843036</v>
      </c>
      <c r="CJ298">
        <v>-11759.851600530375</v>
      </c>
      <c r="CK298">
        <v>-16547.45961940497</v>
      </c>
      <c r="CL298">
        <v>-18328.401945961778</v>
      </c>
      <c r="CM298">
        <v>-20598.427126331488</v>
      </c>
      <c r="CN298">
        <v>-20884.44387729156</v>
      </c>
      <c r="CO298">
        <v>-21716.493547843082</v>
      </c>
      <c r="CP298">
        <v>-22588.602757577635</v>
      </c>
      <c r="CQ298">
        <v>-23810.194446090489</v>
      </c>
      <c r="CR298">
        <v>-23914.54156386316</v>
      </c>
      <c r="CS298">
        <v>-24353.474448367408</v>
      </c>
      <c r="CT298">
        <v>-24477.219088702212</v>
      </c>
      <c r="CU298">
        <v>-25673.95931825259</v>
      </c>
      <c r="CV298">
        <v>-27058.959371370456</v>
      </c>
      <c r="CW298">
        <v>-27203.768141484023</v>
      </c>
      <c r="CX298">
        <v>-27912.220718073953</v>
      </c>
      <c r="CY298">
        <v>-30149.990421702081</v>
      </c>
      <c r="CZ298">
        <v>-30401.669270525912</v>
      </c>
      <c r="DA298">
        <v>-31989.726560330237</v>
      </c>
      <c r="DB298">
        <v>-31720.639896519064</v>
      </c>
      <c r="DC298">
        <v>-39155.30182484533</v>
      </c>
      <c r="DD298">
        <v>-37776.926364018225</v>
      </c>
      <c r="DE298">
        <v>-37289.155761491849</v>
      </c>
      <c r="DF298">
        <v>-35895.954908456028</v>
      </c>
      <c r="DG298">
        <v>-34100.01692742639</v>
      </c>
      <c r="DH298">
        <v>-34079.42099767692</v>
      </c>
      <c r="DI298">
        <v>-34130.216091173294</v>
      </c>
      <c r="DJ298">
        <v>-34287.625525844785</v>
      </c>
      <c r="DK298">
        <v>-34053.512359337699</v>
      </c>
      <c r="DL298">
        <v>-34262.064194573177</v>
      </c>
      <c r="DM298">
        <v>-33881.870728097529</v>
      </c>
      <c r="DN298">
        <v>-34218.529248719737</v>
      </c>
      <c r="DO298">
        <v>-34327.100292397845</v>
      </c>
      <c r="DP298">
        <v>-33326.135471688125</v>
      </c>
      <c r="DQ298">
        <v>-32814.082950205571</v>
      </c>
      <c r="DR298">
        <v>-31415.883780602169</v>
      </c>
      <c r="DS298">
        <v>-30425.988128505098</v>
      </c>
      <c r="DT298">
        <v>-30269.649948426493</v>
      </c>
      <c r="DU298">
        <v>-28946.372590287538</v>
      </c>
      <c r="DV298">
        <v>-28828.793557778394</v>
      </c>
      <c r="DW298">
        <v>-18425.06462954541</v>
      </c>
      <c r="DX298">
        <v>-16972.712160219446</v>
      </c>
      <c r="DY298">
        <v>-12897.680331331125</v>
      </c>
      <c r="DZ298">
        <v>-12999.767669560209</v>
      </c>
      <c r="EA298">
        <v>-10330.113983602479</v>
      </c>
    </row>
    <row r="299" spans="1:131">
      <c r="A299" t="s">
        <v>10</v>
      </c>
      <c r="B299">
        <v>0</v>
      </c>
      <c r="C299">
        <f t="shared" si="78"/>
        <v>0</v>
      </c>
    </row>
    <row r="300" spans="1:131">
      <c r="A300" t="s">
        <v>11</v>
      </c>
      <c r="B300">
        <v>0</v>
      </c>
      <c r="C300">
        <f t="shared" si="78"/>
        <v>0</v>
      </c>
    </row>
    <row r="301" spans="1:131">
      <c r="A301" t="s">
        <v>12</v>
      </c>
      <c r="B301">
        <v>0</v>
      </c>
      <c r="C301">
        <f t="shared" si="78"/>
        <v>0</v>
      </c>
      <c r="D301">
        <f>C301-C297</f>
        <v>0</v>
      </c>
      <c r="E301" t="e">
        <v>#N/A</v>
      </c>
    </row>
    <row r="302" spans="1:131">
      <c r="A302" t="s">
        <v>13</v>
      </c>
      <c r="B302">
        <v>0</v>
      </c>
      <c r="C302">
        <f t="shared" si="78"/>
        <v>0</v>
      </c>
      <c r="D302">
        <f t="shared" ref="D302:D365" si="79">C302-C298</f>
        <v>0</v>
      </c>
      <c r="E302" t="e">
        <v>#N/A</v>
      </c>
    </row>
    <row r="303" spans="1:131">
      <c r="A303" t="s">
        <v>14</v>
      </c>
      <c r="B303">
        <v>0</v>
      </c>
      <c r="C303">
        <f t="shared" si="78"/>
        <v>0</v>
      </c>
      <c r="D303">
        <f t="shared" si="79"/>
        <v>0</v>
      </c>
      <c r="E303" t="e">
        <v>#N/A</v>
      </c>
    </row>
    <row r="304" spans="1:131">
      <c r="A304" t="s">
        <v>15</v>
      </c>
      <c r="B304">
        <v>0</v>
      </c>
      <c r="C304">
        <f t="shared" si="78"/>
        <v>0</v>
      </c>
      <c r="D304">
        <f t="shared" si="79"/>
        <v>0</v>
      </c>
      <c r="E304" t="e">
        <v>#N/A</v>
      </c>
    </row>
    <row r="305" spans="1:11">
      <c r="A305" t="s">
        <v>16</v>
      </c>
      <c r="B305">
        <v>0</v>
      </c>
      <c r="C305">
        <f t="shared" si="78"/>
        <v>0</v>
      </c>
      <c r="D305">
        <f t="shared" si="79"/>
        <v>0</v>
      </c>
      <c r="E305" t="e">
        <v>#N/A</v>
      </c>
    </row>
    <row r="306" spans="1:11">
      <c r="A306" t="s">
        <v>17</v>
      </c>
      <c r="B306">
        <v>0</v>
      </c>
      <c r="C306">
        <f t="shared" si="78"/>
        <v>0</v>
      </c>
      <c r="D306">
        <f t="shared" si="79"/>
        <v>0</v>
      </c>
      <c r="E306" t="e">
        <v>#N/A</v>
      </c>
    </row>
    <row r="307" spans="1:11">
      <c r="A307" t="s">
        <v>18</v>
      </c>
      <c r="B307">
        <v>0</v>
      </c>
      <c r="C307">
        <f t="shared" si="78"/>
        <v>0</v>
      </c>
      <c r="D307">
        <f t="shared" si="79"/>
        <v>0</v>
      </c>
      <c r="E307" t="e">
        <v>#N/A</v>
      </c>
    </row>
    <row r="308" spans="1:11">
      <c r="A308" t="s">
        <v>19</v>
      </c>
      <c r="B308">
        <v>0</v>
      </c>
      <c r="C308">
        <f t="shared" si="78"/>
        <v>0</v>
      </c>
      <c r="D308">
        <f t="shared" si="79"/>
        <v>0</v>
      </c>
      <c r="E308" t="e">
        <v>#N/A</v>
      </c>
    </row>
    <row r="309" spans="1:11">
      <c r="A309" t="s">
        <v>20</v>
      </c>
      <c r="B309">
        <v>0</v>
      </c>
      <c r="C309">
        <f t="shared" si="78"/>
        <v>0</v>
      </c>
      <c r="D309">
        <f t="shared" si="79"/>
        <v>0</v>
      </c>
      <c r="E309" t="e">
        <v>#N/A</v>
      </c>
    </row>
    <row r="310" spans="1:11">
      <c r="A310" t="s">
        <v>21</v>
      </c>
      <c r="B310">
        <v>0</v>
      </c>
      <c r="C310">
        <f t="shared" si="78"/>
        <v>0</v>
      </c>
      <c r="D310">
        <f t="shared" si="79"/>
        <v>0</v>
      </c>
      <c r="E310" t="e">
        <v>#N/A</v>
      </c>
    </row>
    <row r="311" spans="1:11">
      <c r="A311" t="s">
        <v>22</v>
      </c>
      <c r="B311">
        <v>0</v>
      </c>
      <c r="C311">
        <f t="shared" si="78"/>
        <v>0</v>
      </c>
      <c r="D311">
        <f t="shared" si="79"/>
        <v>0</v>
      </c>
      <c r="E311" t="e">
        <v>#N/A</v>
      </c>
    </row>
    <row r="312" spans="1:11">
      <c r="A312" t="s">
        <v>23</v>
      </c>
      <c r="B312">
        <v>0</v>
      </c>
      <c r="C312">
        <f t="shared" si="78"/>
        <v>0</v>
      </c>
      <c r="D312">
        <f t="shared" si="79"/>
        <v>0</v>
      </c>
      <c r="E312" t="e">
        <v>#N/A</v>
      </c>
    </row>
    <row r="313" spans="1:11">
      <c r="A313" t="s">
        <v>24</v>
      </c>
      <c r="B313">
        <v>0</v>
      </c>
      <c r="C313">
        <f t="shared" si="78"/>
        <v>0</v>
      </c>
      <c r="D313">
        <f t="shared" si="79"/>
        <v>0</v>
      </c>
      <c r="E313" t="e">
        <v>#N/A</v>
      </c>
    </row>
    <row r="314" spans="1:11">
      <c r="A314" t="s">
        <v>25</v>
      </c>
      <c r="B314">
        <v>0</v>
      </c>
      <c r="C314">
        <f t="shared" si="78"/>
        <v>0</v>
      </c>
      <c r="D314">
        <f t="shared" si="79"/>
        <v>0</v>
      </c>
      <c r="E314" t="e">
        <v>#N/A</v>
      </c>
    </row>
    <row r="315" spans="1:11">
      <c r="A315" t="s">
        <v>26</v>
      </c>
      <c r="B315">
        <v>0</v>
      </c>
      <c r="C315">
        <f t="shared" si="78"/>
        <v>0</v>
      </c>
      <c r="D315">
        <f t="shared" si="79"/>
        <v>0</v>
      </c>
      <c r="E315" t="e">
        <v>#N/A</v>
      </c>
    </row>
    <row r="316" spans="1:11">
      <c r="A316" t="s">
        <v>27</v>
      </c>
      <c r="B316">
        <v>0</v>
      </c>
      <c r="C316">
        <f t="shared" si="78"/>
        <v>0</v>
      </c>
      <c r="D316">
        <f t="shared" si="79"/>
        <v>0</v>
      </c>
      <c r="E316" t="e">
        <v>#N/A</v>
      </c>
    </row>
    <row r="317" spans="1:11">
      <c r="A317" t="s">
        <v>28</v>
      </c>
      <c r="B317">
        <v>0</v>
      </c>
      <c r="C317">
        <f t="shared" si="78"/>
        <v>0</v>
      </c>
      <c r="D317">
        <f t="shared" si="79"/>
        <v>0</v>
      </c>
      <c r="E317" t="e">
        <v>#N/A</v>
      </c>
    </row>
    <row r="318" spans="1:11">
      <c r="A318" t="s">
        <v>29</v>
      </c>
      <c r="B318">
        <v>0</v>
      </c>
      <c r="C318">
        <f t="shared" si="78"/>
        <v>0</v>
      </c>
      <c r="D318">
        <f t="shared" si="79"/>
        <v>0</v>
      </c>
      <c r="E318" t="e">
        <v>#N/A</v>
      </c>
    </row>
    <row r="319" spans="1:11">
      <c r="A319" t="s">
        <v>30</v>
      </c>
      <c r="B319">
        <v>0</v>
      </c>
      <c r="C319">
        <f t="shared" si="78"/>
        <v>0</v>
      </c>
      <c r="D319">
        <f t="shared" si="79"/>
        <v>0</v>
      </c>
      <c r="E319" t="e">
        <v>#N/A</v>
      </c>
    </row>
    <row r="320" spans="1:11">
      <c r="A320" t="s">
        <v>31</v>
      </c>
      <c r="B320">
        <v>0</v>
      </c>
      <c r="C320">
        <f t="shared" si="78"/>
        <v>0</v>
      </c>
      <c r="D320">
        <f t="shared" si="79"/>
        <v>0</v>
      </c>
      <c r="E320">
        <f t="shared" ref="E320:E351" si="80">AVERAGE(D301:D320)</f>
        <v>0</v>
      </c>
      <c r="F320">
        <f>STDEV(D301,D302,D303,D304,D305,D306,D307,D308,D309,D310,D311,D312,D313,D314,D315,D316,D317,D318,D319,D320)</f>
        <v>0</v>
      </c>
      <c r="G320">
        <f>F320*2</f>
        <v>0</v>
      </c>
      <c r="H320">
        <f t="shared" ref="H320:H383" si="81">E320+F320</f>
        <v>0</v>
      </c>
      <c r="I320">
        <f t="shared" ref="I320:I383" si="82">E320+G320</f>
        <v>0</v>
      </c>
      <c r="J320">
        <f t="shared" ref="J320:J383" si="83">E320-F320</f>
        <v>0</v>
      </c>
      <c r="K320">
        <f t="shared" ref="K320:K383" si="84">E320-G320</f>
        <v>0</v>
      </c>
    </row>
    <row r="321" spans="1:11">
      <c r="A321" t="s">
        <v>32</v>
      </c>
      <c r="B321">
        <v>0</v>
      </c>
      <c r="C321">
        <f t="shared" si="78"/>
        <v>0</v>
      </c>
      <c r="D321">
        <f t="shared" si="79"/>
        <v>0</v>
      </c>
      <c r="E321">
        <f t="shared" si="80"/>
        <v>0</v>
      </c>
      <c r="F321">
        <f t="shared" ref="F321:F384" si="85">STDEV(D302,D303,D304,D305,D306,D307,D308,D309,D310,D311,D312,D313,D314,D315,D316,D317,D318,D319,D320,D321)</f>
        <v>0</v>
      </c>
      <c r="G321">
        <f t="shared" ref="G321:G384" si="86">F321*2</f>
        <v>0</v>
      </c>
      <c r="H321">
        <f t="shared" si="81"/>
        <v>0</v>
      </c>
      <c r="I321">
        <f t="shared" si="82"/>
        <v>0</v>
      </c>
      <c r="J321">
        <f t="shared" si="83"/>
        <v>0</v>
      </c>
      <c r="K321">
        <f t="shared" si="84"/>
        <v>0</v>
      </c>
    </row>
    <row r="322" spans="1:11">
      <c r="A322" t="s">
        <v>33</v>
      </c>
      <c r="B322">
        <v>0</v>
      </c>
      <c r="C322">
        <f t="shared" si="78"/>
        <v>0</v>
      </c>
      <c r="D322">
        <f t="shared" si="79"/>
        <v>0</v>
      </c>
      <c r="E322">
        <f t="shared" si="80"/>
        <v>0</v>
      </c>
      <c r="F322">
        <f t="shared" si="85"/>
        <v>0</v>
      </c>
      <c r="G322">
        <f t="shared" si="86"/>
        <v>0</v>
      </c>
      <c r="H322">
        <f t="shared" si="81"/>
        <v>0</v>
      </c>
      <c r="I322">
        <f t="shared" si="82"/>
        <v>0</v>
      </c>
      <c r="J322">
        <f t="shared" si="83"/>
        <v>0</v>
      </c>
      <c r="K322">
        <f t="shared" si="84"/>
        <v>0</v>
      </c>
    </row>
    <row r="323" spans="1:11">
      <c r="A323" t="s">
        <v>34</v>
      </c>
      <c r="B323">
        <v>0</v>
      </c>
      <c r="C323">
        <f t="shared" si="78"/>
        <v>0</v>
      </c>
      <c r="D323">
        <f t="shared" si="79"/>
        <v>0</v>
      </c>
      <c r="E323">
        <f t="shared" si="80"/>
        <v>0</v>
      </c>
      <c r="F323">
        <f t="shared" si="85"/>
        <v>0</v>
      </c>
      <c r="G323">
        <f t="shared" si="86"/>
        <v>0</v>
      </c>
      <c r="H323">
        <f t="shared" si="81"/>
        <v>0</v>
      </c>
      <c r="I323">
        <f t="shared" si="82"/>
        <v>0</v>
      </c>
      <c r="J323">
        <f t="shared" si="83"/>
        <v>0</v>
      </c>
      <c r="K323">
        <f t="shared" si="84"/>
        <v>0</v>
      </c>
    </row>
    <row r="324" spans="1:11">
      <c r="A324" t="s">
        <v>35</v>
      </c>
      <c r="B324">
        <v>0</v>
      </c>
      <c r="C324">
        <f t="shared" si="78"/>
        <v>0</v>
      </c>
      <c r="D324">
        <f t="shared" si="79"/>
        <v>0</v>
      </c>
      <c r="E324">
        <f t="shared" si="80"/>
        <v>0</v>
      </c>
      <c r="F324">
        <f t="shared" si="85"/>
        <v>0</v>
      </c>
      <c r="G324">
        <f t="shared" si="86"/>
        <v>0</v>
      </c>
      <c r="H324">
        <f t="shared" si="81"/>
        <v>0</v>
      </c>
      <c r="I324">
        <f t="shared" si="82"/>
        <v>0</v>
      </c>
      <c r="J324">
        <f t="shared" si="83"/>
        <v>0</v>
      </c>
      <c r="K324">
        <f t="shared" si="84"/>
        <v>0</v>
      </c>
    </row>
    <row r="325" spans="1:11">
      <c r="A325" t="s">
        <v>36</v>
      </c>
      <c r="B325">
        <v>0</v>
      </c>
      <c r="C325">
        <f t="shared" si="78"/>
        <v>0</v>
      </c>
      <c r="D325">
        <f t="shared" si="79"/>
        <v>0</v>
      </c>
      <c r="E325">
        <f t="shared" si="80"/>
        <v>0</v>
      </c>
      <c r="F325">
        <f t="shared" si="85"/>
        <v>0</v>
      </c>
      <c r="G325">
        <f t="shared" si="86"/>
        <v>0</v>
      </c>
      <c r="H325">
        <f t="shared" si="81"/>
        <v>0</v>
      </c>
      <c r="I325">
        <f t="shared" si="82"/>
        <v>0</v>
      </c>
      <c r="J325">
        <f t="shared" si="83"/>
        <v>0</v>
      </c>
      <c r="K325">
        <f t="shared" si="84"/>
        <v>0</v>
      </c>
    </row>
    <row r="326" spans="1:11">
      <c r="A326" t="s">
        <v>37</v>
      </c>
      <c r="B326">
        <v>0</v>
      </c>
      <c r="C326">
        <f t="shared" si="78"/>
        <v>0</v>
      </c>
      <c r="D326">
        <f t="shared" si="79"/>
        <v>0</v>
      </c>
      <c r="E326">
        <f t="shared" si="80"/>
        <v>0</v>
      </c>
      <c r="F326">
        <f t="shared" si="85"/>
        <v>0</v>
      </c>
      <c r="G326">
        <f t="shared" si="86"/>
        <v>0</v>
      </c>
      <c r="H326">
        <f t="shared" si="81"/>
        <v>0</v>
      </c>
      <c r="I326">
        <f t="shared" si="82"/>
        <v>0</v>
      </c>
      <c r="J326">
        <f t="shared" si="83"/>
        <v>0</v>
      </c>
      <c r="K326">
        <f t="shared" si="84"/>
        <v>0</v>
      </c>
    </row>
    <row r="327" spans="1:11">
      <c r="A327" t="s">
        <v>38</v>
      </c>
      <c r="B327">
        <v>0</v>
      </c>
      <c r="C327">
        <f t="shared" si="78"/>
        <v>0</v>
      </c>
      <c r="D327">
        <f t="shared" si="79"/>
        <v>0</v>
      </c>
      <c r="E327">
        <f t="shared" si="80"/>
        <v>0</v>
      </c>
      <c r="F327">
        <f t="shared" si="85"/>
        <v>0</v>
      </c>
      <c r="G327">
        <f t="shared" si="86"/>
        <v>0</v>
      </c>
      <c r="H327">
        <f t="shared" si="81"/>
        <v>0</v>
      </c>
      <c r="I327">
        <f t="shared" si="82"/>
        <v>0</v>
      </c>
      <c r="J327">
        <f t="shared" si="83"/>
        <v>0</v>
      </c>
      <c r="K327">
        <f t="shared" si="84"/>
        <v>0</v>
      </c>
    </row>
    <row r="328" spans="1:11">
      <c r="A328" t="s">
        <v>39</v>
      </c>
      <c r="B328">
        <v>0</v>
      </c>
      <c r="C328">
        <f t="shared" si="78"/>
        <v>0</v>
      </c>
      <c r="D328">
        <f t="shared" si="79"/>
        <v>0</v>
      </c>
      <c r="E328">
        <f t="shared" si="80"/>
        <v>0</v>
      </c>
      <c r="F328">
        <f t="shared" si="85"/>
        <v>0</v>
      </c>
      <c r="G328">
        <f t="shared" si="86"/>
        <v>0</v>
      </c>
      <c r="H328">
        <f t="shared" si="81"/>
        <v>0</v>
      </c>
      <c r="I328">
        <f t="shared" si="82"/>
        <v>0</v>
      </c>
      <c r="J328">
        <f t="shared" si="83"/>
        <v>0</v>
      </c>
      <c r="K328">
        <f t="shared" si="84"/>
        <v>0</v>
      </c>
    </row>
    <row r="329" spans="1:11">
      <c r="A329" t="s">
        <v>40</v>
      </c>
      <c r="B329">
        <v>0</v>
      </c>
      <c r="C329">
        <f t="shared" si="78"/>
        <v>0</v>
      </c>
      <c r="D329">
        <f t="shared" si="79"/>
        <v>0</v>
      </c>
      <c r="E329">
        <f t="shared" si="80"/>
        <v>0</v>
      </c>
      <c r="F329">
        <f t="shared" si="85"/>
        <v>0</v>
      </c>
      <c r="G329">
        <f t="shared" si="86"/>
        <v>0</v>
      </c>
      <c r="H329">
        <f t="shared" si="81"/>
        <v>0</v>
      </c>
      <c r="I329">
        <f t="shared" si="82"/>
        <v>0</v>
      </c>
      <c r="J329">
        <f t="shared" si="83"/>
        <v>0</v>
      </c>
      <c r="K329">
        <f t="shared" si="84"/>
        <v>0</v>
      </c>
    </row>
    <row r="330" spans="1:11">
      <c r="A330" t="s">
        <v>41</v>
      </c>
      <c r="B330">
        <v>0</v>
      </c>
      <c r="C330">
        <f t="shared" si="78"/>
        <v>0</v>
      </c>
      <c r="D330">
        <f t="shared" si="79"/>
        <v>0</v>
      </c>
      <c r="E330">
        <f t="shared" si="80"/>
        <v>0</v>
      </c>
      <c r="F330">
        <f t="shared" si="85"/>
        <v>0</v>
      </c>
      <c r="G330">
        <f t="shared" si="86"/>
        <v>0</v>
      </c>
      <c r="H330">
        <f t="shared" si="81"/>
        <v>0</v>
      </c>
      <c r="I330">
        <f t="shared" si="82"/>
        <v>0</v>
      </c>
      <c r="J330">
        <f t="shared" si="83"/>
        <v>0</v>
      </c>
      <c r="K330">
        <f t="shared" si="84"/>
        <v>0</v>
      </c>
    </row>
    <row r="331" spans="1:11">
      <c r="A331" t="s">
        <v>42</v>
      </c>
      <c r="B331">
        <v>0</v>
      </c>
      <c r="C331">
        <f t="shared" si="78"/>
        <v>0</v>
      </c>
      <c r="D331">
        <f t="shared" si="79"/>
        <v>0</v>
      </c>
      <c r="E331">
        <f t="shared" si="80"/>
        <v>0</v>
      </c>
      <c r="F331">
        <f t="shared" si="85"/>
        <v>0</v>
      </c>
      <c r="G331">
        <f t="shared" si="86"/>
        <v>0</v>
      </c>
      <c r="H331">
        <f t="shared" si="81"/>
        <v>0</v>
      </c>
      <c r="I331">
        <f t="shared" si="82"/>
        <v>0</v>
      </c>
      <c r="J331">
        <f t="shared" si="83"/>
        <v>0</v>
      </c>
      <c r="K331">
        <f t="shared" si="84"/>
        <v>0</v>
      </c>
    </row>
    <row r="332" spans="1:11">
      <c r="A332" t="s">
        <v>43</v>
      </c>
      <c r="B332">
        <v>0</v>
      </c>
      <c r="C332">
        <f t="shared" si="78"/>
        <v>0</v>
      </c>
      <c r="D332">
        <f t="shared" si="79"/>
        <v>0</v>
      </c>
      <c r="E332">
        <f t="shared" si="80"/>
        <v>0</v>
      </c>
      <c r="F332">
        <f t="shared" si="85"/>
        <v>0</v>
      </c>
      <c r="G332">
        <f t="shared" si="86"/>
        <v>0</v>
      </c>
      <c r="H332">
        <f t="shared" si="81"/>
        <v>0</v>
      </c>
      <c r="I332">
        <f t="shared" si="82"/>
        <v>0</v>
      </c>
      <c r="J332">
        <f t="shared" si="83"/>
        <v>0</v>
      </c>
      <c r="K332">
        <f t="shared" si="84"/>
        <v>0</v>
      </c>
    </row>
    <row r="333" spans="1:11">
      <c r="A333" t="s">
        <v>44</v>
      </c>
      <c r="B333">
        <v>0</v>
      </c>
      <c r="C333">
        <f t="shared" si="78"/>
        <v>0</v>
      </c>
      <c r="D333">
        <f t="shared" si="79"/>
        <v>0</v>
      </c>
      <c r="E333">
        <f t="shared" si="80"/>
        <v>0</v>
      </c>
      <c r="F333">
        <f t="shared" si="85"/>
        <v>0</v>
      </c>
      <c r="G333">
        <f t="shared" si="86"/>
        <v>0</v>
      </c>
      <c r="H333">
        <f t="shared" si="81"/>
        <v>0</v>
      </c>
      <c r="I333">
        <f t="shared" si="82"/>
        <v>0</v>
      </c>
      <c r="J333">
        <f t="shared" si="83"/>
        <v>0</v>
      </c>
      <c r="K333">
        <f t="shared" si="84"/>
        <v>0</v>
      </c>
    </row>
    <row r="334" spans="1:11">
      <c r="A334" t="s">
        <v>45</v>
      </c>
      <c r="B334">
        <v>0</v>
      </c>
      <c r="C334">
        <f t="shared" si="78"/>
        <v>0</v>
      </c>
      <c r="D334">
        <f t="shared" si="79"/>
        <v>0</v>
      </c>
      <c r="E334">
        <f t="shared" si="80"/>
        <v>0</v>
      </c>
      <c r="F334">
        <f t="shared" si="85"/>
        <v>0</v>
      </c>
      <c r="G334">
        <f t="shared" si="86"/>
        <v>0</v>
      </c>
      <c r="H334">
        <f t="shared" si="81"/>
        <v>0</v>
      </c>
      <c r="I334">
        <f t="shared" si="82"/>
        <v>0</v>
      </c>
      <c r="J334">
        <f t="shared" si="83"/>
        <v>0</v>
      </c>
      <c r="K334">
        <f t="shared" si="84"/>
        <v>0</v>
      </c>
    </row>
    <row r="335" spans="1:11">
      <c r="A335" t="s">
        <v>46</v>
      </c>
      <c r="B335">
        <v>0</v>
      </c>
      <c r="C335">
        <f t="shared" si="78"/>
        <v>0</v>
      </c>
      <c r="D335">
        <f t="shared" si="79"/>
        <v>0</v>
      </c>
      <c r="E335">
        <f t="shared" si="80"/>
        <v>0</v>
      </c>
      <c r="F335">
        <f t="shared" si="85"/>
        <v>0</v>
      </c>
      <c r="G335">
        <f t="shared" si="86"/>
        <v>0</v>
      </c>
      <c r="H335">
        <f t="shared" si="81"/>
        <v>0</v>
      </c>
      <c r="I335">
        <f t="shared" si="82"/>
        <v>0</v>
      </c>
      <c r="J335">
        <f t="shared" si="83"/>
        <v>0</v>
      </c>
      <c r="K335">
        <f t="shared" si="84"/>
        <v>0</v>
      </c>
    </row>
    <row r="336" spans="1:11">
      <c r="A336" t="s">
        <v>47</v>
      </c>
      <c r="B336">
        <v>0</v>
      </c>
      <c r="C336">
        <f t="shared" si="78"/>
        <v>0</v>
      </c>
      <c r="D336">
        <f t="shared" si="79"/>
        <v>0</v>
      </c>
      <c r="E336">
        <f t="shared" si="80"/>
        <v>0</v>
      </c>
      <c r="F336">
        <f t="shared" si="85"/>
        <v>0</v>
      </c>
      <c r="G336">
        <f t="shared" si="86"/>
        <v>0</v>
      </c>
      <c r="H336">
        <f t="shared" si="81"/>
        <v>0</v>
      </c>
      <c r="I336">
        <f t="shared" si="82"/>
        <v>0</v>
      </c>
      <c r="J336">
        <f t="shared" si="83"/>
        <v>0</v>
      </c>
      <c r="K336">
        <f t="shared" si="84"/>
        <v>0</v>
      </c>
    </row>
    <row r="337" spans="1:11">
      <c r="A337" t="s">
        <v>48</v>
      </c>
      <c r="B337">
        <v>0</v>
      </c>
      <c r="C337">
        <f t="shared" si="78"/>
        <v>0</v>
      </c>
      <c r="D337">
        <f t="shared" si="79"/>
        <v>0</v>
      </c>
      <c r="E337">
        <f t="shared" si="80"/>
        <v>0</v>
      </c>
      <c r="F337">
        <f t="shared" si="85"/>
        <v>0</v>
      </c>
      <c r="G337">
        <f t="shared" si="86"/>
        <v>0</v>
      </c>
      <c r="H337">
        <f t="shared" si="81"/>
        <v>0</v>
      </c>
      <c r="I337">
        <f t="shared" si="82"/>
        <v>0</v>
      </c>
      <c r="J337">
        <f t="shared" si="83"/>
        <v>0</v>
      </c>
      <c r="K337">
        <f t="shared" si="84"/>
        <v>0</v>
      </c>
    </row>
    <row r="338" spans="1:11">
      <c r="A338" t="s">
        <v>49</v>
      </c>
      <c r="B338">
        <v>0</v>
      </c>
      <c r="C338">
        <f t="shared" si="78"/>
        <v>0</v>
      </c>
      <c r="D338">
        <f t="shared" si="79"/>
        <v>0</v>
      </c>
      <c r="E338">
        <f t="shared" si="80"/>
        <v>0</v>
      </c>
      <c r="F338">
        <f t="shared" si="85"/>
        <v>0</v>
      </c>
      <c r="G338">
        <f t="shared" si="86"/>
        <v>0</v>
      </c>
      <c r="H338">
        <f t="shared" si="81"/>
        <v>0</v>
      </c>
      <c r="I338">
        <f t="shared" si="82"/>
        <v>0</v>
      </c>
      <c r="J338">
        <f t="shared" si="83"/>
        <v>0</v>
      </c>
      <c r="K338">
        <f t="shared" si="84"/>
        <v>0</v>
      </c>
    </row>
    <row r="339" spans="1:11">
      <c r="A339" t="s">
        <v>50</v>
      </c>
      <c r="B339">
        <v>0</v>
      </c>
      <c r="C339">
        <f t="shared" si="78"/>
        <v>0</v>
      </c>
      <c r="D339">
        <f t="shared" si="79"/>
        <v>0</v>
      </c>
      <c r="E339">
        <f t="shared" si="80"/>
        <v>0</v>
      </c>
      <c r="F339">
        <f t="shared" si="85"/>
        <v>0</v>
      </c>
      <c r="G339">
        <f t="shared" si="86"/>
        <v>0</v>
      </c>
      <c r="H339">
        <f t="shared" si="81"/>
        <v>0</v>
      </c>
      <c r="I339">
        <f t="shared" si="82"/>
        <v>0</v>
      </c>
      <c r="J339">
        <f t="shared" si="83"/>
        <v>0</v>
      </c>
      <c r="K339">
        <f t="shared" si="84"/>
        <v>0</v>
      </c>
    </row>
    <row r="340" spans="1:11">
      <c r="A340" t="s">
        <v>51</v>
      </c>
      <c r="B340">
        <v>0</v>
      </c>
      <c r="C340">
        <f t="shared" si="78"/>
        <v>0</v>
      </c>
      <c r="D340">
        <f t="shared" si="79"/>
        <v>0</v>
      </c>
      <c r="E340">
        <f t="shared" si="80"/>
        <v>0</v>
      </c>
      <c r="F340">
        <f t="shared" si="85"/>
        <v>0</v>
      </c>
      <c r="G340">
        <f t="shared" si="86"/>
        <v>0</v>
      </c>
      <c r="H340">
        <f t="shared" si="81"/>
        <v>0</v>
      </c>
      <c r="I340">
        <f t="shared" si="82"/>
        <v>0</v>
      </c>
      <c r="J340">
        <f t="shared" si="83"/>
        <v>0</v>
      </c>
      <c r="K340">
        <f t="shared" si="84"/>
        <v>0</v>
      </c>
    </row>
    <row r="341" spans="1:11">
      <c r="A341" t="s">
        <v>52</v>
      </c>
      <c r="B341">
        <v>0</v>
      </c>
      <c r="C341">
        <f t="shared" si="78"/>
        <v>0</v>
      </c>
      <c r="D341">
        <f t="shared" si="79"/>
        <v>0</v>
      </c>
      <c r="E341">
        <f t="shared" si="80"/>
        <v>0</v>
      </c>
      <c r="F341">
        <f t="shared" si="85"/>
        <v>0</v>
      </c>
      <c r="G341">
        <f t="shared" si="86"/>
        <v>0</v>
      </c>
      <c r="H341">
        <f t="shared" si="81"/>
        <v>0</v>
      </c>
      <c r="I341">
        <f t="shared" si="82"/>
        <v>0</v>
      </c>
      <c r="J341">
        <f t="shared" si="83"/>
        <v>0</v>
      </c>
      <c r="K341">
        <f t="shared" si="84"/>
        <v>0</v>
      </c>
    </row>
    <row r="342" spans="1:11">
      <c r="A342" t="s">
        <v>53</v>
      </c>
      <c r="B342">
        <v>0</v>
      </c>
      <c r="C342">
        <f t="shared" si="78"/>
        <v>0</v>
      </c>
      <c r="D342">
        <f t="shared" si="79"/>
        <v>0</v>
      </c>
      <c r="E342">
        <f t="shared" si="80"/>
        <v>0</v>
      </c>
      <c r="F342">
        <f t="shared" si="85"/>
        <v>0</v>
      </c>
      <c r="G342">
        <f t="shared" si="86"/>
        <v>0</v>
      </c>
      <c r="H342">
        <f t="shared" si="81"/>
        <v>0</v>
      </c>
      <c r="I342">
        <f t="shared" si="82"/>
        <v>0</v>
      </c>
      <c r="J342">
        <f t="shared" si="83"/>
        <v>0</v>
      </c>
      <c r="K342">
        <f t="shared" si="84"/>
        <v>0</v>
      </c>
    </row>
    <row r="343" spans="1:11">
      <c r="A343" t="s">
        <v>54</v>
      </c>
      <c r="B343">
        <v>0</v>
      </c>
      <c r="C343">
        <f t="shared" si="78"/>
        <v>0</v>
      </c>
      <c r="D343">
        <f t="shared" si="79"/>
        <v>0</v>
      </c>
      <c r="E343">
        <f t="shared" si="80"/>
        <v>0</v>
      </c>
      <c r="F343">
        <f t="shared" si="85"/>
        <v>0</v>
      </c>
      <c r="G343">
        <f t="shared" si="86"/>
        <v>0</v>
      </c>
      <c r="H343">
        <f t="shared" si="81"/>
        <v>0</v>
      </c>
      <c r="I343">
        <f t="shared" si="82"/>
        <v>0</v>
      </c>
      <c r="J343">
        <f t="shared" si="83"/>
        <v>0</v>
      </c>
      <c r="K343">
        <f t="shared" si="84"/>
        <v>0</v>
      </c>
    </row>
    <row r="344" spans="1:11">
      <c r="A344" t="s">
        <v>55</v>
      </c>
      <c r="B344">
        <v>0</v>
      </c>
      <c r="C344">
        <f t="shared" si="78"/>
        <v>0</v>
      </c>
      <c r="D344">
        <f t="shared" si="79"/>
        <v>0</v>
      </c>
      <c r="E344">
        <f t="shared" si="80"/>
        <v>0</v>
      </c>
      <c r="F344">
        <f t="shared" si="85"/>
        <v>0</v>
      </c>
      <c r="G344">
        <f t="shared" si="86"/>
        <v>0</v>
      </c>
      <c r="H344">
        <f t="shared" si="81"/>
        <v>0</v>
      </c>
      <c r="I344">
        <f t="shared" si="82"/>
        <v>0</v>
      </c>
      <c r="J344">
        <f t="shared" si="83"/>
        <v>0</v>
      </c>
      <c r="K344">
        <f t="shared" si="84"/>
        <v>0</v>
      </c>
    </row>
    <row r="345" spans="1:11">
      <c r="A345" t="s">
        <v>56</v>
      </c>
      <c r="B345">
        <v>0</v>
      </c>
      <c r="C345">
        <f t="shared" si="78"/>
        <v>0</v>
      </c>
      <c r="D345">
        <f t="shared" si="79"/>
        <v>0</v>
      </c>
      <c r="E345">
        <f t="shared" si="80"/>
        <v>0</v>
      </c>
      <c r="F345">
        <f t="shared" si="85"/>
        <v>0</v>
      </c>
      <c r="G345">
        <f t="shared" si="86"/>
        <v>0</v>
      </c>
      <c r="H345">
        <f t="shared" si="81"/>
        <v>0</v>
      </c>
      <c r="I345">
        <f t="shared" si="82"/>
        <v>0</v>
      </c>
      <c r="J345">
        <f t="shared" si="83"/>
        <v>0</v>
      </c>
      <c r="K345">
        <f t="shared" si="84"/>
        <v>0</v>
      </c>
    </row>
    <row r="346" spans="1:11">
      <c r="A346" t="s">
        <v>57</v>
      </c>
      <c r="B346">
        <v>0</v>
      </c>
      <c r="C346">
        <f t="shared" si="78"/>
        <v>0</v>
      </c>
      <c r="D346">
        <f t="shared" si="79"/>
        <v>0</v>
      </c>
      <c r="E346">
        <f t="shared" si="80"/>
        <v>0</v>
      </c>
      <c r="F346">
        <f t="shared" si="85"/>
        <v>0</v>
      </c>
      <c r="G346">
        <f t="shared" si="86"/>
        <v>0</v>
      </c>
      <c r="H346">
        <f t="shared" si="81"/>
        <v>0</v>
      </c>
      <c r="I346">
        <f t="shared" si="82"/>
        <v>0</v>
      </c>
      <c r="J346">
        <f t="shared" si="83"/>
        <v>0</v>
      </c>
      <c r="K346">
        <f t="shared" si="84"/>
        <v>0</v>
      </c>
    </row>
    <row r="347" spans="1:11">
      <c r="A347" t="s">
        <v>58</v>
      </c>
      <c r="B347">
        <v>0</v>
      </c>
      <c r="C347">
        <f t="shared" si="78"/>
        <v>0</v>
      </c>
      <c r="D347">
        <f t="shared" si="79"/>
        <v>0</v>
      </c>
      <c r="E347">
        <f t="shared" si="80"/>
        <v>0</v>
      </c>
      <c r="F347">
        <f t="shared" si="85"/>
        <v>0</v>
      </c>
      <c r="G347">
        <f t="shared" si="86"/>
        <v>0</v>
      </c>
      <c r="H347">
        <f t="shared" si="81"/>
        <v>0</v>
      </c>
      <c r="I347">
        <f t="shared" si="82"/>
        <v>0</v>
      </c>
      <c r="J347">
        <f t="shared" si="83"/>
        <v>0</v>
      </c>
      <c r="K347">
        <f t="shared" si="84"/>
        <v>0</v>
      </c>
    </row>
    <row r="348" spans="1:11">
      <c r="A348" t="s">
        <v>59</v>
      </c>
      <c r="B348">
        <v>0</v>
      </c>
      <c r="C348">
        <f t="shared" si="78"/>
        <v>0</v>
      </c>
      <c r="D348">
        <f t="shared" si="79"/>
        <v>0</v>
      </c>
      <c r="E348">
        <f t="shared" si="80"/>
        <v>0</v>
      </c>
      <c r="F348">
        <f t="shared" si="85"/>
        <v>0</v>
      </c>
      <c r="G348">
        <f t="shared" si="86"/>
        <v>0</v>
      </c>
      <c r="H348">
        <f t="shared" si="81"/>
        <v>0</v>
      </c>
      <c r="I348">
        <f t="shared" si="82"/>
        <v>0</v>
      </c>
      <c r="J348">
        <f t="shared" si="83"/>
        <v>0</v>
      </c>
      <c r="K348">
        <f t="shared" si="84"/>
        <v>0</v>
      </c>
    </row>
    <row r="349" spans="1:11">
      <c r="A349" t="s">
        <v>60</v>
      </c>
      <c r="B349">
        <v>0</v>
      </c>
      <c r="C349">
        <f t="shared" si="78"/>
        <v>0</v>
      </c>
      <c r="D349">
        <f t="shared" si="79"/>
        <v>0</v>
      </c>
      <c r="E349">
        <f t="shared" si="80"/>
        <v>0</v>
      </c>
      <c r="F349">
        <f t="shared" si="85"/>
        <v>0</v>
      </c>
      <c r="G349">
        <f t="shared" si="86"/>
        <v>0</v>
      </c>
      <c r="H349">
        <f t="shared" si="81"/>
        <v>0</v>
      </c>
      <c r="I349">
        <f t="shared" si="82"/>
        <v>0</v>
      </c>
      <c r="J349">
        <f t="shared" si="83"/>
        <v>0</v>
      </c>
      <c r="K349">
        <f t="shared" si="84"/>
        <v>0</v>
      </c>
    </row>
    <row r="350" spans="1:11">
      <c r="A350" t="s">
        <v>61</v>
      </c>
      <c r="B350">
        <v>0</v>
      </c>
      <c r="C350">
        <f t="shared" si="78"/>
        <v>0</v>
      </c>
      <c r="D350">
        <f t="shared" si="79"/>
        <v>0</v>
      </c>
      <c r="E350">
        <f t="shared" si="80"/>
        <v>0</v>
      </c>
      <c r="F350">
        <f t="shared" si="85"/>
        <v>0</v>
      </c>
      <c r="G350">
        <f t="shared" si="86"/>
        <v>0</v>
      </c>
      <c r="H350">
        <f t="shared" si="81"/>
        <v>0</v>
      </c>
      <c r="I350">
        <f t="shared" si="82"/>
        <v>0</v>
      </c>
      <c r="J350">
        <f t="shared" si="83"/>
        <v>0</v>
      </c>
      <c r="K350">
        <f t="shared" si="84"/>
        <v>0</v>
      </c>
    </row>
    <row r="351" spans="1:11">
      <c r="A351" t="s">
        <v>62</v>
      </c>
      <c r="B351">
        <v>0</v>
      </c>
      <c r="C351">
        <f t="shared" si="78"/>
        <v>0</v>
      </c>
      <c r="D351">
        <f t="shared" si="79"/>
        <v>0</v>
      </c>
      <c r="E351">
        <f t="shared" si="80"/>
        <v>0</v>
      </c>
      <c r="F351">
        <f t="shared" si="85"/>
        <v>0</v>
      </c>
      <c r="G351">
        <f t="shared" si="86"/>
        <v>0</v>
      </c>
      <c r="H351">
        <f t="shared" si="81"/>
        <v>0</v>
      </c>
      <c r="I351">
        <f t="shared" si="82"/>
        <v>0</v>
      </c>
      <c r="J351">
        <f t="shared" si="83"/>
        <v>0</v>
      </c>
      <c r="K351">
        <f t="shared" si="84"/>
        <v>0</v>
      </c>
    </row>
    <row r="352" spans="1:11">
      <c r="A352" t="s">
        <v>63</v>
      </c>
      <c r="B352">
        <v>0</v>
      </c>
      <c r="C352">
        <f t="shared" si="78"/>
        <v>0</v>
      </c>
      <c r="D352">
        <f t="shared" si="79"/>
        <v>0</v>
      </c>
      <c r="E352">
        <f t="shared" ref="E352:E383" si="87">AVERAGE(D333:D352)</f>
        <v>0</v>
      </c>
      <c r="F352">
        <f t="shared" si="85"/>
        <v>0</v>
      </c>
      <c r="G352">
        <f t="shared" si="86"/>
        <v>0</v>
      </c>
      <c r="H352">
        <f t="shared" si="81"/>
        <v>0</v>
      </c>
      <c r="I352">
        <f t="shared" si="82"/>
        <v>0</v>
      </c>
      <c r="J352">
        <f t="shared" si="83"/>
        <v>0</v>
      </c>
      <c r="K352">
        <f t="shared" si="84"/>
        <v>0</v>
      </c>
    </row>
    <row r="353" spans="1:11">
      <c r="A353" t="s">
        <v>64</v>
      </c>
      <c r="B353">
        <v>0</v>
      </c>
      <c r="C353">
        <f t="shared" si="78"/>
        <v>0</v>
      </c>
      <c r="D353">
        <f t="shared" si="79"/>
        <v>0</v>
      </c>
      <c r="E353">
        <f t="shared" si="87"/>
        <v>0</v>
      </c>
      <c r="F353">
        <f t="shared" si="85"/>
        <v>0</v>
      </c>
      <c r="G353">
        <f t="shared" si="86"/>
        <v>0</v>
      </c>
      <c r="H353">
        <f t="shared" si="81"/>
        <v>0</v>
      </c>
      <c r="I353">
        <f t="shared" si="82"/>
        <v>0</v>
      </c>
      <c r="J353">
        <f t="shared" si="83"/>
        <v>0</v>
      </c>
      <c r="K353">
        <f t="shared" si="84"/>
        <v>0</v>
      </c>
    </row>
    <row r="354" spans="1:11">
      <c r="A354" t="s">
        <v>65</v>
      </c>
      <c r="B354">
        <v>-313.20400000000001</v>
      </c>
      <c r="C354">
        <f t="shared" si="78"/>
        <v>-313.20400000000001</v>
      </c>
      <c r="D354">
        <f t="shared" si="79"/>
        <v>-313.20400000000001</v>
      </c>
      <c r="E354">
        <f t="shared" si="87"/>
        <v>-15.6602</v>
      </c>
      <c r="F354">
        <f t="shared" si="85"/>
        <v>70.034543482484409</v>
      </c>
      <c r="G354">
        <f t="shared" si="86"/>
        <v>140.06908696496882</v>
      </c>
      <c r="H354">
        <f t="shared" si="81"/>
        <v>54.374343482484406</v>
      </c>
      <c r="I354">
        <f t="shared" si="82"/>
        <v>124.40888696496881</v>
      </c>
      <c r="J354">
        <f t="shared" si="83"/>
        <v>-85.694743482484412</v>
      </c>
      <c r="K354">
        <f t="shared" si="84"/>
        <v>-155.72928696496882</v>
      </c>
    </row>
    <row r="355" spans="1:11">
      <c r="A355" t="s">
        <v>66</v>
      </c>
      <c r="B355">
        <v>-121.375</v>
      </c>
      <c r="C355">
        <f t="shared" si="78"/>
        <v>-434.57900000000001</v>
      </c>
      <c r="D355">
        <f t="shared" si="79"/>
        <v>-434.57900000000001</v>
      </c>
      <c r="E355">
        <f t="shared" si="87"/>
        <v>-37.389150000000001</v>
      </c>
      <c r="F355">
        <f t="shared" si="85"/>
        <v>116.75360517425936</v>
      </c>
      <c r="G355">
        <f t="shared" si="86"/>
        <v>233.50721034851873</v>
      </c>
      <c r="H355">
        <f t="shared" si="81"/>
        <v>79.364455174259362</v>
      </c>
      <c r="I355">
        <f t="shared" si="82"/>
        <v>196.11806034851872</v>
      </c>
      <c r="J355">
        <f t="shared" si="83"/>
        <v>-154.14275517425938</v>
      </c>
      <c r="K355">
        <f t="shared" si="84"/>
        <v>-270.89636034851873</v>
      </c>
    </row>
    <row r="356" spans="1:11">
      <c r="A356" t="s">
        <v>67</v>
      </c>
      <c r="B356">
        <v>-2366.299</v>
      </c>
      <c r="C356">
        <f t="shared" si="78"/>
        <v>-2800.8780000000002</v>
      </c>
      <c r="D356">
        <f t="shared" si="79"/>
        <v>-2800.8780000000002</v>
      </c>
      <c r="E356">
        <f t="shared" si="87"/>
        <v>-177.43305000000001</v>
      </c>
      <c r="F356">
        <f t="shared" si="85"/>
        <v>628.37398682694277</v>
      </c>
      <c r="G356">
        <f t="shared" si="86"/>
        <v>1256.7479736538855</v>
      </c>
      <c r="H356">
        <f t="shared" si="81"/>
        <v>450.94093682694279</v>
      </c>
      <c r="I356">
        <f t="shared" si="82"/>
        <v>1079.3149236538854</v>
      </c>
      <c r="J356">
        <f t="shared" si="83"/>
        <v>-805.80703682694275</v>
      </c>
      <c r="K356">
        <f t="shared" si="84"/>
        <v>-1434.1810236538856</v>
      </c>
    </row>
    <row r="357" spans="1:11">
      <c r="A357" t="s">
        <v>68</v>
      </c>
      <c r="B357">
        <v>-1116.8920000000001</v>
      </c>
      <c r="C357">
        <f t="shared" si="78"/>
        <v>-3917.7700000000004</v>
      </c>
      <c r="D357">
        <f t="shared" si="79"/>
        <v>-3917.7700000000004</v>
      </c>
      <c r="E357">
        <f t="shared" si="87"/>
        <v>-373.32155</v>
      </c>
      <c r="F357">
        <f t="shared" si="85"/>
        <v>1043.6125365578366</v>
      </c>
      <c r="G357">
        <f t="shared" si="86"/>
        <v>2087.2250731156732</v>
      </c>
      <c r="H357">
        <f t="shared" si="81"/>
        <v>670.29098655783662</v>
      </c>
      <c r="I357">
        <f t="shared" si="82"/>
        <v>1713.9035231156731</v>
      </c>
      <c r="J357">
        <f t="shared" si="83"/>
        <v>-1416.9340865578365</v>
      </c>
      <c r="K357">
        <f t="shared" si="84"/>
        <v>-2460.5466231156734</v>
      </c>
    </row>
    <row r="358" spans="1:11">
      <c r="A358" t="s">
        <v>69</v>
      </c>
      <c r="B358">
        <v>255.93100000000001</v>
      </c>
      <c r="C358">
        <f t="shared" si="78"/>
        <v>-3348.6349999999998</v>
      </c>
      <c r="D358">
        <f t="shared" si="79"/>
        <v>-3035.4309999999996</v>
      </c>
      <c r="E358">
        <f t="shared" si="87"/>
        <v>-525.09310000000005</v>
      </c>
      <c r="F358">
        <f t="shared" si="85"/>
        <v>1196.0501019045059</v>
      </c>
      <c r="G358">
        <f t="shared" si="86"/>
        <v>2392.1002038090119</v>
      </c>
      <c r="H358">
        <f t="shared" si="81"/>
        <v>670.95700190450589</v>
      </c>
      <c r="I358">
        <f t="shared" si="82"/>
        <v>1867.0071038090118</v>
      </c>
      <c r="J358">
        <f t="shared" si="83"/>
        <v>-1721.143201904506</v>
      </c>
      <c r="K358">
        <f t="shared" si="84"/>
        <v>-2917.1933038090119</v>
      </c>
    </row>
    <row r="359" spans="1:11">
      <c r="A359" t="s">
        <v>70</v>
      </c>
      <c r="B359">
        <v>757.98</v>
      </c>
      <c r="C359">
        <f t="shared" si="78"/>
        <v>-2469.2799999999997</v>
      </c>
      <c r="D359">
        <f t="shared" si="79"/>
        <v>-2034.7009999999998</v>
      </c>
      <c r="E359">
        <f t="shared" si="87"/>
        <v>-626.82815000000005</v>
      </c>
      <c r="F359">
        <f t="shared" si="85"/>
        <v>1234.9381812602808</v>
      </c>
      <c r="G359">
        <f t="shared" si="86"/>
        <v>2469.8763625205615</v>
      </c>
      <c r="H359">
        <f t="shared" si="81"/>
        <v>608.11003126028072</v>
      </c>
      <c r="I359">
        <f t="shared" si="82"/>
        <v>1843.0482125205615</v>
      </c>
      <c r="J359">
        <f t="shared" si="83"/>
        <v>-1861.7663312602808</v>
      </c>
      <c r="K359">
        <f t="shared" si="84"/>
        <v>-3096.7045125205614</v>
      </c>
    </row>
    <row r="360" spans="1:11">
      <c r="A360" t="s">
        <v>71</v>
      </c>
      <c r="B360">
        <v>-878.67600000000004</v>
      </c>
      <c r="C360">
        <f t="shared" si="78"/>
        <v>-981.65700000000004</v>
      </c>
      <c r="D360">
        <f t="shared" si="79"/>
        <v>1819.221</v>
      </c>
      <c r="E360">
        <f t="shared" si="87"/>
        <v>-535.86710000000005</v>
      </c>
      <c r="F360">
        <f t="shared" si="85"/>
        <v>1345.5802618670114</v>
      </c>
      <c r="G360">
        <f t="shared" si="86"/>
        <v>2691.1605237340227</v>
      </c>
      <c r="H360">
        <f t="shared" si="81"/>
        <v>809.71316186701131</v>
      </c>
      <c r="I360">
        <f t="shared" si="82"/>
        <v>2155.2934237340228</v>
      </c>
      <c r="J360">
        <f t="shared" si="83"/>
        <v>-1881.4473618670113</v>
      </c>
      <c r="K360">
        <f t="shared" si="84"/>
        <v>-3227.0276237340227</v>
      </c>
    </row>
    <row r="361" spans="1:11">
      <c r="A361" t="s">
        <v>72</v>
      </c>
      <c r="B361">
        <v>202.99</v>
      </c>
      <c r="C361">
        <f t="shared" si="78"/>
        <v>338.22500000000002</v>
      </c>
      <c r="D361">
        <f t="shared" si="79"/>
        <v>4255.9950000000008</v>
      </c>
      <c r="E361">
        <f t="shared" si="87"/>
        <v>-323.06734999999998</v>
      </c>
      <c r="F361">
        <f t="shared" si="85"/>
        <v>1719.3978864393284</v>
      </c>
      <c r="G361">
        <f t="shared" si="86"/>
        <v>3438.7957728786569</v>
      </c>
      <c r="H361">
        <f t="shared" si="81"/>
        <v>1396.3305364393284</v>
      </c>
      <c r="I361">
        <f t="shared" si="82"/>
        <v>3115.7284228786571</v>
      </c>
      <c r="J361">
        <f t="shared" si="83"/>
        <v>-2042.4652364393285</v>
      </c>
      <c r="K361">
        <f t="shared" si="84"/>
        <v>-3761.8631228786567</v>
      </c>
    </row>
    <row r="362" spans="1:11">
      <c r="A362" t="s">
        <v>73</v>
      </c>
      <c r="B362">
        <v>649.78300000000002</v>
      </c>
      <c r="C362">
        <f t="shared" ref="C362:C425" si="88">SUM(B359,B360,B361,B362)</f>
        <v>732.077</v>
      </c>
      <c r="D362">
        <f t="shared" si="79"/>
        <v>4080.7119999999995</v>
      </c>
      <c r="E362">
        <f t="shared" si="87"/>
        <v>-119.03175000000002</v>
      </c>
      <c r="F362">
        <f t="shared" si="85"/>
        <v>1981.8457940363489</v>
      </c>
      <c r="G362">
        <f t="shared" si="86"/>
        <v>3963.6915880726979</v>
      </c>
      <c r="H362">
        <f t="shared" si="81"/>
        <v>1862.8140440363488</v>
      </c>
      <c r="I362">
        <f t="shared" si="82"/>
        <v>3844.6598380726978</v>
      </c>
      <c r="J362">
        <f t="shared" si="83"/>
        <v>-2100.8775440363488</v>
      </c>
      <c r="K362">
        <f t="shared" si="84"/>
        <v>-4082.723338072698</v>
      </c>
    </row>
    <row r="363" spans="1:11">
      <c r="A363" t="s">
        <v>74</v>
      </c>
      <c r="B363">
        <v>-1851.873</v>
      </c>
      <c r="C363">
        <f t="shared" si="88"/>
        <v>-1877.7760000000001</v>
      </c>
      <c r="D363">
        <f t="shared" si="79"/>
        <v>591.50399999999968</v>
      </c>
      <c r="E363">
        <f t="shared" si="87"/>
        <v>-89.456550000000021</v>
      </c>
      <c r="F363">
        <f t="shared" si="85"/>
        <v>1988.1191974335277</v>
      </c>
      <c r="G363">
        <f t="shared" si="86"/>
        <v>3976.2383948670554</v>
      </c>
      <c r="H363">
        <f t="shared" si="81"/>
        <v>1898.6626474335276</v>
      </c>
      <c r="I363">
        <f t="shared" si="82"/>
        <v>3886.7818448670555</v>
      </c>
      <c r="J363">
        <f t="shared" si="83"/>
        <v>-2077.5757474335278</v>
      </c>
      <c r="K363">
        <f t="shared" si="84"/>
        <v>-4065.6949448670553</v>
      </c>
    </row>
    <row r="364" spans="1:11">
      <c r="A364" t="s">
        <v>75</v>
      </c>
      <c r="B364">
        <v>-1013.116</v>
      </c>
      <c r="C364">
        <f t="shared" si="88"/>
        <v>-2012.2159999999999</v>
      </c>
      <c r="D364">
        <f t="shared" si="79"/>
        <v>-1030.5589999999997</v>
      </c>
      <c r="E364">
        <f t="shared" si="87"/>
        <v>-140.98450000000003</v>
      </c>
      <c r="F364">
        <f t="shared" si="85"/>
        <v>1999.0038265846977</v>
      </c>
      <c r="G364">
        <f t="shared" si="86"/>
        <v>3998.0076531693953</v>
      </c>
      <c r="H364">
        <f t="shared" si="81"/>
        <v>1858.0193265846976</v>
      </c>
      <c r="I364">
        <f t="shared" si="82"/>
        <v>3857.0231531693953</v>
      </c>
      <c r="J364">
        <f t="shared" si="83"/>
        <v>-2139.9883265846975</v>
      </c>
      <c r="K364">
        <f t="shared" si="84"/>
        <v>-4138.9921531693954</v>
      </c>
    </row>
    <row r="365" spans="1:11">
      <c r="A365" t="s">
        <v>76</v>
      </c>
      <c r="B365">
        <v>4184.9369999999999</v>
      </c>
      <c r="C365">
        <f t="shared" si="88"/>
        <v>1969.7309999999998</v>
      </c>
      <c r="D365">
        <f t="shared" si="79"/>
        <v>1631.5059999999999</v>
      </c>
      <c r="E365">
        <f t="shared" si="87"/>
        <v>-59.409200000000034</v>
      </c>
      <c r="F365">
        <f t="shared" si="85"/>
        <v>2037.9693844512715</v>
      </c>
      <c r="G365">
        <f t="shared" si="86"/>
        <v>4075.938768902543</v>
      </c>
      <c r="H365">
        <f t="shared" si="81"/>
        <v>1978.5601844512714</v>
      </c>
      <c r="I365">
        <f t="shared" si="82"/>
        <v>4016.5295689025429</v>
      </c>
      <c r="J365">
        <f t="shared" si="83"/>
        <v>-2097.3785844512713</v>
      </c>
      <c r="K365">
        <f t="shared" si="84"/>
        <v>-4135.3479689025426</v>
      </c>
    </row>
    <row r="366" spans="1:11">
      <c r="A366" t="s">
        <v>77</v>
      </c>
      <c r="B366">
        <v>-240.69499999999999</v>
      </c>
      <c r="C366">
        <f t="shared" si="88"/>
        <v>1079.2529999999999</v>
      </c>
      <c r="D366">
        <f t="shared" ref="D366:D429" si="89">C366-C362</f>
        <v>347.17599999999993</v>
      </c>
      <c r="E366">
        <f t="shared" si="87"/>
        <v>-42.050400000000039</v>
      </c>
      <c r="F366">
        <f t="shared" si="85"/>
        <v>2039.9796250313616</v>
      </c>
      <c r="G366">
        <f t="shared" si="86"/>
        <v>4079.9592500627232</v>
      </c>
      <c r="H366">
        <f t="shared" si="81"/>
        <v>1997.9292250313615</v>
      </c>
      <c r="I366">
        <f t="shared" si="82"/>
        <v>4037.9088500627231</v>
      </c>
      <c r="J366">
        <f t="shared" si="83"/>
        <v>-2082.0300250313617</v>
      </c>
      <c r="K366">
        <f t="shared" si="84"/>
        <v>-4122.0096500627233</v>
      </c>
    </row>
    <row r="367" spans="1:11">
      <c r="A367" t="s">
        <v>78</v>
      </c>
      <c r="B367">
        <v>-342.16399999999999</v>
      </c>
      <c r="C367">
        <f t="shared" si="88"/>
        <v>2588.9619999999995</v>
      </c>
      <c r="D367">
        <f t="shared" si="89"/>
        <v>4466.7379999999994</v>
      </c>
      <c r="E367">
        <f t="shared" si="87"/>
        <v>181.28649999999993</v>
      </c>
      <c r="F367">
        <f t="shared" si="85"/>
        <v>2275.7143207321333</v>
      </c>
      <c r="G367">
        <f t="shared" si="86"/>
        <v>4551.4286414642665</v>
      </c>
      <c r="H367">
        <f t="shared" si="81"/>
        <v>2457.0008207321334</v>
      </c>
      <c r="I367">
        <f t="shared" si="82"/>
        <v>4732.7151414642667</v>
      </c>
      <c r="J367">
        <f t="shared" si="83"/>
        <v>-2094.4278207321331</v>
      </c>
      <c r="K367">
        <f t="shared" si="84"/>
        <v>-4370.1421414642664</v>
      </c>
    </row>
    <row r="368" spans="1:11">
      <c r="A368" t="s">
        <v>79</v>
      </c>
      <c r="B368">
        <v>802.91300000000001</v>
      </c>
      <c r="C368">
        <f t="shared" si="88"/>
        <v>4404.991</v>
      </c>
      <c r="D368">
        <f t="shared" si="89"/>
        <v>6417.2070000000003</v>
      </c>
      <c r="E368">
        <f t="shared" si="87"/>
        <v>502.14684999999992</v>
      </c>
      <c r="F368">
        <f t="shared" si="85"/>
        <v>2667.4790989692337</v>
      </c>
      <c r="G368">
        <f t="shared" si="86"/>
        <v>5334.9581979384675</v>
      </c>
      <c r="H368">
        <f t="shared" si="81"/>
        <v>3169.6259489692338</v>
      </c>
      <c r="I368">
        <f t="shared" si="82"/>
        <v>5837.1050479384676</v>
      </c>
      <c r="J368">
        <f t="shared" si="83"/>
        <v>-2165.3322489692337</v>
      </c>
      <c r="K368">
        <f t="shared" si="84"/>
        <v>-4832.8113479384674</v>
      </c>
    </row>
    <row r="369" spans="1:11">
      <c r="A369" t="s">
        <v>80</v>
      </c>
      <c r="B369">
        <v>-273.76900000000001</v>
      </c>
      <c r="C369">
        <f t="shared" si="88"/>
        <v>-53.714999999999918</v>
      </c>
      <c r="D369">
        <f t="shared" si="89"/>
        <v>-2023.4459999999997</v>
      </c>
      <c r="E369">
        <f t="shared" si="87"/>
        <v>400.97454999999991</v>
      </c>
      <c r="F369">
        <f t="shared" si="85"/>
        <v>2725.2735374499753</v>
      </c>
      <c r="G369">
        <f t="shared" si="86"/>
        <v>5450.5470748999505</v>
      </c>
      <c r="H369">
        <f t="shared" si="81"/>
        <v>3126.2480874499752</v>
      </c>
      <c r="I369">
        <f t="shared" si="82"/>
        <v>5851.5216248999504</v>
      </c>
      <c r="J369">
        <f t="shared" si="83"/>
        <v>-2324.2989874499754</v>
      </c>
      <c r="K369">
        <f t="shared" si="84"/>
        <v>-5049.5725248999506</v>
      </c>
    </row>
    <row r="370" spans="1:11">
      <c r="A370" t="s">
        <v>81</v>
      </c>
      <c r="B370">
        <v>173.75299999999999</v>
      </c>
      <c r="C370">
        <f t="shared" si="88"/>
        <v>360.733</v>
      </c>
      <c r="D370">
        <f t="shared" si="89"/>
        <v>-718.52</v>
      </c>
      <c r="E370">
        <f t="shared" si="87"/>
        <v>365.04854999999986</v>
      </c>
      <c r="F370">
        <f t="shared" si="85"/>
        <v>2735.5541643214196</v>
      </c>
      <c r="G370">
        <f t="shared" si="86"/>
        <v>5471.1083286428393</v>
      </c>
      <c r="H370">
        <f t="shared" si="81"/>
        <v>3100.6027143214196</v>
      </c>
      <c r="I370">
        <f t="shared" si="82"/>
        <v>5836.1568786428388</v>
      </c>
      <c r="J370">
        <f t="shared" si="83"/>
        <v>-2370.5056143214197</v>
      </c>
      <c r="K370">
        <f t="shared" si="84"/>
        <v>-5106.0597786428398</v>
      </c>
    </row>
    <row r="371" spans="1:11">
      <c r="A371" t="s">
        <v>82</v>
      </c>
      <c r="B371">
        <v>-355.93299999999999</v>
      </c>
      <c r="C371">
        <f t="shared" si="88"/>
        <v>346.96399999999994</v>
      </c>
      <c r="D371">
        <f t="shared" si="89"/>
        <v>-2241.9979999999996</v>
      </c>
      <c r="E371">
        <f t="shared" si="87"/>
        <v>252.9486499999999</v>
      </c>
      <c r="F371">
        <f t="shared" si="85"/>
        <v>2796.5578339244362</v>
      </c>
      <c r="G371">
        <f t="shared" si="86"/>
        <v>5593.1156678488724</v>
      </c>
      <c r="H371">
        <f t="shared" si="81"/>
        <v>3049.506483924436</v>
      </c>
      <c r="I371">
        <f t="shared" si="82"/>
        <v>5846.0643178488726</v>
      </c>
      <c r="J371">
        <f t="shared" si="83"/>
        <v>-2543.6091839244364</v>
      </c>
      <c r="K371">
        <f t="shared" si="84"/>
        <v>-5340.1670178488721</v>
      </c>
    </row>
    <row r="372" spans="1:11">
      <c r="A372" t="s">
        <v>83</v>
      </c>
      <c r="B372">
        <v>-806.80200000000002</v>
      </c>
      <c r="C372">
        <f t="shared" si="88"/>
        <v>-1262.751</v>
      </c>
      <c r="D372">
        <f t="shared" si="89"/>
        <v>-5667.7420000000002</v>
      </c>
      <c r="E372">
        <f t="shared" si="87"/>
        <v>-30.438450000000103</v>
      </c>
      <c r="F372">
        <f t="shared" si="85"/>
        <v>3094.8038662089116</v>
      </c>
      <c r="G372">
        <f t="shared" si="86"/>
        <v>6189.6077324178232</v>
      </c>
      <c r="H372">
        <f t="shared" si="81"/>
        <v>3064.3654162089115</v>
      </c>
      <c r="I372">
        <f t="shared" si="82"/>
        <v>6159.1692824178226</v>
      </c>
      <c r="J372">
        <f t="shared" si="83"/>
        <v>-3125.2423162089117</v>
      </c>
      <c r="K372">
        <f t="shared" si="84"/>
        <v>-6220.0461824178237</v>
      </c>
    </row>
    <row r="373" spans="1:11">
      <c r="A373" t="s">
        <v>84</v>
      </c>
      <c r="B373">
        <v>-403.74099999999999</v>
      </c>
      <c r="C373">
        <f t="shared" si="88"/>
        <v>-1392.723</v>
      </c>
      <c r="D373">
        <f t="shared" si="89"/>
        <v>-1339.008</v>
      </c>
      <c r="E373">
        <f t="shared" si="87"/>
        <v>-97.388850000000105</v>
      </c>
      <c r="F373">
        <f t="shared" si="85"/>
        <v>3108.5636307539426</v>
      </c>
      <c r="G373">
        <f t="shared" si="86"/>
        <v>6217.1272615078851</v>
      </c>
      <c r="H373">
        <f t="shared" si="81"/>
        <v>3011.1747807539423</v>
      </c>
      <c r="I373">
        <f t="shared" si="82"/>
        <v>6119.7384115078848</v>
      </c>
      <c r="J373">
        <f t="shared" si="83"/>
        <v>-3205.9524807539428</v>
      </c>
      <c r="K373">
        <f t="shared" si="84"/>
        <v>-6314.5161115078854</v>
      </c>
    </row>
    <row r="374" spans="1:11">
      <c r="A374" t="s">
        <v>85</v>
      </c>
      <c r="B374">
        <v>944.78</v>
      </c>
      <c r="C374">
        <f t="shared" si="88"/>
        <v>-621.69600000000014</v>
      </c>
      <c r="D374">
        <f t="shared" si="89"/>
        <v>-982.42900000000009</v>
      </c>
      <c r="E374">
        <f t="shared" si="87"/>
        <v>-130.85010000000003</v>
      </c>
      <c r="F374">
        <f t="shared" si="85"/>
        <v>3114.6049497369117</v>
      </c>
      <c r="G374">
        <f t="shared" si="86"/>
        <v>6229.2098994738235</v>
      </c>
      <c r="H374">
        <f t="shared" si="81"/>
        <v>2983.7548497369116</v>
      </c>
      <c r="I374">
        <f t="shared" si="82"/>
        <v>6098.3597994738238</v>
      </c>
      <c r="J374">
        <f t="shared" si="83"/>
        <v>-3245.4550497369119</v>
      </c>
      <c r="K374">
        <f t="shared" si="84"/>
        <v>-6360.0599994738232</v>
      </c>
    </row>
    <row r="375" spans="1:11">
      <c r="A375" t="s">
        <v>86</v>
      </c>
      <c r="B375">
        <v>-150.83500000000001</v>
      </c>
      <c r="C375">
        <f t="shared" si="88"/>
        <v>-416.59800000000018</v>
      </c>
      <c r="D375">
        <f t="shared" si="89"/>
        <v>-763.56200000000013</v>
      </c>
      <c r="E375">
        <f t="shared" si="87"/>
        <v>-147.29925000000011</v>
      </c>
      <c r="F375">
        <f t="shared" si="85"/>
        <v>3117.1611365959566</v>
      </c>
      <c r="G375">
        <f t="shared" si="86"/>
        <v>6234.3222731919132</v>
      </c>
      <c r="H375">
        <f t="shared" si="81"/>
        <v>2969.8618865959565</v>
      </c>
      <c r="I375">
        <f t="shared" si="82"/>
        <v>6087.0230231919131</v>
      </c>
      <c r="J375">
        <f t="shared" si="83"/>
        <v>-3264.4603865959566</v>
      </c>
      <c r="K375">
        <f t="shared" si="84"/>
        <v>-6381.6215231919132</v>
      </c>
    </row>
    <row r="376" spans="1:11">
      <c r="A376" t="s">
        <v>87</v>
      </c>
      <c r="B376">
        <v>2201.5909999999999</v>
      </c>
      <c r="C376">
        <f t="shared" si="88"/>
        <v>2591.7950000000001</v>
      </c>
      <c r="D376">
        <f t="shared" si="89"/>
        <v>3854.5460000000003</v>
      </c>
      <c r="E376">
        <f t="shared" si="87"/>
        <v>185.47194999999999</v>
      </c>
      <c r="F376">
        <f t="shared" si="85"/>
        <v>3173.7055319750102</v>
      </c>
      <c r="G376">
        <f t="shared" si="86"/>
        <v>6347.4110639500204</v>
      </c>
      <c r="H376">
        <f t="shared" si="81"/>
        <v>3359.1774819750103</v>
      </c>
      <c r="I376">
        <f t="shared" si="82"/>
        <v>6532.8830139500205</v>
      </c>
      <c r="J376">
        <f t="shared" si="83"/>
        <v>-2988.2335819750101</v>
      </c>
      <c r="K376">
        <f t="shared" si="84"/>
        <v>-6161.9391139500203</v>
      </c>
    </row>
    <row r="377" spans="1:11">
      <c r="A377" t="s">
        <v>88</v>
      </c>
      <c r="B377">
        <v>141.29300000000001</v>
      </c>
      <c r="C377">
        <f t="shared" si="88"/>
        <v>3136.8290000000002</v>
      </c>
      <c r="D377">
        <f t="shared" si="89"/>
        <v>4529.5519999999997</v>
      </c>
      <c r="E377">
        <f t="shared" si="87"/>
        <v>607.83804999999995</v>
      </c>
      <c r="F377">
        <f t="shared" si="85"/>
        <v>3160.9650741678556</v>
      </c>
      <c r="G377">
        <f t="shared" si="86"/>
        <v>6321.9301483357112</v>
      </c>
      <c r="H377">
        <f t="shared" si="81"/>
        <v>3768.8031241678555</v>
      </c>
      <c r="I377">
        <f t="shared" si="82"/>
        <v>6929.7681983357115</v>
      </c>
      <c r="J377">
        <f t="shared" si="83"/>
        <v>-2553.1270241678558</v>
      </c>
      <c r="K377">
        <f t="shared" si="84"/>
        <v>-5714.0920983357109</v>
      </c>
    </row>
    <row r="378" spans="1:11">
      <c r="A378" t="s">
        <v>89</v>
      </c>
      <c r="B378">
        <v>972.63</v>
      </c>
      <c r="C378">
        <f t="shared" si="88"/>
        <v>3164.6790000000001</v>
      </c>
      <c r="D378">
        <f t="shared" si="89"/>
        <v>3786.375</v>
      </c>
      <c r="E378">
        <f t="shared" si="87"/>
        <v>948.92834999999991</v>
      </c>
      <c r="F378">
        <f t="shared" si="85"/>
        <v>3114.863684766085</v>
      </c>
      <c r="G378">
        <f t="shared" si="86"/>
        <v>6229.7273695321701</v>
      </c>
      <c r="H378">
        <f t="shared" si="81"/>
        <v>4063.7920347660847</v>
      </c>
      <c r="I378">
        <f t="shared" si="82"/>
        <v>7178.6557195321702</v>
      </c>
      <c r="J378">
        <f t="shared" si="83"/>
        <v>-2165.9353347660854</v>
      </c>
      <c r="K378">
        <f t="shared" si="84"/>
        <v>-5280.79901953217</v>
      </c>
    </row>
    <row r="379" spans="1:11">
      <c r="A379" t="s">
        <v>90</v>
      </c>
      <c r="B379">
        <v>3.3639999999999999</v>
      </c>
      <c r="C379">
        <f t="shared" si="88"/>
        <v>3318.8780000000002</v>
      </c>
      <c r="D379">
        <f t="shared" si="89"/>
        <v>3735.4760000000006</v>
      </c>
      <c r="E379">
        <f t="shared" si="87"/>
        <v>1237.4371999999998</v>
      </c>
      <c r="F379">
        <f t="shared" si="85"/>
        <v>3091.1009475912347</v>
      </c>
      <c r="G379">
        <f t="shared" si="86"/>
        <v>6182.2018951824693</v>
      </c>
      <c r="H379">
        <f t="shared" si="81"/>
        <v>4328.5381475912345</v>
      </c>
      <c r="I379">
        <f t="shared" si="82"/>
        <v>7419.6390951824687</v>
      </c>
      <c r="J379">
        <f t="shared" si="83"/>
        <v>-1853.6637475912348</v>
      </c>
      <c r="K379">
        <f t="shared" si="84"/>
        <v>-4944.7646951824699</v>
      </c>
    </row>
    <row r="380" spans="1:11">
      <c r="A380" t="s">
        <v>91</v>
      </c>
      <c r="B380">
        <v>229.85499999999999</v>
      </c>
      <c r="C380">
        <f t="shared" si="88"/>
        <v>1347.1420000000001</v>
      </c>
      <c r="D380">
        <f t="shared" si="89"/>
        <v>-1244.653</v>
      </c>
      <c r="E380">
        <f t="shared" si="87"/>
        <v>1084.2435</v>
      </c>
      <c r="F380">
        <f t="shared" si="85"/>
        <v>3136.3415619609464</v>
      </c>
      <c r="G380">
        <f t="shared" si="86"/>
        <v>6272.6831239218927</v>
      </c>
      <c r="H380">
        <f t="shared" si="81"/>
        <v>4220.5850619609464</v>
      </c>
      <c r="I380">
        <f t="shared" si="82"/>
        <v>7356.9266239218923</v>
      </c>
      <c r="J380">
        <f t="shared" si="83"/>
        <v>-2052.0980619609463</v>
      </c>
      <c r="K380">
        <f t="shared" si="84"/>
        <v>-5188.4396239218931</v>
      </c>
    </row>
    <row r="381" spans="1:11">
      <c r="A381" t="s">
        <v>92</v>
      </c>
      <c r="B381">
        <v>875.16200000000003</v>
      </c>
      <c r="C381">
        <f t="shared" si="88"/>
        <v>2081.011</v>
      </c>
      <c r="D381">
        <f t="shared" si="89"/>
        <v>-1055.8180000000002</v>
      </c>
      <c r="E381">
        <f t="shared" si="87"/>
        <v>818.65285000000006</v>
      </c>
      <c r="F381">
        <f t="shared" si="85"/>
        <v>3077.9796624877044</v>
      </c>
      <c r="G381">
        <f t="shared" si="86"/>
        <v>6155.9593249754089</v>
      </c>
      <c r="H381">
        <f t="shared" si="81"/>
        <v>3896.6325124877044</v>
      </c>
      <c r="I381">
        <f t="shared" si="82"/>
        <v>6974.6121749754093</v>
      </c>
      <c r="J381">
        <f t="shared" si="83"/>
        <v>-2259.3268124877045</v>
      </c>
      <c r="K381">
        <f t="shared" si="84"/>
        <v>-5337.3064749754085</v>
      </c>
    </row>
    <row r="382" spans="1:11">
      <c r="A382" t="s">
        <v>93</v>
      </c>
      <c r="B382">
        <v>-651.50199999999995</v>
      </c>
      <c r="C382">
        <f t="shared" si="88"/>
        <v>456.87900000000013</v>
      </c>
      <c r="D382">
        <f t="shared" si="89"/>
        <v>-2707.8</v>
      </c>
      <c r="E382">
        <f t="shared" si="87"/>
        <v>479.22725000000008</v>
      </c>
      <c r="F382">
        <f t="shared" si="85"/>
        <v>3073.621747586848</v>
      </c>
      <c r="G382">
        <f t="shared" si="86"/>
        <v>6147.2434951736959</v>
      </c>
      <c r="H382">
        <f t="shared" si="81"/>
        <v>3552.8489975868479</v>
      </c>
      <c r="I382">
        <f t="shared" si="82"/>
        <v>6626.4707451736958</v>
      </c>
      <c r="J382">
        <f t="shared" si="83"/>
        <v>-2594.394497586848</v>
      </c>
      <c r="K382">
        <f t="shared" si="84"/>
        <v>-5668.016245173696</v>
      </c>
    </row>
    <row r="383" spans="1:11">
      <c r="A383" t="s">
        <v>94</v>
      </c>
      <c r="B383">
        <v>1856.2</v>
      </c>
      <c r="C383">
        <f t="shared" si="88"/>
        <v>2309.7150000000001</v>
      </c>
      <c r="D383">
        <f t="shared" si="89"/>
        <v>-1009.163</v>
      </c>
      <c r="E383">
        <f t="shared" si="87"/>
        <v>399.19390000000004</v>
      </c>
      <c r="F383">
        <f t="shared" si="85"/>
        <v>3091.3330034230403</v>
      </c>
      <c r="G383">
        <f t="shared" si="86"/>
        <v>6182.6660068460806</v>
      </c>
      <c r="H383">
        <f t="shared" si="81"/>
        <v>3490.5269034230405</v>
      </c>
      <c r="I383">
        <f t="shared" si="82"/>
        <v>6581.8599068460808</v>
      </c>
      <c r="J383">
        <f t="shared" si="83"/>
        <v>-2692.1391034230401</v>
      </c>
      <c r="K383">
        <f t="shared" si="84"/>
        <v>-5783.4721068460804</v>
      </c>
    </row>
    <row r="384" spans="1:11">
      <c r="A384" t="s">
        <v>95</v>
      </c>
      <c r="B384">
        <v>1157.3</v>
      </c>
      <c r="C384">
        <f t="shared" si="88"/>
        <v>3237.16</v>
      </c>
      <c r="D384">
        <f t="shared" si="89"/>
        <v>1890.0179999999998</v>
      </c>
      <c r="E384">
        <f t="shared" ref="E384:E415" si="90">AVERAGE(D365:D384)</f>
        <v>545.22275000000013</v>
      </c>
      <c r="F384">
        <f t="shared" si="85"/>
        <v>3089.2200485971225</v>
      </c>
      <c r="G384">
        <f t="shared" si="86"/>
        <v>6178.440097194245</v>
      </c>
      <c r="H384">
        <f t="shared" ref="H384:H437" si="91">E384+F384</f>
        <v>3634.4427985971224</v>
      </c>
      <c r="I384">
        <f t="shared" ref="I384:I437" si="92">E384+G384</f>
        <v>6723.6628471942449</v>
      </c>
      <c r="J384">
        <f t="shared" ref="J384:J437" si="93">E384-F384</f>
        <v>-2543.9972985971226</v>
      </c>
      <c r="K384">
        <f t="shared" ref="K384:K437" si="94">E384-G384</f>
        <v>-5633.2173471942451</v>
      </c>
    </row>
    <row r="385" spans="1:11">
      <c r="A385" t="s">
        <v>96</v>
      </c>
      <c r="B385">
        <v>-590.88400000000001</v>
      </c>
      <c r="C385">
        <f t="shared" si="88"/>
        <v>1771.114</v>
      </c>
      <c r="D385">
        <f t="shared" si="89"/>
        <v>-309.89699999999993</v>
      </c>
      <c r="E385">
        <f t="shared" si="90"/>
        <v>448.15260000000001</v>
      </c>
      <c r="F385">
        <f t="shared" ref="F385:F437" si="95">STDEV(D366,D367,D368,D369,D370,D371,D372,D373,D374,D375,D376,D377,D378,D379,D380,D381,D382,D383,D384,D385)</f>
        <v>3083.7869394593631</v>
      </c>
      <c r="G385">
        <f t="shared" ref="G385:G437" si="96">F385*2</f>
        <v>6167.5738789187262</v>
      </c>
      <c r="H385">
        <f t="shared" si="91"/>
        <v>3531.939539459363</v>
      </c>
      <c r="I385">
        <f t="shared" si="92"/>
        <v>6615.7264789187266</v>
      </c>
      <c r="J385">
        <f t="shared" si="93"/>
        <v>-2635.6343394593632</v>
      </c>
      <c r="K385">
        <f t="shared" si="94"/>
        <v>-5719.4212789187259</v>
      </c>
    </row>
    <row r="386" spans="1:11">
      <c r="A386" t="s">
        <v>97</v>
      </c>
      <c r="B386">
        <v>542.9</v>
      </c>
      <c r="C386">
        <f t="shared" si="88"/>
        <v>2965.5160000000001</v>
      </c>
      <c r="D386">
        <f t="shared" si="89"/>
        <v>2508.6369999999997</v>
      </c>
      <c r="E386">
        <f t="shared" si="90"/>
        <v>556.22564999999997</v>
      </c>
      <c r="F386">
        <f t="shared" si="95"/>
        <v>3117.7496935230006</v>
      </c>
      <c r="G386">
        <f t="shared" si="96"/>
        <v>6235.4993870460012</v>
      </c>
      <c r="H386">
        <f t="shared" si="91"/>
        <v>3673.9753435230004</v>
      </c>
      <c r="I386">
        <f t="shared" si="92"/>
        <v>6791.7250370460015</v>
      </c>
      <c r="J386">
        <f t="shared" si="93"/>
        <v>-2561.5240435230007</v>
      </c>
      <c r="K386">
        <f t="shared" si="94"/>
        <v>-5679.2737370460009</v>
      </c>
    </row>
    <row r="387" spans="1:11">
      <c r="A387" t="s">
        <v>98</v>
      </c>
      <c r="B387">
        <v>44.399000000000001</v>
      </c>
      <c r="C387">
        <f t="shared" si="88"/>
        <v>1153.7149999999997</v>
      </c>
      <c r="D387">
        <f t="shared" si="89"/>
        <v>-1156.0000000000005</v>
      </c>
      <c r="E387">
        <f t="shared" si="90"/>
        <v>275.08875</v>
      </c>
      <c r="F387">
        <f t="shared" si="95"/>
        <v>2997.7689123393411</v>
      </c>
      <c r="G387">
        <f t="shared" si="96"/>
        <v>5995.5378246786822</v>
      </c>
      <c r="H387">
        <f t="shared" si="91"/>
        <v>3272.857662339341</v>
      </c>
      <c r="I387">
        <f t="shared" si="92"/>
        <v>6270.6265746786821</v>
      </c>
      <c r="J387">
        <f t="shared" si="93"/>
        <v>-2722.6801623393412</v>
      </c>
      <c r="K387">
        <f t="shared" si="94"/>
        <v>-5720.4490746786823</v>
      </c>
    </row>
    <row r="388" spans="1:11">
      <c r="A388" t="s">
        <v>99</v>
      </c>
      <c r="B388">
        <v>-485.5</v>
      </c>
      <c r="C388">
        <f t="shared" si="88"/>
        <v>-489.08500000000004</v>
      </c>
      <c r="D388">
        <f t="shared" si="89"/>
        <v>-3726.2449999999999</v>
      </c>
      <c r="E388">
        <f t="shared" si="90"/>
        <v>-232.08384999999998</v>
      </c>
      <c r="F388">
        <f t="shared" si="95"/>
        <v>2751.9019723405709</v>
      </c>
      <c r="G388">
        <f t="shared" si="96"/>
        <v>5503.8039446811417</v>
      </c>
      <c r="H388">
        <f t="shared" si="91"/>
        <v>2519.8181223405709</v>
      </c>
      <c r="I388">
        <f t="shared" si="92"/>
        <v>5271.7200946811417</v>
      </c>
      <c r="J388">
        <f t="shared" si="93"/>
        <v>-2983.9858223405708</v>
      </c>
      <c r="K388">
        <f t="shared" si="94"/>
        <v>-5735.8877946811417</v>
      </c>
    </row>
    <row r="389" spans="1:11">
      <c r="A389" t="s">
        <v>100</v>
      </c>
      <c r="B389">
        <v>1112.8</v>
      </c>
      <c r="C389">
        <f t="shared" si="88"/>
        <v>1214.5989999999999</v>
      </c>
      <c r="D389">
        <f t="shared" si="89"/>
        <v>-556.5150000000001</v>
      </c>
      <c r="E389">
        <f t="shared" si="90"/>
        <v>-158.73730000000006</v>
      </c>
      <c r="F389">
        <f t="shared" si="95"/>
        <v>2721.0196205482875</v>
      </c>
      <c r="G389">
        <f t="shared" si="96"/>
        <v>5442.0392410965751</v>
      </c>
      <c r="H389">
        <f t="shared" si="91"/>
        <v>2562.2823205482873</v>
      </c>
      <c r="I389">
        <f t="shared" si="92"/>
        <v>5283.3019410965753</v>
      </c>
      <c r="J389">
        <f t="shared" si="93"/>
        <v>-2879.7569205482878</v>
      </c>
      <c r="K389">
        <f t="shared" si="94"/>
        <v>-5600.7765410965749</v>
      </c>
    </row>
    <row r="390" spans="1:11">
      <c r="A390" t="s">
        <v>101</v>
      </c>
      <c r="B390">
        <v>511.9</v>
      </c>
      <c r="C390">
        <f t="shared" si="88"/>
        <v>1183.5989999999999</v>
      </c>
      <c r="D390">
        <f t="shared" si="89"/>
        <v>-1781.9170000000001</v>
      </c>
      <c r="E390">
        <f t="shared" si="90"/>
        <v>-211.90715000000006</v>
      </c>
      <c r="F390">
        <f t="shared" si="95"/>
        <v>2742.8358618989346</v>
      </c>
      <c r="G390">
        <f t="shared" si="96"/>
        <v>5485.6717237978692</v>
      </c>
      <c r="H390">
        <f t="shared" si="91"/>
        <v>2530.9287118989346</v>
      </c>
      <c r="I390">
        <f t="shared" si="92"/>
        <v>5273.7645737978692</v>
      </c>
      <c r="J390">
        <f t="shared" si="93"/>
        <v>-2954.7430118989346</v>
      </c>
      <c r="K390">
        <f t="shared" si="94"/>
        <v>-5697.5788737978692</v>
      </c>
    </row>
    <row r="391" spans="1:11">
      <c r="A391" t="s">
        <v>102</v>
      </c>
      <c r="B391">
        <v>1326.79</v>
      </c>
      <c r="C391">
        <f t="shared" si="88"/>
        <v>2465.9899999999998</v>
      </c>
      <c r="D391">
        <f t="shared" si="89"/>
        <v>1312.2750000000001</v>
      </c>
      <c r="E391">
        <f t="shared" si="90"/>
        <v>-34.193500000000064</v>
      </c>
      <c r="F391">
        <f t="shared" si="95"/>
        <v>2719.423722624229</v>
      </c>
      <c r="G391">
        <f t="shared" si="96"/>
        <v>5438.8474452484579</v>
      </c>
      <c r="H391">
        <f t="shared" si="91"/>
        <v>2685.2302226242291</v>
      </c>
      <c r="I391">
        <f t="shared" si="92"/>
        <v>5404.6539452484576</v>
      </c>
      <c r="J391">
        <f t="shared" si="93"/>
        <v>-2753.6172226242288</v>
      </c>
      <c r="K391">
        <f t="shared" si="94"/>
        <v>-5473.0409452484582</v>
      </c>
    </row>
    <row r="392" spans="1:11">
      <c r="A392" t="s">
        <v>103</v>
      </c>
      <c r="B392">
        <v>-5080.2</v>
      </c>
      <c r="C392">
        <f t="shared" si="88"/>
        <v>-2128.71</v>
      </c>
      <c r="D392">
        <f t="shared" si="89"/>
        <v>-1639.625</v>
      </c>
      <c r="E392">
        <f t="shared" si="90"/>
        <v>167.21234999999987</v>
      </c>
      <c r="F392">
        <f t="shared" si="95"/>
        <v>2412.0235831887207</v>
      </c>
      <c r="G392">
        <f t="shared" si="96"/>
        <v>4824.0471663774415</v>
      </c>
      <c r="H392">
        <f t="shared" si="91"/>
        <v>2579.2359331887205</v>
      </c>
      <c r="I392">
        <f t="shared" si="92"/>
        <v>4991.2595163774413</v>
      </c>
      <c r="J392">
        <f t="shared" si="93"/>
        <v>-2244.811233188721</v>
      </c>
      <c r="K392">
        <f t="shared" si="94"/>
        <v>-4656.8348163774417</v>
      </c>
    </row>
    <row r="393" spans="1:11">
      <c r="A393" t="s">
        <v>104</v>
      </c>
      <c r="B393">
        <v>1487.48</v>
      </c>
      <c r="C393">
        <f t="shared" si="88"/>
        <v>-1754.0299999999997</v>
      </c>
      <c r="D393">
        <f t="shared" si="89"/>
        <v>-2968.6289999999999</v>
      </c>
      <c r="E393">
        <f t="shared" si="90"/>
        <v>85.731299999999962</v>
      </c>
      <c r="F393">
        <f t="shared" si="95"/>
        <v>2491.789840242152</v>
      </c>
      <c r="G393">
        <f t="shared" si="96"/>
        <v>4983.5796804843039</v>
      </c>
      <c r="H393">
        <f t="shared" si="91"/>
        <v>2577.5211402421519</v>
      </c>
      <c r="I393">
        <f t="shared" si="92"/>
        <v>5069.3109804843043</v>
      </c>
      <c r="J393">
        <f t="shared" si="93"/>
        <v>-2406.058540242152</v>
      </c>
      <c r="K393">
        <f t="shared" si="94"/>
        <v>-4897.8483804843036</v>
      </c>
    </row>
    <row r="394" spans="1:11">
      <c r="A394" t="s">
        <v>105</v>
      </c>
      <c r="B394">
        <v>-17927.7658999999</v>
      </c>
      <c r="C394">
        <f t="shared" si="88"/>
        <v>-20193.695899999901</v>
      </c>
      <c r="D394">
        <f t="shared" si="89"/>
        <v>-21377.294899999899</v>
      </c>
      <c r="E394">
        <f t="shared" si="90"/>
        <v>-934.01199499999495</v>
      </c>
      <c r="F394">
        <f t="shared" si="95"/>
        <v>5412.9198027651901</v>
      </c>
      <c r="G394">
        <f t="shared" si="96"/>
        <v>10825.83960553038</v>
      </c>
      <c r="H394">
        <f t="shared" si="91"/>
        <v>4478.9078077651948</v>
      </c>
      <c r="I394">
        <f t="shared" si="92"/>
        <v>9891.8276105303848</v>
      </c>
      <c r="J394">
        <f t="shared" si="93"/>
        <v>-6346.9317977651854</v>
      </c>
      <c r="K394">
        <f t="shared" si="94"/>
        <v>-11759.851600530375</v>
      </c>
    </row>
    <row r="395" spans="1:11">
      <c r="A395" t="s">
        <v>106</v>
      </c>
      <c r="B395">
        <v>1398.345</v>
      </c>
      <c r="C395">
        <f t="shared" si="88"/>
        <v>-20122.1408999999</v>
      </c>
      <c r="D395">
        <f t="shared" si="89"/>
        <v>-22588.130899999902</v>
      </c>
      <c r="E395">
        <f t="shared" si="90"/>
        <v>-2025.24043999999</v>
      </c>
      <c r="F395">
        <f t="shared" si="95"/>
        <v>7261.1095897024907</v>
      </c>
      <c r="G395">
        <f t="shared" si="96"/>
        <v>14522.219179404981</v>
      </c>
      <c r="H395">
        <f t="shared" si="91"/>
        <v>5235.8691497025011</v>
      </c>
      <c r="I395">
        <f t="shared" si="92"/>
        <v>12496.978739404991</v>
      </c>
      <c r="J395">
        <f t="shared" si="93"/>
        <v>-9286.3500297024802</v>
      </c>
      <c r="K395">
        <f t="shared" si="94"/>
        <v>-16547.45961940497</v>
      </c>
    </row>
    <row r="396" spans="1:11">
      <c r="A396" t="s">
        <v>107</v>
      </c>
      <c r="B396">
        <v>-2181.5448999999999</v>
      </c>
      <c r="C396">
        <f t="shared" si="88"/>
        <v>-17223.4857999999</v>
      </c>
      <c r="D396">
        <f t="shared" si="89"/>
        <v>-15094.775799999901</v>
      </c>
      <c r="E396">
        <f t="shared" si="90"/>
        <v>-2972.7065299999849</v>
      </c>
      <c r="F396">
        <f t="shared" si="95"/>
        <v>7677.8477079808963</v>
      </c>
      <c r="G396">
        <f t="shared" si="96"/>
        <v>15355.695415961793</v>
      </c>
      <c r="H396">
        <f t="shared" si="91"/>
        <v>4705.1411779809114</v>
      </c>
      <c r="I396">
        <f t="shared" si="92"/>
        <v>12382.988885961808</v>
      </c>
      <c r="J396">
        <f t="shared" si="93"/>
        <v>-10650.554237980881</v>
      </c>
      <c r="K396">
        <f t="shared" si="94"/>
        <v>-18328.401945961778</v>
      </c>
    </row>
    <row r="397" spans="1:11">
      <c r="A397" t="s">
        <v>108</v>
      </c>
      <c r="B397">
        <v>-1836.6881000000001</v>
      </c>
      <c r="C397">
        <f t="shared" si="88"/>
        <v>-20547.653899999899</v>
      </c>
      <c r="D397">
        <f t="shared" si="89"/>
        <v>-18793.6238999999</v>
      </c>
      <c r="E397">
        <f t="shared" si="90"/>
        <v>-4138.8653249999797</v>
      </c>
      <c r="F397">
        <f t="shared" si="95"/>
        <v>8229.7809006657535</v>
      </c>
      <c r="G397">
        <f t="shared" si="96"/>
        <v>16459.561801331507</v>
      </c>
      <c r="H397">
        <f t="shared" si="91"/>
        <v>4090.9155756657738</v>
      </c>
      <c r="I397">
        <f t="shared" si="92"/>
        <v>12320.696476331526</v>
      </c>
      <c r="J397">
        <f t="shared" si="93"/>
        <v>-12368.646225665732</v>
      </c>
      <c r="K397">
        <f t="shared" si="94"/>
        <v>-20598.427126331488</v>
      </c>
    </row>
    <row r="398" spans="1:11">
      <c r="A398" t="s">
        <v>109</v>
      </c>
      <c r="B398">
        <v>-9884.3274999999994</v>
      </c>
      <c r="C398">
        <f t="shared" si="88"/>
        <v>-12504.215499999998</v>
      </c>
      <c r="D398">
        <f t="shared" si="89"/>
        <v>7689.4803999999021</v>
      </c>
      <c r="E398">
        <f t="shared" si="90"/>
        <v>-3943.7100549999859</v>
      </c>
      <c r="F398">
        <f t="shared" si="95"/>
        <v>8470.3669111457875</v>
      </c>
      <c r="G398">
        <f t="shared" si="96"/>
        <v>16940.733822291575</v>
      </c>
      <c r="H398">
        <f t="shared" si="91"/>
        <v>4526.6568561458016</v>
      </c>
      <c r="I398">
        <f t="shared" si="92"/>
        <v>12997.02376729159</v>
      </c>
      <c r="J398">
        <f t="shared" si="93"/>
        <v>-12414.076966145774</v>
      </c>
      <c r="K398">
        <f t="shared" si="94"/>
        <v>-20884.44387729156</v>
      </c>
    </row>
    <row r="399" spans="1:11">
      <c r="A399" t="s">
        <v>110</v>
      </c>
      <c r="B399">
        <v>6472.1773000000003</v>
      </c>
      <c r="C399">
        <f t="shared" si="88"/>
        <v>-7430.3831999999993</v>
      </c>
      <c r="D399">
        <f t="shared" si="89"/>
        <v>12691.7576999999</v>
      </c>
      <c r="E399">
        <f t="shared" si="90"/>
        <v>-3495.8959699999905</v>
      </c>
      <c r="F399">
        <f t="shared" si="95"/>
        <v>9110.2987889215456</v>
      </c>
      <c r="G399">
        <f t="shared" si="96"/>
        <v>18220.597577843091</v>
      </c>
      <c r="H399">
        <f t="shared" si="91"/>
        <v>5614.4028189215551</v>
      </c>
      <c r="I399">
        <f t="shared" si="92"/>
        <v>14724.701607843101</v>
      </c>
      <c r="J399">
        <f t="shared" si="93"/>
        <v>-12606.194758921536</v>
      </c>
      <c r="K399">
        <f t="shared" si="94"/>
        <v>-21716.493547843082</v>
      </c>
    </row>
    <row r="400" spans="1:11">
      <c r="A400" t="s">
        <v>111</v>
      </c>
      <c r="B400">
        <v>2279.3962999999999</v>
      </c>
      <c r="C400">
        <f t="shared" si="88"/>
        <v>-2969.4419999999986</v>
      </c>
      <c r="D400">
        <f t="shared" si="89"/>
        <v>14254.043799999901</v>
      </c>
      <c r="E400">
        <f t="shared" si="90"/>
        <v>-2720.961129999996</v>
      </c>
      <c r="F400">
        <f t="shared" si="95"/>
        <v>9933.8208137888196</v>
      </c>
      <c r="G400">
        <f t="shared" si="96"/>
        <v>19867.641627577639</v>
      </c>
      <c r="H400">
        <f t="shared" si="91"/>
        <v>7212.8596837888235</v>
      </c>
      <c r="I400">
        <f t="shared" si="92"/>
        <v>17146.680497577643</v>
      </c>
      <c r="J400">
        <f t="shared" si="93"/>
        <v>-12654.781943788816</v>
      </c>
      <c r="K400">
        <f t="shared" si="94"/>
        <v>-22588.602757577635</v>
      </c>
    </row>
    <row r="401" spans="1:11">
      <c r="A401" t="s">
        <v>112</v>
      </c>
      <c r="B401">
        <v>-596.14880000000005</v>
      </c>
      <c r="C401">
        <f t="shared" si="88"/>
        <v>-1728.9026999999992</v>
      </c>
      <c r="D401">
        <f t="shared" si="89"/>
        <v>18818.751199999901</v>
      </c>
      <c r="E401">
        <f t="shared" si="90"/>
        <v>-1727.2326700000006</v>
      </c>
      <c r="F401">
        <f t="shared" si="95"/>
        <v>11041.480888045244</v>
      </c>
      <c r="G401">
        <f t="shared" si="96"/>
        <v>22082.961776090488</v>
      </c>
      <c r="H401">
        <f t="shared" si="91"/>
        <v>9314.2482180452425</v>
      </c>
      <c r="I401">
        <f t="shared" si="92"/>
        <v>20355.729106090486</v>
      </c>
      <c r="J401">
        <f t="shared" si="93"/>
        <v>-12768.713558045245</v>
      </c>
      <c r="K401">
        <f t="shared" si="94"/>
        <v>-23810.194446090489</v>
      </c>
    </row>
    <row r="402" spans="1:11">
      <c r="A402" t="s">
        <v>113</v>
      </c>
      <c r="B402">
        <v>-8472.5557000000008</v>
      </c>
      <c r="C402">
        <f t="shared" si="88"/>
        <v>-317.13090000000102</v>
      </c>
      <c r="D402">
        <f t="shared" si="89"/>
        <v>12187.084599999998</v>
      </c>
      <c r="E402">
        <f t="shared" si="90"/>
        <v>-982.48844000000031</v>
      </c>
      <c r="F402">
        <f t="shared" si="95"/>
        <v>11466.02656193158</v>
      </c>
      <c r="G402">
        <f t="shared" si="96"/>
        <v>22932.053123863159</v>
      </c>
      <c r="H402">
        <f t="shared" si="91"/>
        <v>10483.538121931579</v>
      </c>
      <c r="I402">
        <f t="shared" si="92"/>
        <v>21949.564683863158</v>
      </c>
      <c r="J402">
        <f t="shared" si="93"/>
        <v>-12448.515001931581</v>
      </c>
      <c r="K402">
        <f t="shared" si="94"/>
        <v>-23914.54156386316</v>
      </c>
    </row>
    <row r="403" spans="1:11">
      <c r="A403" t="s">
        <v>114</v>
      </c>
      <c r="B403">
        <v>-7463.1018999999997</v>
      </c>
      <c r="C403">
        <f t="shared" si="88"/>
        <v>-14252.410100000001</v>
      </c>
      <c r="D403">
        <f t="shared" si="89"/>
        <v>-6822.0269000000017</v>
      </c>
      <c r="E403">
        <f t="shared" si="90"/>
        <v>-1273.1316350000002</v>
      </c>
      <c r="F403">
        <f t="shared" si="95"/>
        <v>11540.171406683703</v>
      </c>
      <c r="G403">
        <f t="shared" si="96"/>
        <v>23080.342813367406</v>
      </c>
      <c r="H403">
        <f t="shared" si="91"/>
        <v>10267.039771683703</v>
      </c>
      <c r="I403">
        <f t="shared" si="92"/>
        <v>21807.211178367405</v>
      </c>
      <c r="J403">
        <f t="shared" si="93"/>
        <v>-12813.303041683703</v>
      </c>
      <c r="K403">
        <f t="shared" si="94"/>
        <v>-24353.474448367408</v>
      </c>
    </row>
    <row r="404" spans="1:11">
      <c r="A404" t="s">
        <v>115</v>
      </c>
      <c r="B404">
        <v>12016.780199999999</v>
      </c>
      <c r="C404">
        <f t="shared" si="88"/>
        <v>-4515.0262000000021</v>
      </c>
      <c r="D404">
        <f t="shared" si="89"/>
        <v>-1545.5842000000034</v>
      </c>
      <c r="E404">
        <f t="shared" si="90"/>
        <v>-1444.911745000001</v>
      </c>
      <c r="F404">
        <f t="shared" si="95"/>
        <v>11516.153671851105</v>
      </c>
      <c r="G404">
        <f t="shared" si="96"/>
        <v>23032.30734370221</v>
      </c>
      <c r="H404">
        <f t="shared" si="91"/>
        <v>10071.241926851104</v>
      </c>
      <c r="I404">
        <f t="shared" si="92"/>
        <v>21587.395598702209</v>
      </c>
      <c r="J404">
        <f t="shared" si="93"/>
        <v>-12961.065416851106</v>
      </c>
      <c r="K404">
        <f t="shared" si="94"/>
        <v>-24477.219088702212</v>
      </c>
    </row>
    <row r="405" spans="1:11">
      <c r="A405" t="s">
        <v>116</v>
      </c>
      <c r="B405">
        <v>-10820.3879</v>
      </c>
      <c r="C405">
        <f t="shared" si="88"/>
        <v>-14739.265300000001</v>
      </c>
      <c r="D405">
        <f t="shared" si="89"/>
        <v>-13010.362600000002</v>
      </c>
      <c r="E405">
        <f t="shared" si="90"/>
        <v>-2079.9350250000016</v>
      </c>
      <c r="F405">
        <f t="shared" si="95"/>
        <v>11797.012146626294</v>
      </c>
      <c r="G405">
        <f t="shared" si="96"/>
        <v>23594.024293252587</v>
      </c>
      <c r="H405">
        <f t="shared" si="91"/>
        <v>9717.077121626291</v>
      </c>
      <c r="I405">
        <f t="shared" si="92"/>
        <v>21514.089268252585</v>
      </c>
      <c r="J405">
        <f t="shared" si="93"/>
        <v>-13876.947171626296</v>
      </c>
      <c r="K405">
        <f t="shared" si="94"/>
        <v>-25673.95931825259</v>
      </c>
    </row>
    <row r="406" spans="1:11">
      <c r="A406" t="s">
        <v>117</v>
      </c>
      <c r="B406">
        <v>-8620.7744000000002</v>
      </c>
      <c r="C406">
        <f t="shared" si="88"/>
        <v>-14887.484</v>
      </c>
      <c r="D406">
        <f t="shared" si="89"/>
        <v>-14570.3531</v>
      </c>
      <c r="E406">
        <f t="shared" si="90"/>
        <v>-2933.8845300000007</v>
      </c>
      <c r="F406">
        <f t="shared" si="95"/>
        <v>12062.537420685228</v>
      </c>
      <c r="G406">
        <f t="shared" si="96"/>
        <v>24125.074841370457</v>
      </c>
      <c r="H406">
        <f t="shared" si="91"/>
        <v>9128.6528906852272</v>
      </c>
      <c r="I406">
        <f t="shared" si="92"/>
        <v>21191.190311370457</v>
      </c>
      <c r="J406">
        <f t="shared" si="93"/>
        <v>-14996.42195068523</v>
      </c>
      <c r="K406">
        <f t="shared" si="94"/>
        <v>-27058.959371370456</v>
      </c>
    </row>
    <row r="407" spans="1:11">
      <c r="A407" t="s">
        <v>118</v>
      </c>
      <c r="B407">
        <v>-11051.915000000001</v>
      </c>
      <c r="C407">
        <f t="shared" si="88"/>
        <v>-18476.297100000003</v>
      </c>
      <c r="D407">
        <f t="shared" si="89"/>
        <v>-4223.8870000000024</v>
      </c>
      <c r="E407">
        <f t="shared" si="90"/>
        <v>-3087.2788800000008</v>
      </c>
      <c r="F407">
        <f t="shared" si="95"/>
        <v>12058.24463074201</v>
      </c>
      <c r="G407">
        <f t="shared" si="96"/>
        <v>24116.489261484021</v>
      </c>
      <c r="H407">
        <f t="shared" si="91"/>
        <v>8970.9657507420088</v>
      </c>
      <c r="I407">
        <f t="shared" si="92"/>
        <v>21029.210381484019</v>
      </c>
      <c r="J407">
        <f t="shared" si="93"/>
        <v>-15145.523510742012</v>
      </c>
      <c r="K407">
        <f t="shared" si="94"/>
        <v>-27203.768141484023</v>
      </c>
    </row>
    <row r="408" spans="1:11">
      <c r="A408" t="s">
        <v>119</v>
      </c>
      <c r="B408">
        <v>14248.3518</v>
      </c>
      <c r="C408">
        <f t="shared" si="88"/>
        <v>-16244.7255</v>
      </c>
      <c r="D408">
        <f t="shared" si="89"/>
        <v>-11729.699299999998</v>
      </c>
      <c r="E408">
        <f t="shared" si="90"/>
        <v>-3487.4515950000009</v>
      </c>
      <c r="F408">
        <f t="shared" si="95"/>
        <v>12212.384561536976</v>
      </c>
      <c r="G408">
        <f t="shared" si="96"/>
        <v>24424.769123073951</v>
      </c>
      <c r="H408">
        <f t="shared" si="91"/>
        <v>8724.9329665369751</v>
      </c>
      <c r="I408">
        <f t="shared" si="92"/>
        <v>20937.317528073949</v>
      </c>
      <c r="J408">
        <f t="shared" si="93"/>
        <v>-15699.836156536976</v>
      </c>
      <c r="K408">
        <f t="shared" si="94"/>
        <v>-27912.220718073953</v>
      </c>
    </row>
    <row r="409" spans="1:11">
      <c r="A409" t="s">
        <v>120</v>
      </c>
      <c r="B409">
        <v>18085.158800000001</v>
      </c>
      <c r="C409">
        <f t="shared" si="88"/>
        <v>12660.821199999998</v>
      </c>
      <c r="D409">
        <f t="shared" si="89"/>
        <v>27400.086499999998</v>
      </c>
      <c r="E409">
        <f t="shared" si="90"/>
        <v>-2089.6215200000011</v>
      </c>
      <c r="F409">
        <f t="shared" si="95"/>
        <v>14030.18445085104</v>
      </c>
      <c r="G409">
        <f t="shared" si="96"/>
        <v>28060.368901702081</v>
      </c>
      <c r="H409">
        <f t="shared" si="91"/>
        <v>11940.56293085104</v>
      </c>
      <c r="I409">
        <f t="shared" si="92"/>
        <v>25970.74738170208</v>
      </c>
      <c r="J409">
        <f t="shared" si="93"/>
        <v>-16119.805970851041</v>
      </c>
      <c r="K409">
        <f t="shared" si="94"/>
        <v>-30149.990421702081</v>
      </c>
    </row>
    <row r="410" spans="1:11">
      <c r="A410" t="s">
        <v>121</v>
      </c>
      <c r="B410">
        <v>-20220.249800000001</v>
      </c>
      <c r="C410">
        <f t="shared" si="88"/>
        <v>1061.3457999999991</v>
      </c>
      <c r="D410">
        <f t="shared" si="89"/>
        <v>15948.8298</v>
      </c>
      <c r="E410">
        <f t="shared" si="90"/>
        <v>-1203.084180000001</v>
      </c>
      <c r="F410">
        <f t="shared" si="95"/>
        <v>14599.292545262955</v>
      </c>
      <c r="G410">
        <f t="shared" si="96"/>
        <v>29198.58509052591</v>
      </c>
      <c r="H410">
        <f t="shared" si="91"/>
        <v>13396.208365262954</v>
      </c>
      <c r="I410">
        <f t="shared" si="92"/>
        <v>27995.500910525909</v>
      </c>
      <c r="J410">
        <f t="shared" si="93"/>
        <v>-15802.376725262957</v>
      </c>
      <c r="K410">
        <f t="shared" si="94"/>
        <v>-30401.669270525912</v>
      </c>
    </row>
    <row r="411" spans="1:11">
      <c r="A411" t="s">
        <v>122</v>
      </c>
      <c r="B411">
        <v>-1615.1796999999999</v>
      </c>
      <c r="C411">
        <f t="shared" si="88"/>
        <v>10498.081099999999</v>
      </c>
      <c r="D411">
        <f t="shared" si="89"/>
        <v>28974.378200000003</v>
      </c>
      <c r="E411">
        <f t="shared" si="90"/>
        <v>180.0209799999995</v>
      </c>
      <c r="F411">
        <f t="shared" si="95"/>
        <v>16084.873770165119</v>
      </c>
      <c r="G411">
        <f t="shared" si="96"/>
        <v>32169.747540330238</v>
      </c>
      <c r="H411">
        <f t="shared" si="91"/>
        <v>16264.894750165118</v>
      </c>
      <c r="I411">
        <f t="shared" si="92"/>
        <v>32349.768520330239</v>
      </c>
      <c r="J411">
        <f t="shared" si="93"/>
        <v>-15904.85279016512</v>
      </c>
      <c r="K411">
        <f t="shared" si="94"/>
        <v>-31989.726560330237</v>
      </c>
    </row>
    <row r="412" spans="1:11">
      <c r="A412" t="s">
        <v>123</v>
      </c>
      <c r="B412">
        <v>-509.67169999999999</v>
      </c>
      <c r="C412">
        <f t="shared" si="88"/>
        <v>-4259.9423999999999</v>
      </c>
      <c r="D412">
        <f t="shared" si="89"/>
        <v>11984.783100000001</v>
      </c>
      <c r="E412">
        <f t="shared" si="90"/>
        <v>861.24138499999958</v>
      </c>
      <c r="F412">
        <f t="shared" si="95"/>
        <v>16290.940640759532</v>
      </c>
      <c r="G412">
        <f t="shared" si="96"/>
        <v>32581.881281519065</v>
      </c>
      <c r="H412">
        <f t="shared" si="91"/>
        <v>17152.182025759532</v>
      </c>
      <c r="I412">
        <f t="shared" si="92"/>
        <v>33443.122666519062</v>
      </c>
      <c r="J412">
        <f t="shared" si="93"/>
        <v>-15429.699255759533</v>
      </c>
      <c r="K412">
        <f t="shared" si="94"/>
        <v>-31720.639896519064</v>
      </c>
    </row>
    <row r="413" spans="1:11">
      <c r="A413" t="s">
        <v>124</v>
      </c>
      <c r="B413">
        <v>-7924.19</v>
      </c>
      <c r="C413">
        <f t="shared" si="88"/>
        <v>-30269.2912</v>
      </c>
      <c r="D413">
        <f t="shared" si="89"/>
        <v>-42930.112399999998</v>
      </c>
      <c r="E413">
        <f t="shared" si="90"/>
        <v>-1136.8327850000007</v>
      </c>
      <c r="F413">
        <f t="shared" si="95"/>
        <v>19009.234519922666</v>
      </c>
      <c r="G413">
        <f t="shared" si="96"/>
        <v>38018.469039845331</v>
      </c>
      <c r="H413">
        <f t="shared" si="91"/>
        <v>17872.401734922663</v>
      </c>
      <c r="I413">
        <f t="shared" si="92"/>
        <v>36881.636254845333</v>
      </c>
      <c r="J413">
        <f t="shared" si="93"/>
        <v>-20146.067304922668</v>
      </c>
      <c r="K413">
        <f t="shared" si="94"/>
        <v>-39155.30182484533</v>
      </c>
    </row>
    <row r="414" spans="1:11">
      <c r="A414" t="s">
        <v>125</v>
      </c>
      <c r="B414">
        <v>-170.22790000000001</v>
      </c>
      <c r="C414">
        <f t="shared" si="88"/>
        <v>-10219.2693</v>
      </c>
      <c r="D414">
        <f t="shared" si="89"/>
        <v>-11280.615099999999</v>
      </c>
      <c r="E414">
        <f t="shared" si="90"/>
        <v>-631.99879500000554</v>
      </c>
      <c r="F414">
        <f t="shared" si="95"/>
        <v>18572.463784509109</v>
      </c>
      <c r="G414">
        <f t="shared" si="96"/>
        <v>37144.927569018218</v>
      </c>
      <c r="H414">
        <f t="shared" si="91"/>
        <v>17940.464989509102</v>
      </c>
      <c r="I414">
        <f t="shared" si="92"/>
        <v>36512.928774018212</v>
      </c>
      <c r="J414">
        <f t="shared" si="93"/>
        <v>-19204.462579509116</v>
      </c>
      <c r="K414">
        <f t="shared" si="94"/>
        <v>-37776.926364018225</v>
      </c>
    </row>
    <row r="415" spans="1:11">
      <c r="A415" t="s">
        <v>126</v>
      </c>
      <c r="B415">
        <v>-567.31470000000002</v>
      </c>
      <c r="C415">
        <f t="shared" si="88"/>
        <v>-9171.4043000000001</v>
      </c>
      <c r="D415">
        <f t="shared" si="89"/>
        <v>-19669.485399999998</v>
      </c>
      <c r="E415">
        <f t="shared" si="90"/>
        <v>-486.06652000001031</v>
      </c>
      <c r="F415">
        <f t="shared" si="95"/>
        <v>18401.544620745921</v>
      </c>
      <c r="G415">
        <f t="shared" si="96"/>
        <v>36803.089241491842</v>
      </c>
      <c r="H415">
        <f t="shared" si="91"/>
        <v>17915.47810074591</v>
      </c>
      <c r="I415">
        <f t="shared" si="92"/>
        <v>36317.022721491834</v>
      </c>
      <c r="J415">
        <f t="shared" si="93"/>
        <v>-18887.611140745932</v>
      </c>
      <c r="K415">
        <f t="shared" si="94"/>
        <v>-37289.155761491849</v>
      </c>
    </row>
    <row r="416" spans="1:11">
      <c r="A416" t="s">
        <v>127</v>
      </c>
      <c r="B416">
        <v>4218.3159999999998</v>
      </c>
      <c r="C416">
        <f t="shared" si="88"/>
        <v>-4443.4165999999996</v>
      </c>
      <c r="D416">
        <f t="shared" si="89"/>
        <v>-183.47419999999966</v>
      </c>
      <c r="E416">
        <f t="shared" ref="E416:E435" si="97">AVERAGE(D397:D416)</f>
        <v>259.49855999998476</v>
      </c>
      <c r="F416">
        <f t="shared" si="95"/>
        <v>18077.726734228007</v>
      </c>
      <c r="G416">
        <f t="shared" si="96"/>
        <v>36155.453468456013</v>
      </c>
      <c r="H416">
        <f t="shared" si="91"/>
        <v>18337.225294227992</v>
      </c>
      <c r="I416">
        <f t="shared" si="92"/>
        <v>36414.952028455999</v>
      </c>
      <c r="J416">
        <f t="shared" si="93"/>
        <v>-17818.228174228021</v>
      </c>
      <c r="K416">
        <f t="shared" si="94"/>
        <v>-35895.954908456028</v>
      </c>
    </row>
    <row r="417" spans="1:11">
      <c r="A417" t="s">
        <v>128</v>
      </c>
      <c r="B417">
        <v>-9383.6211000000003</v>
      </c>
      <c r="C417">
        <f t="shared" si="88"/>
        <v>-5902.8477000000003</v>
      </c>
      <c r="D417">
        <f t="shared" si="89"/>
        <v>24366.443500000001</v>
      </c>
      <c r="E417">
        <f t="shared" si="97"/>
        <v>2417.5019299999803</v>
      </c>
      <c r="F417">
        <f t="shared" si="95"/>
        <v>18258.759428713187</v>
      </c>
      <c r="G417">
        <f t="shared" si="96"/>
        <v>36517.518857426374</v>
      </c>
      <c r="H417">
        <f t="shared" si="91"/>
        <v>20676.261358713167</v>
      </c>
      <c r="I417">
        <f t="shared" si="92"/>
        <v>38935.020787426358</v>
      </c>
      <c r="J417">
        <f t="shared" si="93"/>
        <v>-15841.257498713207</v>
      </c>
      <c r="K417">
        <f t="shared" si="94"/>
        <v>-34100.01692742639</v>
      </c>
    </row>
    <row r="418" spans="1:11">
      <c r="A418" t="s">
        <v>129</v>
      </c>
      <c r="B418">
        <v>4479.6923999999999</v>
      </c>
      <c r="C418">
        <f t="shared" si="88"/>
        <v>-1252.9274000000005</v>
      </c>
      <c r="D418">
        <f t="shared" si="89"/>
        <v>8966.3418999999994</v>
      </c>
      <c r="E418">
        <f t="shared" si="97"/>
        <v>2481.3450049999847</v>
      </c>
      <c r="F418">
        <f t="shared" si="95"/>
        <v>18280.38300133845</v>
      </c>
      <c r="G418">
        <f t="shared" si="96"/>
        <v>36560.766002676901</v>
      </c>
      <c r="H418">
        <f t="shared" si="91"/>
        <v>20761.728006338435</v>
      </c>
      <c r="I418">
        <f t="shared" si="92"/>
        <v>39042.111007676882</v>
      </c>
      <c r="J418">
        <f t="shared" si="93"/>
        <v>-15799.037996338466</v>
      </c>
      <c r="K418">
        <f t="shared" si="94"/>
        <v>-34079.42099767692</v>
      </c>
    </row>
    <row r="419" spans="1:11">
      <c r="A419" t="s">
        <v>130</v>
      </c>
      <c r="B419">
        <v>-2038.1489999999999</v>
      </c>
      <c r="C419">
        <f t="shared" si="88"/>
        <v>-2723.7617000000005</v>
      </c>
      <c r="D419">
        <f t="shared" si="89"/>
        <v>6447.6425999999992</v>
      </c>
      <c r="E419">
        <f t="shared" si="97"/>
        <v>2169.1392499999893</v>
      </c>
      <c r="F419">
        <f t="shared" si="95"/>
        <v>18149.677670586643</v>
      </c>
      <c r="G419">
        <f t="shared" si="96"/>
        <v>36299.355341173286</v>
      </c>
      <c r="H419">
        <f t="shared" si="91"/>
        <v>20318.816920586632</v>
      </c>
      <c r="I419">
        <f t="shared" si="92"/>
        <v>38468.494591173279</v>
      </c>
      <c r="J419">
        <f t="shared" si="93"/>
        <v>-15980.538420586654</v>
      </c>
      <c r="K419">
        <f t="shared" si="94"/>
        <v>-34130.216091173294</v>
      </c>
    </row>
    <row r="420" spans="1:11">
      <c r="A420" t="s">
        <v>131</v>
      </c>
      <c r="B420">
        <v>4654.7286999999997</v>
      </c>
      <c r="C420">
        <f t="shared" si="88"/>
        <v>-2287.3490000000002</v>
      </c>
      <c r="D420">
        <f t="shared" si="89"/>
        <v>2156.0675999999994</v>
      </c>
      <c r="E420">
        <f t="shared" si="97"/>
        <v>1564.2404399999946</v>
      </c>
      <c r="F420">
        <f t="shared" si="95"/>
        <v>17925.93298292239</v>
      </c>
      <c r="G420">
        <f t="shared" si="96"/>
        <v>35851.86596584478</v>
      </c>
      <c r="H420">
        <f t="shared" si="91"/>
        <v>19490.173422922384</v>
      </c>
      <c r="I420">
        <f t="shared" si="92"/>
        <v>37416.106405844774</v>
      </c>
      <c r="J420">
        <f t="shared" si="93"/>
        <v>-16361.692542922396</v>
      </c>
      <c r="K420">
        <f t="shared" si="94"/>
        <v>-34287.625525844785</v>
      </c>
    </row>
    <row r="421" spans="1:11">
      <c r="A421" t="s">
        <v>132</v>
      </c>
      <c r="B421">
        <v>-1772.7367999999999</v>
      </c>
      <c r="C421">
        <f t="shared" si="88"/>
        <v>5323.5353000000005</v>
      </c>
      <c r="D421">
        <f t="shared" si="89"/>
        <v>11226.383000000002</v>
      </c>
      <c r="E421">
        <f t="shared" si="97"/>
        <v>1184.6220299999995</v>
      </c>
      <c r="F421">
        <f t="shared" si="95"/>
        <v>17619.067194668849</v>
      </c>
      <c r="G421">
        <f t="shared" si="96"/>
        <v>35238.134389337698</v>
      </c>
      <c r="H421">
        <f t="shared" si="91"/>
        <v>18803.689224668848</v>
      </c>
      <c r="I421">
        <f t="shared" si="92"/>
        <v>36422.756419337697</v>
      </c>
      <c r="J421">
        <f t="shared" si="93"/>
        <v>-16434.44516466885</v>
      </c>
      <c r="K421">
        <f t="shared" si="94"/>
        <v>-34053.512359337699</v>
      </c>
    </row>
    <row r="422" spans="1:11">
      <c r="A422" t="s">
        <v>133</v>
      </c>
      <c r="B422">
        <v>-1731.8597</v>
      </c>
      <c r="C422">
        <f t="shared" si="88"/>
        <v>-888.0168000000001</v>
      </c>
      <c r="D422">
        <f t="shared" si="89"/>
        <v>364.91060000000039</v>
      </c>
      <c r="E422">
        <f t="shared" si="97"/>
        <v>593.51332999999988</v>
      </c>
      <c r="F422">
        <f t="shared" si="95"/>
        <v>17427.788762286589</v>
      </c>
      <c r="G422">
        <f t="shared" si="96"/>
        <v>34855.577524573178</v>
      </c>
      <c r="H422">
        <f t="shared" si="91"/>
        <v>18021.302092286591</v>
      </c>
      <c r="I422">
        <f t="shared" si="92"/>
        <v>35449.09085457318</v>
      </c>
      <c r="J422">
        <f t="shared" si="93"/>
        <v>-16834.275432286588</v>
      </c>
      <c r="K422">
        <f t="shared" si="94"/>
        <v>-34262.064194573177</v>
      </c>
    </row>
    <row r="423" spans="1:11">
      <c r="A423" t="s">
        <v>134</v>
      </c>
      <c r="B423">
        <v>-6029.0655999999999</v>
      </c>
      <c r="C423">
        <f t="shared" si="88"/>
        <v>-4878.9333999999999</v>
      </c>
      <c r="D423">
        <f t="shared" si="89"/>
        <v>-2155.1716999999994</v>
      </c>
      <c r="E423">
        <f t="shared" si="97"/>
        <v>826.85608999999999</v>
      </c>
      <c r="F423">
        <f t="shared" si="95"/>
        <v>17354.363409048765</v>
      </c>
      <c r="G423">
        <f t="shared" si="96"/>
        <v>34708.72681809753</v>
      </c>
      <c r="H423">
        <f t="shared" si="91"/>
        <v>18181.219499048766</v>
      </c>
      <c r="I423">
        <f t="shared" si="92"/>
        <v>35535.582908097531</v>
      </c>
      <c r="J423">
        <f t="shared" si="93"/>
        <v>-16527.507319048764</v>
      </c>
      <c r="K423">
        <f t="shared" si="94"/>
        <v>-33881.870728097529</v>
      </c>
    </row>
    <row r="424" spans="1:11">
      <c r="A424" t="s">
        <v>135</v>
      </c>
      <c r="B424">
        <v>1325.6643999999999</v>
      </c>
      <c r="C424">
        <f t="shared" si="88"/>
        <v>-8207.9976999999999</v>
      </c>
      <c r="D424">
        <f t="shared" si="89"/>
        <v>-5920.6486999999997</v>
      </c>
      <c r="E424">
        <f t="shared" si="97"/>
        <v>608.10286499999995</v>
      </c>
      <c r="F424">
        <f t="shared" si="95"/>
        <v>17413.316056859869</v>
      </c>
      <c r="G424">
        <f t="shared" si="96"/>
        <v>34826.632113719737</v>
      </c>
      <c r="H424">
        <f t="shared" si="91"/>
        <v>18021.418921859869</v>
      </c>
      <c r="I424">
        <f t="shared" si="92"/>
        <v>35434.734978719738</v>
      </c>
      <c r="J424">
        <f t="shared" si="93"/>
        <v>-16805.213191859868</v>
      </c>
      <c r="K424">
        <f t="shared" si="94"/>
        <v>-34218.529248719737</v>
      </c>
    </row>
    <row r="425" spans="1:11">
      <c r="A425" t="s">
        <v>136</v>
      </c>
      <c r="B425">
        <v>-2058.4418999999998</v>
      </c>
      <c r="C425">
        <f t="shared" si="88"/>
        <v>-8493.7027999999991</v>
      </c>
      <c r="D425">
        <f t="shared" si="89"/>
        <v>-13817.238099999999</v>
      </c>
      <c r="E425">
        <f t="shared" si="97"/>
        <v>567.75909000000047</v>
      </c>
      <c r="F425">
        <f t="shared" si="95"/>
        <v>17447.429691198922</v>
      </c>
      <c r="G425">
        <f t="shared" si="96"/>
        <v>34894.859382397844</v>
      </c>
      <c r="H425">
        <f t="shared" si="91"/>
        <v>18015.188781198922</v>
      </c>
      <c r="I425">
        <f t="shared" si="92"/>
        <v>35462.618472397844</v>
      </c>
      <c r="J425">
        <f t="shared" si="93"/>
        <v>-16879.670601198923</v>
      </c>
      <c r="K425">
        <f t="shared" si="94"/>
        <v>-34327.100292397845</v>
      </c>
    </row>
    <row r="426" spans="1:11">
      <c r="A426" t="s">
        <v>137</v>
      </c>
      <c r="B426">
        <v>-175.25399999999999</v>
      </c>
      <c r="C426">
        <f t="shared" ref="C426:C435" si="98">SUM(B423,B424,B425,B426)</f>
        <v>-6937.0971</v>
      </c>
      <c r="D426">
        <f t="shared" si="89"/>
        <v>-6049.0802999999996</v>
      </c>
      <c r="E426">
        <f t="shared" si="97"/>
        <v>993.82273000000055</v>
      </c>
      <c r="F426">
        <f t="shared" si="95"/>
        <v>17159.979100844062</v>
      </c>
      <c r="G426">
        <f t="shared" si="96"/>
        <v>34319.958201688125</v>
      </c>
      <c r="H426">
        <f t="shared" si="91"/>
        <v>18153.801830844062</v>
      </c>
      <c r="I426">
        <f t="shared" si="92"/>
        <v>35313.780931688125</v>
      </c>
      <c r="J426">
        <f t="shared" si="93"/>
        <v>-16166.156370844063</v>
      </c>
      <c r="K426">
        <f t="shared" si="94"/>
        <v>-33326.135471688125</v>
      </c>
    </row>
    <row r="427" spans="1:11">
      <c r="A427" t="s">
        <v>138</v>
      </c>
      <c r="B427">
        <v>1154.8380999999999</v>
      </c>
      <c r="C427">
        <f t="shared" si="98"/>
        <v>246.8066</v>
      </c>
      <c r="D427">
        <f t="shared" si="89"/>
        <v>5125.74</v>
      </c>
      <c r="E427">
        <f t="shared" si="97"/>
        <v>1461.3040800000006</v>
      </c>
      <c r="F427">
        <f t="shared" si="95"/>
        <v>17137.693515102786</v>
      </c>
      <c r="G427">
        <f t="shared" si="96"/>
        <v>34275.387030205573</v>
      </c>
      <c r="H427">
        <f t="shared" si="91"/>
        <v>18598.997595102788</v>
      </c>
      <c r="I427">
        <f t="shared" si="92"/>
        <v>35736.691110205575</v>
      </c>
      <c r="J427">
        <f t="shared" si="93"/>
        <v>-15676.389435102787</v>
      </c>
      <c r="K427">
        <f t="shared" si="94"/>
        <v>-32814.082950205571</v>
      </c>
    </row>
    <row r="428" spans="1:11">
      <c r="A428" t="s">
        <v>139</v>
      </c>
      <c r="B428">
        <v>-1539.4484</v>
      </c>
      <c r="C428">
        <f t="shared" si="98"/>
        <v>-2618.3062</v>
      </c>
      <c r="D428">
        <f t="shared" si="89"/>
        <v>5589.6914999999999</v>
      </c>
      <c r="E428">
        <f t="shared" si="97"/>
        <v>2327.2736200000008</v>
      </c>
      <c r="F428">
        <f t="shared" si="95"/>
        <v>16871.578700301085</v>
      </c>
      <c r="G428">
        <f t="shared" si="96"/>
        <v>33743.157400602169</v>
      </c>
      <c r="H428">
        <f t="shared" si="91"/>
        <v>19198.852320301085</v>
      </c>
      <c r="I428">
        <f t="shared" si="92"/>
        <v>36070.431020602169</v>
      </c>
      <c r="J428">
        <f t="shared" si="93"/>
        <v>-14544.305080301085</v>
      </c>
      <c r="K428">
        <f t="shared" si="94"/>
        <v>-31415.883780602169</v>
      </c>
    </row>
    <row r="429" spans="1:11">
      <c r="A429" t="s">
        <v>140</v>
      </c>
      <c r="B429">
        <v>-1526.4241</v>
      </c>
      <c r="C429">
        <f t="shared" si="98"/>
        <v>-2086.2883999999999</v>
      </c>
      <c r="D429">
        <f t="shared" si="89"/>
        <v>6407.4143999999997</v>
      </c>
      <c r="E429">
        <f t="shared" si="97"/>
        <v>1277.6400150000004</v>
      </c>
      <c r="F429">
        <f t="shared" si="95"/>
        <v>15851.814071752549</v>
      </c>
      <c r="G429">
        <f t="shared" si="96"/>
        <v>31703.628143505099</v>
      </c>
      <c r="H429">
        <f t="shared" si="91"/>
        <v>17129.45408675255</v>
      </c>
      <c r="I429">
        <f t="shared" si="92"/>
        <v>32981.268158505096</v>
      </c>
      <c r="J429">
        <f t="shared" si="93"/>
        <v>-14574.174056752548</v>
      </c>
      <c r="K429">
        <f t="shared" si="94"/>
        <v>-30425.988128505098</v>
      </c>
    </row>
    <row r="430" spans="1:11">
      <c r="A430" t="s">
        <v>141</v>
      </c>
      <c r="B430">
        <v>357.25670000000002</v>
      </c>
      <c r="C430">
        <f t="shared" si="98"/>
        <v>-1553.7777000000001</v>
      </c>
      <c r="D430">
        <f t="shared" ref="D430:D435" si="99">C430-C426</f>
        <v>5383.3194000000003</v>
      </c>
      <c r="E430">
        <f t="shared" si="97"/>
        <v>749.36449500000072</v>
      </c>
      <c r="F430">
        <f t="shared" si="95"/>
        <v>15509.507221713247</v>
      </c>
      <c r="G430">
        <f t="shared" si="96"/>
        <v>31019.014443426495</v>
      </c>
      <c r="H430">
        <f t="shared" si="91"/>
        <v>16258.871716713249</v>
      </c>
      <c r="I430">
        <f t="shared" si="92"/>
        <v>31768.378938426496</v>
      </c>
      <c r="J430">
        <f t="shared" si="93"/>
        <v>-14760.142726713246</v>
      </c>
      <c r="K430">
        <f t="shared" si="94"/>
        <v>-30269.649948426493</v>
      </c>
    </row>
    <row r="431" spans="1:11">
      <c r="A431" t="s">
        <v>142</v>
      </c>
      <c r="B431">
        <v>-765.59590000000003</v>
      </c>
      <c r="C431">
        <f t="shared" si="98"/>
        <v>-3474.2116999999998</v>
      </c>
      <c r="D431">
        <f t="shared" si="99"/>
        <v>-3721.0182999999997</v>
      </c>
      <c r="E431">
        <f t="shared" si="97"/>
        <v>-885.40532999999903</v>
      </c>
      <c r="F431">
        <f t="shared" si="95"/>
        <v>14030.48363014377</v>
      </c>
      <c r="G431">
        <f t="shared" si="96"/>
        <v>28060.96726028754</v>
      </c>
      <c r="H431">
        <f t="shared" si="91"/>
        <v>13145.07830014377</v>
      </c>
      <c r="I431">
        <f t="shared" si="92"/>
        <v>27175.561930287542</v>
      </c>
      <c r="J431">
        <f t="shared" si="93"/>
        <v>-14915.88896014377</v>
      </c>
      <c r="K431">
        <f t="shared" si="94"/>
        <v>-28946.372590287538</v>
      </c>
    </row>
    <row r="432" spans="1:11">
      <c r="A432" t="s">
        <v>143</v>
      </c>
      <c r="B432">
        <v>1368.3554999999999</v>
      </c>
      <c r="C432">
        <f t="shared" si="98"/>
        <v>-566.40779999999995</v>
      </c>
      <c r="D432">
        <f t="shared" si="99"/>
        <v>2051.8984</v>
      </c>
      <c r="E432">
        <f t="shared" si="97"/>
        <v>-1382.0495649999989</v>
      </c>
      <c r="F432">
        <f t="shared" si="95"/>
        <v>13723.371996389198</v>
      </c>
      <c r="G432">
        <f t="shared" si="96"/>
        <v>27446.743992778396</v>
      </c>
      <c r="H432">
        <f t="shared" si="91"/>
        <v>12341.322431389199</v>
      </c>
      <c r="I432">
        <f t="shared" si="92"/>
        <v>26064.694427778399</v>
      </c>
      <c r="J432">
        <f t="shared" si="93"/>
        <v>-15105.421561389197</v>
      </c>
      <c r="K432">
        <f t="shared" si="94"/>
        <v>-28828.793557778394</v>
      </c>
    </row>
    <row r="433" spans="1:131">
      <c r="A433" t="s">
        <v>144</v>
      </c>
      <c r="B433">
        <v>-1694.088</v>
      </c>
      <c r="C433">
        <f t="shared" si="98"/>
        <v>-734.07170000000008</v>
      </c>
      <c r="D433">
        <f t="shared" si="99"/>
        <v>1352.2166999999999</v>
      </c>
      <c r="E433">
        <f t="shared" si="97"/>
        <v>832.06689000000028</v>
      </c>
      <c r="F433">
        <f t="shared" si="95"/>
        <v>9628.5657597727059</v>
      </c>
      <c r="G433">
        <f t="shared" si="96"/>
        <v>19257.131519545412</v>
      </c>
      <c r="H433">
        <f t="shared" si="91"/>
        <v>10460.632649772706</v>
      </c>
      <c r="I433">
        <f t="shared" si="92"/>
        <v>20089.198409545414</v>
      </c>
      <c r="J433">
        <f t="shared" si="93"/>
        <v>-8796.4988697727058</v>
      </c>
      <c r="K433">
        <f t="shared" si="94"/>
        <v>-18425.06462954541</v>
      </c>
    </row>
    <row r="434" spans="1:131">
      <c r="A434" t="s">
        <v>145</v>
      </c>
      <c r="B434">
        <v>118.68989999999999</v>
      </c>
      <c r="C434">
        <f t="shared" si="98"/>
        <v>-972.63850000000014</v>
      </c>
      <c r="D434">
        <f t="shared" si="99"/>
        <v>581.13919999999996</v>
      </c>
      <c r="E434">
        <f t="shared" si="97"/>
        <v>1425.1546050000009</v>
      </c>
      <c r="F434">
        <f t="shared" si="95"/>
        <v>9198.9333826097227</v>
      </c>
      <c r="G434">
        <f t="shared" si="96"/>
        <v>18397.866765219445</v>
      </c>
      <c r="H434">
        <f t="shared" si="91"/>
        <v>10624.087987609724</v>
      </c>
      <c r="I434">
        <f t="shared" si="92"/>
        <v>19823.021370219445</v>
      </c>
      <c r="J434">
        <f t="shared" si="93"/>
        <v>-7773.7787776097221</v>
      </c>
      <c r="K434">
        <f t="shared" si="94"/>
        <v>-16972.712160219446</v>
      </c>
    </row>
    <row r="435" spans="1:131">
      <c r="A435" t="s">
        <v>146</v>
      </c>
      <c r="B435">
        <v>585.44280000000003</v>
      </c>
      <c r="C435">
        <f t="shared" si="98"/>
        <v>378.40019999999993</v>
      </c>
      <c r="D435">
        <f t="shared" si="99"/>
        <v>3852.6118999999999</v>
      </c>
      <c r="E435">
        <f t="shared" si="97"/>
        <v>2601.25947</v>
      </c>
      <c r="F435">
        <f t="shared" si="95"/>
        <v>7749.4699006655619</v>
      </c>
      <c r="G435">
        <f t="shared" si="96"/>
        <v>15498.939801331124</v>
      </c>
      <c r="H435">
        <f t="shared" si="91"/>
        <v>10350.729370665562</v>
      </c>
      <c r="I435">
        <f t="shared" si="92"/>
        <v>18100.199271331123</v>
      </c>
      <c r="J435">
        <f t="shared" si="93"/>
        <v>-5148.2104306655619</v>
      </c>
      <c r="K435">
        <f t="shared" si="94"/>
        <v>-12897.680331331125</v>
      </c>
    </row>
    <row r="436" spans="1:131">
      <c r="A436" t="s">
        <v>273</v>
      </c>
      <c r="B436">
        <v>-837.81100000000004</v>
      </c>
      <c r="C436">
        <f t="shared" ref="C436:C437" si="100">SUM(B433,B434,B435,B436)</f>
        <v>-1827.7662999999998</v>
      </c>
      <c r="D436">
        <f t="shared" ref="D436:D437" si="101">C436-C432</f>
        <v>-1261.3584999999998</v>
      </c>
      <c r="E436">
        <f t="shared" ref="E436:E437" si="102">AVERAGE(D417:D436)</f>
        <v>2547.3652549999997</v>
      </c>
      <c r="F436">
        <f t="shared" si="95"/>
        <v>7773.566462280105</v>
      </c>
      <c r="G436">
        <f t="shared" si="96"/>
        <v>15547.13292456021</v>
      </c>
      <c r="H436">
        <f t="shared" si="91"/>
        <v>10320.931717280106</v>
      </c>
      <c r="I436">
        <f t="shared" si="92"/>
        <v>18094.498179560211</v>
      </c>
      <c r="J436">
        <f t="shared" si="93"/>
        <v>-5226.2012072801053</v>
      </c>
      <c r="K436">
        <f t="shared" si="94"/>
        <v>-12999.767669560209</v>
      </c>
    </row>
    <row r="437" spans="1:131">
      <c r="A437" t="s">
        <v>274</v>
      </c>
      <c r="B437">
        <v>7730.3337999999994</v>
      </c>
      <c r="C437">
        <f t="shared" si="100"/>
        <v>7596.6554999999989</v>
      </c>
      <c r="D437">
        <f t="shared" si="101"/>
        <v>8330.7271999999994</v>
      </c>
      <c r="E437">
        <f t="shared" si="102"/>
        <v>1745.5794400000007</v>
      </c>
      <c r="F437">
        <f t="shared" si="95"/>
        <v>6037.8467118012404</v>
      </c>
      <c r="G437">
        <f t="shared" si="96"/>
        <v>12075.693423602481</v>
      </c>
      <c r="H437">
        <f t="shared" si="91"/>
        <v>7783.4261518012408</v>
      </c>
      <c r="I437">
        <f t="shared" si="92"/>
        <v>13821.272863602482</v>
      </c>
      <c r="J437">
        <f t="shared" si="93"/>
        <v>-4292.26727180124</v>
      </c>
      <c r="K437">
        <f t="shared" si="94"/>
        <v>-10330.113983602479</v>
      </c>
    </row>
    <row r="439" spans="1:131" ht="60">
      <c r="A439" s="1" t="s">
        <v>0</v>
      </c>
      <c r="B439" s="2" t="s">
        <v>162</v>
      </c>
      <c r="C439" s="2" t="s">
        <v>148</v>
      </c>
      <c r="D439" s="2" t="s">
        <v>149</v>
      </c>
      <c r="E439" s="2" t="s">
        <v>150</v>
      </c>
      <c r="F439" s="2" t="s">
        <v>166</v>
      </c>
      <c r="G439" s="2" t="s">
        <v>167</v>
      </c>
      <c r="H439" s="2" t="s">
        <v>151</v>
      </c>
      <c r="I439" s="2" t="s">
        <v>152</v>
      </c>
      <c r="J439" s="2" t="s">
        <v>153</v>
      </c>
      <c r="K439" s="2" t="s">
        <v>154</v>
      </c>
      <c r="N439" t="s">
        <v>31</v>
      </c>
      <c r="O439" t="s">
        <v>32</v>
      </c>
      <c r="P439" t="s">
        <v>33</v>
      </c>
      <c r="Q439" t="s">
        <v>34</v>
      </c>
      <c r="R439" t="s">
        <v>35</v>
      </c>
      <c r="S439" t="s">
        <v>36</v>
      </c>
      <c r="T439" t="s">
        <v>37</v>
      </c>
      <c r="U439" t="s">
        <v>38</v>
      </c>
      <c r="V439" t="s">
        <v>39</v>
      </c>
      <c r="W439" t="s">
        <v>40</v>
      </c>
      <c r="X439" t="s">
        <v>41</v>
      </c>
      <c r="Y439" t="s">
        <v>42</v>
      </c>
      <c r="Z439" t="s">
        <v>43</v>
      </c>
      <c r="AA439" t="s">
        <v>44</v>
      </c>
      <c r="AB439" t="s">
        <v>45</v>
      </c>
      <c r="AC439" t="s">
        <v>46</v>
      </c>
      <c r="AD439" t="s">
        <v>47</v>
      </c>
      <c r="AE439" t="s">
        <v>48</v>
      </c>
      <c r="AF439" t="s">
        <v>49</v>
      </c>
      <c r="AG439" t="s">
        <v>50</v>
      </c>
      <c r="AH439" t="s">
        <v>51</v>
      </c>
      <c r="AI439" t="s">
        <v>52</v>
      </c>
      <c r="AJ439" t="s">
        <v>53</v>
      </c>
      <c r="AK439" t="s">
        <v>54</v>
      </c>
      <c r="AL439" t="s">
        <v>55</v>
      </c>
      <c r="AM439" t="s">
        <v>56</v>
      </c>
      <c r="AN439" t="s">
        <v>57</v>
      </c>
      <c r="AO439" t="s">
        <v>58</v>
      </c>
      <c r="AP439" t="s">
        <v>59</v>
      </c>
      <c r="AQ439" t="s">
        <v>60</v>
      </c>
      <c r="AR439" t="s">
        <v>61</v>
      </c>
      <c r="AS439" t="s">
        <v>62</v>
      </c>
      <c r="AT439" t="s">
        <v>63</v>
      </c>
      <c r="AU439" t="s">
        <v>64</v>
      </c>
      <c r="AV439" t="s">
        <v>65</v>
      </c>
      <c r="AW439" t="s">
        <v>66</v>
      </c>
      <c r="AX439" t="s">
        <v>67</v>
      </c>
      <c r="AY439" t="s">
        <v>68</v>
      </c>
      <c r="AZ439" t="s">
        <v>69</v>
      </c>
      <c r="BA439" t="s">
        <v>70</v>
      </c>
      <c r="BB439" t="s">
        <v>71</v>
      </c>
      <c r="BC439" t="s">
        <v>72</v>
      </c>
      <c r="BD439" t="s">
        <v>73</v>
      </c>
      <c r="BE439" t="s">
        <v>74</v>
      </c>
      <c r="BF439" t="s">
        <v>75</v>
      </c>
      <c r="BG439" t="s">
        <v>76</v>
      </c>
      <c r="BH439" t="s">
        <v>77</v>
      </c>
      <c r="BI439" t="s">
        <v>78</v>
      </c>
      <c r="BJ439" t="s">
        <v>79</v>
      </c>
      <c r="BK439" t="s">
        <v>80</v>
      </c>
      <c r="BL439" t="s">
        <v>81</v>
      </c>
      <c r="BM439" t="s">
        <v>82</v>
      </c>
      <c r="BN439" t="s">
        <v>83</v>
      </c>
      <c r="BO439" t="s">
        <v>84</v>
      </c>
      <c r="BP439" t="s">
        <v>85</v>
      </c>
      <c r="BQ439" t="s">
        <v>86</v>
      </c>
      <c r="BR439" t="s">
        <v>87</v>
      </c>
      <c r="BS439" t="s">
        <v>88</v>
      </c>
      <c r="BT439" t="s">
        <v>89</v>
      </c>
      <c r="BU439" t="s">
        <v>90</v>
      </c>
      <c r="BV439" t="s">
        <v>91</v>
      </c>
      <c r="BW439" t="s">
        <v>92</v>
      </c>
      <c r="BX439" t="s">
        <v>93</v>
      </c>
      <c r="BY439" t="s">
        <v>94</v>
      </c>
      <c r="BZ439" t="s">
        <v>95</v>
      </c>
      <c r="CA439" t="s">
        <v>96</v>
      </c>
      <c r="CB439" t="s">
        <v>97</v>
      </c>
      <c r="CC439" t="s">
        <v>98</v>
      </c>
      <c r="CD439" t="s">
        <v>99</v>
      </c>
      <c r="CE439" t="s">
        <v>100</v>
      </c>
      <c r="CF439" t="s">
        <v>101</v>
      </c>
      <c r="CG439" t="s">
        <v>102</v>
      </c>
      <c r="CH439" t="s">
        <v>103</v>
      </c>
      <c r="CI439" t="s">
        <v>104</v>
      </c>
      <c r="CJ439" t="s">
        <v>105</v>
      </c>
      <c r="CK439" t="s">
        <v>106</v>
      </c>
      <c r="CL439" t="s">
        <v>107</v>
      </c>
      <c r="CM439" t="s">
        <v>108</v>
      </c>
      <c r="CN439" t="s">
        <v>109</v>
      </c>
      <c r="CO439" t="s">
        <v>110</v>
      </c>
      <c r="CP439" t="s">
        <v>111</v>
      </c>
      <c r="CQ439" t="s">
        <v>112</v>
      </c>
      <c r="CR439" t="s">
        <v>113</v>
      </c>
      <c r="CS439" t="s">
        <v>114</v>
      </c>
      <c r="CT439" t="s">
        <v>115</v>
      </c>
      <c r="CU439" t="s">
        <v>116</v>
      </c>
      <c r="CV439" t="s">
        <v>117</v>
      </c>
      <c r="CW439" t="s">
        <v>163</v>
      </c>
      <c r="CX439" t="s">
        <v>119</v>
      </c>
      <c r="CY439" t="s">
        <v>120</v>
      </c>
      <c r="CZ439" t="s">
        <v>121</v>
      </c>
      <c r="DA439" t="s">
        <v>122</v>
      </c>
      <c r="DB439" t="s">
        <v>123</v>
      </c>
      <c r="DC439" t="s">
        <v>124</v>
      </c>
      <c r="DD439" t="s">
        <v>125</v>
      </c>
      <c r="DE439" t="s">
        <v>126</v>
      </c>
      <c r="DF439" t="s">
        <v>127</v>
      </c>
      <c r="DG439" t="s">
        <v>128</v>
      </c>
      <c r="DH439" t="s">
        <v>129</v>
      </c>
      <c r="DI439" t="s">
        <v>130</v>
      </c>
      <c r="DJ439" t="s">
        <v>131</v>
      </c>
      <c r="DK439" t="s">
        <v>132</v>
      </c>
      <c r="DL439" t="s">
        <v>133</v>
      </c>
      <c r="DM439" t="s">
        <v>134</v>
      </c>
      <c r="DN439" t="s">
        <v>135</v>
      </c>
      <c r="DO439" t="s">
        <v>136</v>
      </c>
      <c r="DP439" t="s">
        <v>137</v>
      </c>
      <c r="DQ439" t="s">
        <v>138</v>
      </c>
      <c r="DR439" t="s">
        <v>139</v>
      </c>
      <c r="DS439" t="s">
        <v>140</v>
      </c>
      <c r="DT439" t="s">
        <v>141</v>
      </c>
      <c r="DU439" t="s">
        <v>142</v>
      </c>
      <c r="DV439" t="s">
        <v>143</v>
      </c>
      <c r="DW439" t="s">
        <v>144</v>
      </c>
      <c r="DX439" t="s">
        <v>145</v>
      </c>
      <c r="DY439" t="s">
        <v>146</v>
      </c>
      <c r="DZ439" t="s">
        <v>273</v>
      </c>
      <c r="EA439" t="s">
        <v>274</v>
      </c>
    </row>
    <row r="440" spans="1:131">
      <c r="A440" t="s">
        <v>5</v>
      </c>
      <c r="B440">
        <v>53.577500000000299</v>
      </c>
      <c r="M440" s="2" t="s">
        <v>149</v>
      </c>
      <c r="N440">
        <v>2028.175</v>
      </c>
      <c r="O440">
        <v>1543.0249999999999</v>
      </c>
      <c r="P440">
        <v>-1119.7919999999997</v>
      </c>
      <c r="Q440">
        <v>-1257.674</v>
      </c>
      <c r="R440">
        <v>-4007.6379999999999</v>
      </c>
      <c r="S440">
        <v>-4964.2000000000007</v>
      </c>
      <c r="T440">
        <v>-4510.4000000000005</v>
      </c>
      <c r="U440">
        <v>-4127.6419999999998</v>
      </c>
      <c r="V440">
        <v>36.733999999999469</v>
      </c>
      <c r="W440">
        <v>3043.6200000000008</v>
      </c>
      <c r="X440">
        <v>3682.5200000000004</v>
      </c>
      <c r="Y440">
        <v>4482.0040000000008</v>
      </c>
      <c r="Z440">
        <v>1160.8520000000003</v>
      </c>
      <c r="AA440">
        <v>583.87999999999988</v>
      </c>
      <c r="AB440">
        <v>-5112.8279999999995</v>
      </c>
      <c r="AC440">
        <v>-4321.3179999999993</v>
      </c>
      <c r="AD440">
        <v>-5646.6</v>
      </c>
      <c r="AE440">
        <v>-7529.3450000000003</v>
      </c>
      <c r="AF440">
        <v>5002.0199999999995</v>
      </c>
      <c r="AG440">
        <v>-3.7210000000004584</v>
      </c>
      <c r="AH440">
        <v>5107.1880000000001</v>
      </c>
      <c r="AI440">
        <v>7699.9619999999995</v>
      </c>
      <c r="AJ440">
        <v>-448.6850000000004</v>
      </c>
      <c r="AK440">
        <v>11874.685000000001</v>
      </c>
      <c r="AL440">
        <v>9446.3979999999992</v>
      </c>
      <c r="AM440">
        <v>6551.483000000002</v>
      </c>
      <c r="AN440">
        <v>8898.3010000000013</v>
      </c>
      <c r="AO440">
        <v>-7444.8659999999991</v>
      </c>
      <c r="AP440">
        <v>-8582.7699999999986</v>
      </c>
      <c r="AQ440">
        <v>-9154.4390000000021</v>
      </c>
      <c r="AR440">
        <v>-11387.257000000001</v>
      </c>
      <c r="AS440">
        <v>-4399.1030000000019</v>
      </c>
      <c r="AT440">
        <v>-4741.2969999999996</v>
      </c>
      <c r="AU440">
        <v>-2067.4249999999997</v>
      </c>
      <c r="AV440">
        <v>1691.6840000000007</v>
      </c>
      <c r="AW440">
        <v>3393.8190000000004</v>
      </c>
      <c r="AX440">
        <v>5154.1459999999988</v>
      </c>
      <c r="AY440">
        <v>3237.1280000000002</v>
      </c>
      <c r="AZ440">
        <v>-9.8360000000002401</v>
      </c>
      <c r="BA440">
        <v>-3582.5199999999995</v>
      </c>
      <c r="BB440">
        <v>-5140.5659999999998</v>
      </c>
      <c r="BC440">
        <v>-3536.5610000000001</v>
      </c>
      <c r="BD440">
        <v>829.36900000000014</v>
      </c>
      <c r="BE440">
        <v>3354.424</v>
      </c>
      <c r="BF440">
        <v>10403.952000000001</v>
      </c>
      <c r="BG440">
        <v>9545.232</v>
      </c>
      <c r="BH440">
        <v>2452.3890000000006</v>
      </c>
      <c r="BI440">
        <v>4254.6350000000002</v>
      </c>
      <c r="BJ440">
        <v>-6334.4990000000007</v>
      </c>
      <c r="BK440">
        <v>-2216.4270000000006</v>
      </c>
      <c r="BL440">
        <v>-1467.4050000000007</v>
      </c>
      <c r="BM440">
        <v>-2278.2430000000008</v>
      </c>
      <c r="BN440">
        <v>1316.3370000000002</v>
      </c>
      <c r="BO440">
        <v>-4601.973</v>
      </c>
      <c r="BP440">
        <v>3879.6690000000008</v>
      </c>
      <c r="BQ440">
        <v>-1030.8799999999997</v>
      </c>
      <c r="BR440">
        <v>3581.4250000000002</v>
      </c>
      <c r="BS440">
        <v>8137.17</v>
      </c>
      <c r="BT440">
        <v>725.90599999999949</v>
      </c>
      <c r="BU440">
        <v>9969.7060000000001</v>
      </c>
      <c r="BV440">
        <v>-2704.5129999999995</v>
      </c>
      <c r="BW440">
        <v>-4502.8809999999994</v>
      </c>
      <c r="BX440">
        <v>-3701.1359999999995</v>
      </c>
      <c r="BY440">
        <v>-9597.6970000000001</v>
      </c>
      <c r="BZ440">
        <v>2036.3049999999996</v>
      </c>
      <c r="CA440">
        <v>1327.732</v>
      </c>
      <c r="CB440">
        <v>-2433.0812999999998</v>
      </c>
      <c r="CC440">
        <v>17.637399999999388</v>
      </c>
      <c r="CD440">
        <v>2342.7273999999998</v>
      </c>
      <c r="CE440">
        <v>-1697.1550000000007</v>
      </c>
      <c r="CF440">
        <v>5632.4299999999985</v>
      </c>
      <c r="CG440">
        <v>-2464.6187999999993</v>
      </c>
      <c r="CH440">
        <v>-11297.073700000001</v>
      </c>
      <c r="CI440">
        <v>-5300.9116999999997</v>
      </c>
      <c r="CJ440">
        <v>5250.4846000000016</v>
      </c>
      <c r="CK440">
        <v>14467.900600000001</v>
      </c>
      <c r="CL440">
        <v>16874.008300000001</v>
      </c>
      <c r="CM440">
        <v>11103.216899999999</v>
      </c>
      <c r="CN440">
        <v>-13709.118700000003</v>
      </c>
      <c r="CO440">
        <v>-33708.438500000004</v>
      </c>
      <c r="CP440">
        <v>-27100.6522</v>
      </c>
      <c r="CQ440">
        <v>-9934.5906999999988</v>
      </c>
      <c r="CR440">
        <v>-14938.576099999998</v>
      </c>
      <c r="CS440">
        <v>19853.364600000001</v>
      </c>
      <c r="CT440">
        <v>-3627.1018000000004</v>
      </c>
      <c r="CU440">
        <v>-14698.661100000001</v>
      </c>
      <c r="CV440">
        <v>-1135.006400000002</v>
      </c>
      <c r="CW440">
        <v>-11316.516899999999</v>
      </c>
      <c r="CX440">
        <v>17892.186800000003</v>
      </c>
      <c r="CY440">
        <v>103.75010000000111</v>
      </c>
      <c r="CZ440">
        <v>32063.216799999998</v>
      </c>
      <c r="DA440">
        <v>13168.762999999997</v>
      </c>
      <c r="DB440">
        <v>11907.191799999999</v>
      </c>
      <c r="DC440">
        <v>39681.910400000001</v>
      </c>
      <c r="DD440">
        <v>-4824.8647999999976</v>
      </c>
      <c r="DE440">
        <v>-3971.838099999999</v>
      </c>
      <c r="DF440">
        <v>-27664.472299999998</v>
      </c>
      <c r="DG440">
        <v>-47982.290699999998</v>
      </c>
      <c r="DH440">
        <v>-33725.766499999998</v>
      </c>
      <c r="DI440">
        <v>-10100.8487</v>
      </c>
      <c r="DJ440">
        <v>15953.1083</v>
      </c>
      <c r="DK440">
        <v>23331.7389</v>
      </c>
      <c r="DL440">
        <v>38519.224699999999</v>
      </c>
      <c r="DM440">
        <v>9518.2198000000026</v>
      </c>
      <c r="DN440">
        <v>-4265.7887999999994</v>
      </c>
      <c r="DO440">
        <v>-2600.4579999999983</v>
      </c>
      <c r="DP440">
        <v>-38223.1</v>
      </c>
      <c r="DQ440">
        <v>-12716.808800000003</v>
      </c>
      <c r="DR440">
        <v>-17014.435600000004</v>
      </c>
      <c r="DS440">
        <v>-21004.845000000001</v>
      </c>
      <c r="DT440">
        <v>13723.878099999998</v>
      </c>
      <c r="DU440">
        <v>-1699.178899999999</v>
      </c>
      <c r="DV440">
        <v>1318.0469999999987</v>
      </c>
      <c r="DW440">
        <v>6368.5390999999981</v>
      </c>
      <c r="DX440">
        <v>-7452.1710999999959</v>
      </c>
      <c r="DY440">
        <v>12076.870499999997</v>
      </c>
      <c r="DZ440">
        <v>6778.4641000000011</v>
      </c>
      <c r="EA440">
        <v>8079.991399999999</v>
      </c>
    </row>
    <row r="441" spans="1:131" ht="45">
      <c r="A441" t="s">
        <v>6</v>
      </c>
      <c r="B441">
        <v>123.5971</v>
      </c>
      <c r="M441" s="2" t="s">
        <v>151</v>
      </c>
      <c r="N441">
        <v>3068.0406070579656</v>
      </c>
      <c r="O441">
        <v>3165.2046655093554</v>
      </c>
      <c r="P441">
        <v>3166.926033213118</v>
      </c>
      <c r="Q441">
        <v>3167.5685478119153</v>
      </c>
      <c r="R441">
        <v>3094.7674510883476</v>
      </c>
      <c r="S441">
        <v>2844.8844303852284</v>
      </c>
      <c r="T441">
        <v>2558.2925824721583</v>
      </c>
      <c r="U441">
        <v>1862.5627434242513</v>
      </c>
      <c r="V441">
        <v>1833.8156008398446</v>
      </c>
      <c r="W441">
        <v>2216.1976413702005</v>
      </c>
      <c r="X441">
        <v>2634.120803985179</v>
      </c>
      <c r="Y441">
        <v>3090.5640083722988</v>
      </c>
      <c r="Z441">
        <v>3180.3670318686591</v>
      </c>
      <c r="AA441">
        <v>3101.1114263720547</v>
      </c>
      <c r="AB441">
        <v>2904.8791247772938</v>
      </c>
      <c r="AC441">
        <v>2619.5134341226221</v>
      </c>
      <c r="AD441">
        <v>2430.5877235807643</v>
      </c>
      <c r="AE441">
        <v>2340.1651625034392</v>
      </c>
      <c r="AF441">
        <v>2729.8950614633532</v>
      </c>
      <c r="AG441">
        <v>2705.8687827209747</v>
      </c>
      <c r="AH441">
        <v>3050.862377532907</v>
      </c>
      <c r="AI441">
        <v>3776.8754905007895</v>
      </c>
      <c r="AJ441">
        <v>3808.724713536224</v>
      </c>
      <c r="AK441">
        <v>5268.1780178342578</v>
      </c>
      <c r="AL441">
        <v>6244.7469878158417</v>
      </c>
      <c r="AM441">
        <v>6790.8765825644032</v>
      </c>
      <c r="AN441">
        <v>7527.0722650439984</v>
      </c>
      <c r="AO441">
        <v>7600.7758767100458</v>
      </c>
      <c r="AP441">
        <v>7618.786352412525</v>
      </c>
      <c r="AQ441">
        <v>7427.073833671252</v>
      </c>
      <c r="AR441">
        <v>7169.1535506773207</v>
      </c>
      <c r="AS441">
        <v>6711.6267538971397</v>
      </c>
      <c r="AT441">
        <v>6471.3433852680473</v>
      </c>
      <c r="AU441">
        <v>6338.682025772101</v>
      </c>
      <c r="AV441">
        <v>6625.2390819993234</v>
      </c>
      <c r="AW441">
        <v>7000.4691955759108</v>
      </c>
      <c r="AX441">
        <v>7505.9940865700273</v>
      </c>
      <c r="AY441">
        <v>7809.975670130535</v>
      </c>
      <c r="AZ441">
        <v>7496.0300904791293</v>
      </c>
      <c r="BA441">
        <v>7384.9078241797697</v>
      </c>
      <c r="BB441">
        <v>6897.9520967963763</v>
      </c>
      <c r="BC441">
        <v>6133.3731457191934</v>
      </c>
      <c r="BD441">
        <v>6204.0617251250178</v>
      </c>
      <c r="BE441">
        <v>5194.5910933982432</v>
      </c>
      <c r="BF441">
        <v>5331.3001708578213</v>
      </c>
      <c r="BG441">
        <v>5702.1881085062269</v>
      </c>
      <c r="BH441">
        <v>5023.537833493674</v>
      </c>
      <c r="BI441">
        <v>5516.9903019757157</v>
      </c>
      <c r="BJ441">
        <v>5486.0115729287209</v>
      </c>
      <c r="BK441">
        <v>5470.9998636685614</v>
      </c>
      <c r="BL441">
        <v>5276.3897992538714</v>
      </c>
      <c r="BM441">
        <v>5288.8018621888723</v>
      </c>
      <c r="BN441">
        <v>5415.8807829333637</v>
      </c>
      <c r="BO441">
        <v>5413.5134280463808</v>
      </c>
      <c r="BP441">
        <v>5570.5253127950782</v>
      </c>
      <c r="BQ441">
        <v>5331.2070745041528</v>
      </c>
      <c r="BR441">
        <v>5185.87232116616</v>
      </c>
      <c r="BS441">
        <v>5702.1449729800761</v>
      </c>
      <c r="BT441">
        <v>5734.6106719121908</v>
      </c>
      <c r="BU441">
        <v>6691.2604195429758</v>
      </c>
      <c r="BV441">
        <v>6670.8850936136168</v>
      </c>
      <c r="BW441">
        <v>6680.8082684902756</v>
      </c>
      <c r="BX441">
        <v>6594.4054951322996</v>
      </c>
      <c r="BY441">
        <v>6479.5373619704278</v>
      </c>
      <c r="BZ441">
        <v>5606.4672918051474</v>
      </c>
      <c r="CA441">
        <v>4740.3629006621541</v>
      </c>
      <c r="CB441">
        <v>4486.9585891034358</v>
      </c>
      <c r="CC441">
        <v>4155.584165432485</v>
      </c>
      <c r="CD441">
        <v>4417.4143450415932</v>
      </c>
      <c r="CE441">
        <v>4431.7053253604872</v>
      </c>
      <c r="CF441">
        <v>4946.1033872933031</v>
      </c>
      <c r="CG441">
        <v>4942.4814221427469</v>
      </c>
      <c r="CH441">
        <v>4978.6742686007365</v>
      </c>
      <c r="CI441">
        <v>4975.6764439151093</v>
      </c>
      <c r="CJ441">
        <v>5109.9379280293997</v>
      </c>
      <c r="CK441">
        <v>6806.5053181156445</v>
      </c>
      <c r="CL441">
        <v>8438.7352216261861</v>
      </c>
      <c r="CM441">
        <v>8764.7080532639338</v>
      </c>
      <c r="CN441">
        <v>8764.8196782232062</v>
      </c>
      <c r="CO441">
        <v>9314.713075180498</v>
      </c>
      <c r="CP441">
        <v>9497.2018534328636</v>
      </c>
      <c r="CQ441">
        <v>9324.0707143551099</v>
      </c>
      <c r="CR441">
        <v>9042.1439429373568</v>
      </c>
      <c r="CS441">
        <v>11461.763137622893</v>
      </c>
      <c r="CT441">
        <v>11145.128355380602</v>
      </c>
      <c r="CU441">
        <v>10578.3563404139</v>
      </c>
      <c r="CV441">
        <v>10650.42195808754</v>
      </c>
      <c r="CW441">
        <v>10176.521587476971</v>
      </c>
      <c r="CX441">
        <v>11724.809377060541</v>
      </c>
      <c r="CY441">
        <v>11828.701168649342</v>
      </c>
      <c r="CZ441">
        <v>15022.749889725364</v>
      </c>
      <c r="DA441">
        <v>16125.523569399087</v>
      </c>
      <c r="DB441">
        <v>17323.537256745873</v>
      </c>
      <c r="DC441">
        <v>21638.835384615744</v>
      </c>
      <c r="DD441">
        <v>21194.753987136693</v>
      </c>
      <c r="DE441">
        <v>20088.698282031437</v>
      </c>
      <c r="DF441">
        <v>18527.800262209814</v>
      </c>
      <c r="DG441">
        <v>17957.893152464254</v>
      </c>
      <c r="DH441">
        <v>17860.730261801033</v>
      </c>
      <c r="DI441">
        <v>18069.393836742405</v>
      </c>
      <c r="DJ441">
        <v>19926.829539874372</v>
      </c>
      <c r="DK441">
        <v>22192.491737100623</v>
      </c>
      <c r="DL441">
        <v>26153.451890993474</v>
      </c>
      <c r="DM441">
        <v>25350.656806543291</v>
      </c>
      <c r="DN441">
        <v>25327.539108289056</v>
      </c>
      <c r="DO441">
        <v>25626.54099779022</v>
      </c>
      <c r="DP441">
        <v>25535.256989032136</v>
      </c>
      <c r="DQ441">
        <v>25503.627558326672</v>
      </c>
      <c r="DR441">
        <v>23720.454220379168</v>
      </c>
      <c r="DS441">
        <v>23066.311760349839</v>
      </c>
      <c r="DT441">
        <v>21153.322631643943</v>
      </c>
      <c r="DU441">
        <v>20114.812975073997</v>
      </c>
      <c r="DV441">
        <v>19337.071710930315</v>
      </c>
      <c r="DW441">
        <v>15478.940384947653</v>
      </c>
      <c r="DX441">
        <v>15348.999417543582</v>
      </c>
      <c r="DY441">
        <v>16529.597742188766</v>
      </c>
      <c r="DZ441">
        <v>17734.428301791468</v>
      </c>
      <c r="EA441">
        <v>17879.89763854547</v>
      </c>
    </row>
    <row r="442" spans="1:131" ht="45">
      <c r="A442" t="s">
        <v>7</v>
      </c>
      <c r="B442">
        <v>396.79629999999997</v>
      </c>
      <c r="M442" s="2" t="s">
        <v>152</v>
      </c>
      <c r="N442">
        <v>5627.0471641159311</v>
      </c>
      <c r="O442">
        <v>5593.4745810187105</v>
      </c>
      <c r="P442">
        <v>5584.1877914262359</v>
      </c>
      <c r="Q442">
        <v>5565.9752006238305</v>
      </c>
      <c r="R442">
        <v>5706.3583021766945</v>
      </c>
      <c r="S442">
        <v>5626.5739107704567</v>
      </c>
      <c r="T442">
        <v>5428.5884149443173</v>
      </c>
      <c r="U442">
        <v>4514.6682868485022</v>
      </c>
      <c r="V442">
        <v>4477.5134016796892</v>
      </c>
      <c r="W442">
        <v>4947.0079827404015</v>
      </c>
      <c r="X442">
        <v>5425.3222579703579</v>
      </c>
      <c r="Y442">
        <v>5918.9145667445973</v>
      </c>
      <c r="Z442">
        <v>6006.3409137373183</v>
      </c>
      <c r="AA442">
        <v>5907.8176027441095</v>
      </c>
      <c r="AB442">
        <v>5901.2875995545874</v>
      </c>
      <c r="AC442">
        <v>5681.913868245244</v>
      </c>
      <c r="AD442">
        <v>5664.2340971615286</v>
      </c>
      <c r="AE442">
        <v>5886.1464750068781</v>
      </c>
      <c r="AF442">
        <v>6493.7901229267054</v>
      </c>
      <c r="AG442">
        <v>6463.6539654419494</v>
      </c>
      <c r="AH442">
        <v>6999.6905050658142</v>
      </c>
      <c r="AI442">
        <v>8143.8698810015794</v>
      </c>
      <c r="AJ442">
        <v>8174.0129770724479</v>
      </c>
      <c r="AK442">
        <v>10436.301635668517</v>
      </c>
      <c r="AL442">
        <v>11716.737775631684</v>
      </c>
      <c r="AM442">
        <v>12233.212815128805</v>
      </c>
      <c r="AN442">
        <v>13035.169130087996</v>
      </c>
      <c r="AO442">
        <v>13348.437553420092</v>
      </c>
      <c r="AP442">
        <v>13815.433704825051</v>
      </c>
      <c r="AQ442">
        <v>14041.911617342503</v>
      </c>
      <c r="AR442">
        <v>14279.559901354642</v>
      </c>
      <c r="AS442">
        <v>13808.56165779428</v>
      </c>
      <c r="AT442">
        <v>13623.102370536095</v>
      </c>
      <c r="AU442">
        <v>13490.344901544202</v>
      </c>
      <c r="AV442">
        <v>13723.233413998647</v>
      </c>
      <c r="AW442">
        <v>14087.936791151822</v>
      </c>
      <c r="AX442">
        <v>14558.949273140055</v>
      </c>
      <c r="AY442">
        <v>14628.58879026107</v>
      </c>
      <c r="AZ442">
        <v>14251.290430958259</v>
      </c>
      <c r="BA442">
        <v>14207.98584835954</v>
      </c>
      <c r="BB442">
        <v>13746.462093592752</v>
      </c>
      <c r="BC442">
        <v>12779.130341438386</v>
      </c>
      <c r="BD442">
        <v>12856.604800250036</v>
      </c>
      <c r="BE442">
        <v>11263.676586796488</v>
      </c>
      <c r="BF442">
        <v>11489.217041715643</v>
      </c>
      <c r="BG442">
        <v>12081.305467012453</v>
      </c>
      <c r="BH442">
        <v>11046.300516987349</v>
      </c>
      <c r="BI442">
        <v>11448.230403951433</v>
      </c>
      <c r="BJ442">
        <v>11273.859395857442</v>
      </c>
      <c r="BK442">
        <v>10896.935377337124</v>
      </c>
      <c r="BL442">
        <v>10011.722648507743</v>
      </c>
      <c r="BM442">
        <v>9930.5037743777448</v>
      </c>
      <c r="BN442">
        <v>9881.7799158667276</v>
      </c>
      <c r="BO442">
        <v>10003.772606092762</v>
      </c>
      <c r="BP442">
        <v>10208.397125590156</v>
      </c>
      <c r="BQ442">
        <v>9950.9955990083054</v>
      </c>
      <c r="BR442">
        <v>9738.9621423323188</v>
      </c>
      <c r="BS442">
        <v>10526.505345960153</v>
      </c>
      <c r="BT442">
        <v>10554.649643824381</v>
      </c>
      <c r="BU442">
        <v>11790.337839085953</v>
      </c>
      <c r="BV442">
        <v>11627.784537227233</v>
      </c>
      <c r="BW442">
        <v>11695.946886980551</v>
      </c>
      <c r="BX442">
        <v>11749.666590264598</v>
      </c>
      <c r="BY442">
        <v>12167.536373940855</v>
      </c>
      <c r="BZ442">
        <v>10839.778583610296</v>
      </c>
      <c r="CA442">
        <v>9518.4448013243091</v>
      </c>
      <c r="CB442">
        <v>9255.9096932068715</v>
      </c>
      <c r="CC442">
        <v>8805.0107258649696</v>
      </c>
      <c r="CD442">
        <v>8894.809765083186</v>
      </c>
      <c r="CE442">
        <v>8897.4281257209732</v>
      </c>
      <c r="CF442">
        <v>9571.2324995866074</v>
      </c>
      <c r="CG442">
        <v>9573.3073592854926</v>
      </c>
      <c r="CH442">
        <v>10276.363587201473</v>
      </c>
      <c r="CI442">
        <v>10305.314872830219</v>
      </c>
      <c r="CJ442">
        <v>10505.2970610588</v>
      </c>
      <c r="CK442">
        <v>13123.49281123129</v>
      </c>
      <c r="CL442">
        <v>15723.323453252371</v>
      </c>
      <c r="CM442">
        <v>16226.966771527867</v>
      </c>
      <c r="CN442">
        <v>16948.941256446415</v>
      </c>
      <c r="CO442">
        <v>20232.635275360997</v>
      </c>
      <c r="CP442">
        <v>21817.41979186573</v>
      </c>
      <c r="CQ442">
        <v>21742.742998710222</v>
      </c>
      <c r="CR442">
        <v>21740.761460874717</v>
      </c>
      <c r="CS442">
        <v>25107.446770245784</v>
      </c>
      <c r="CT442">
        <v>24757.347545761208</v>
      </c>
      <c r="CU442">
        <v>24425.123170827799</v>
      </c>
      <c r="CV442">
        <v>24504.350661175082</v>
      </c>
      <c r="CW442">
        <v>24123.257634953945</v>
      </c>
      <c r="CX442">
        <v>26442.360244121082</v>
      </c>
      <c r="CY442">
        <v>26560.098572298688</v>
      </c>
      <c r="CZ442">
        <v>31626.656674450729</v>
      </c>
      <c r="DA442">
        <v>33050.534943798179</v>
      </c>
      <c r="DB442">
        <v>34286.34904349174</v>
      </c>
      <c r="DC442">
        <v>40667.804194231489</v>
      </c>
      <c r="DD442">
        <v>40283.408869273386</v>
      </c>
      <c r="DE442">
        <v>38993.284394062874</v>
      </c>
      <c r="DF442">
        <v>38098.412384419629</v>
      </c>
      <c r="DG442">
        <v>39912.873544928509</v>
      </c>
      <c r="DH442">
        <v>40719.380153602062</v>
      </c>
      <c r="DI442">
        <v>39956.327813484815</v>
      </c>
      <c r="DJ442">
        <v>41518.511194748738</v>
      </c>
      <c r="DK442">
        <v>44386.519109201246</v>
      </c>
      <c r="DL442">
        <v>49635.549376986943</v>
      </c>
      <c r="DM442">
        <v>48546.716448086583</v>
      </c>
      <c r="DN442">
        <v>48532.415401578117</v>
      </c>
      <c r="DO442">
        <v>48525.509025580439</v>
      </c>
      <c r="DP442">
        <v>50197.34568806427</v>
      </c>
      <c r="DQ442">
        <v>50204.101421653344</v>
      </c>
      <c r="DR442">
        <v>48383.08586575833</v>
      </c>
      <c r="DS442">
        <v>48130.230700699678</v>
      </c>
      <c r="DT442">
        <v>45221.219378287882</v>
      </c>
      <c r="DU442">
        <v>43887.597160147998</v>
      </c>
      <c r="DV442">
        <v>42861.571871860629</v>
      </c>
      <c r="DW442">
        <v>36810.977784895309</v>
      </c>
      <c r="DX442">
        <v>36682.461165087167</v>
      </c>
      <c r="DY442">
        <v>38241.222384377528</v>
      </c>
      <c r="DZ442">
        <v>38928.736683582931</v>
      </c>
      <c r="EA442">
        <v>36416.561252090942</v>
      </c>
    </row>
    <row r="443" spans="1:131" ht="45">
      <c r="A443" t="s">
        <v>8</v>
      </c>
      <c r="B443">
        <v>-1818.6129000000001</v>
      </c>
      <c r="C443">
        <f>SUM(B440,B441,B442,B443)</f>
        <v>-1244.6419999999998</v>
      </c>
      <c r="M443" s="2" t="s">
        <v>153</v>
      </c>
      <c r="N443">
        <v>-2049.9725070579652</v>
      </c>
      <c r="O443">
        <v>-1691.335165509355</v>
      </c>
      <c r="P443">
        <v>-1667.5974832131176</v>
      </c>
      <c r="Q443">
        <v>-1629.244757811915</v>
      </c>
      <c r="R443">
        <v>-2128.4142510883471</v>
      </c>
      <c r="S443">
        <v>-2718.4945303852282</v>
      </c>
      <c r="T443">
        <v>-3182.2990824721587</v>
      </c>
      <c r="U443">
        <v>-3441.6483434242509</v>
      </c>
      <c r="V443">
        <v>-3453.5800008398446</v>
      </c>
      <c r="W443">
        <v>-3245.4230413702007</v>
      </c>
      <c r="X443">
        <v>-2948.2821039851788</v>
      </c>
      <c r="Y443">
        <v>-2566.1371083722984</v>
      </c>
      <c r="Z443">
        <v>-2471.5807318686593</v>
      </c>
      <c r="AA443">
        <v>-2512.3009263720551</v>
      </c>
      <c r="AB443">
        <v>-3087.9378247772934</v>
      </c>
      <c r="AC443">
        <v>-3505.2874341226216</v>
      </c>
      <c r="AD443">
        <v>-4036.7050235807642</v>
      </c>
      <c r="AE443">
        <v>-4751.7974625034385</v>
      </c>
      <c r="AF443">
        <v>-4797.8950614633522</v>
      </c>
      <c r="AG443">
        <v>-4809.7015827209743</v>
      </c>
      <c r="AH443">
        <v>-4846.7938775329067</v>
      </c>
      <c r="AI443">
        <v>-4957.1132905007889</v>
      </c>
      <c r="AJ443">
        <v>-4921.8518135362237</v>
      </c>
      <c r="AK443">
        <v>-5068.0692178342579</v>
      </c>
      <c r="AL443">
        <v>-4699.2345878158421</v>
      </c>
      <c r="AM443">
        <v>-4093.7958825644027</v>
      </c>
      <c r="AN443">
        <v>-3489.1214650439979</v>
      </c>
      <c r="AO443">
        <v>-3894.5474767100459</v>
      </c>
      <c r="AP443">
        <v>-4774.5083524125248</v>
      </c>
      <c r="AQ443">
        <v>-5802.6017336712512</v>
      </c>
      <c r="AR443">
        <v>-7051.6591506773211</v>
      </c>
      <c r="AS443">
        <v>-7482.2430538971412</v>
      </c>
      <c r="AT443">
        <v>-7832.1745852680478</v>
      </c>
      <c r="AU443">
        <v>-7964.6437257721009</v>
      </c>
      <c r="AV443">
        <v>-7570.7495819993237</v>
      </c>
      <c r="AW443">
        <v>-7174.4659955759116</v>
      </c>
      <c r="AX443">
        <v>-6599.9162865700282</v>
      </c>
      <c r="AY443">
        <v>-5827.2505701305354</v>
      </c>
      <c r="AZ443">
        <v>-6014.4905904791303</v>
      </c>
      <c r="BA443">
        <v>-6261.2482241797707</v>
      </c>
      <c r="BB443">
        <v>-6799.0678967963759</v>
      </c>
      <c r="BC443">
        <v>-7158.1412457191927</v>
      </c>
      <c r="BD443">
        <v>-7101.0244251250178</v>
      </c>
      <c r="BE443">
        <v>-6943.5798933982442</v>
      </c>
      <c r="BF443">
        <v>-6984.5335708578223</v>
      </c>
      <c r="BG443">
        <v>-7056.0466085062271</v>
      </c>
      <c r="BH443">
        <v>-7021.9875334936751</v>
      </c>
      <c r="BI443">
        <v>-6345.4899019757167</v>
      </c>
      <c r="BJ443">
        <v>-6089.6840729287214</v>
      </c>
      <c r="BK443">
        <v>-5380.8711636685621</v>
      </c>
      <c r="BL443">
        <v>-4194.2758992538711</v>
      </c>
      <c r="BM443">
        <v>-3994.6019621888722</v>
      </c>
      <c r="BN443">
        <v>-3515.9174829333638</v>
      </c>
      <c r="BO443">
        <v>-3767.0049280463809</v>
      </c>
      <c r="BP443">
        <v>-3705.2183127950775</v>
      </c>
      <c r="BQ443">
        <v>-3908.3699745041522</v>
      </c>
      <c r="BR443">
        <v>-3920.3073211661595</v>
      </c>
      <c r="BS443">
        <v>-3946.5757729800762</v>
      </c>
      <c r="BT443">
        <v>-3905.46727191219</v>
      </c>
      <c r="BU443">
        <v>-3506.8944195429758</v>
      </c>
      <c r="BV443">
        <v>-3242.9137936136158</v>
      </c>
      <c r="BW443">
        <v>-3349.468968490276</v>
      </c>
      <c r="BX443">
        <v>-3716.1166951322994</v>
      </c>
      <c r="BY443">
        <v>-4896.4606619704264</v>
      </c>
      <c r="BZ443">
        <v>-4860.1552918051475</v>
      </c>
      <c r="CA443">
        <v>-4815.8009006621542</v>
      </c>
      <c r="CB443">
        <v>-5050.9436191034356</v>
      </c>
      <c r="CC443">
        <v>-5143.2689554324843</v>
      </c>
      <c r="CD443">
        <v>-4537.3764950415925</v>
      </c>
      <c r="CE443">
        <v>-4499.7402753604865</v>
      </c>
      <c r="CF443">
        <v>-4304.1548372933039</v>
      </c>
      <c r="CG443">
        <v>-4319.1704521427464</v>
      </c>
      <c r="CH443">
        <v>-5616.7043686007364</v>
      </c>
      <c r="CI443">
        <v>-5683.6004139151091</v>
      </c>
      <c r="CJ443">
        <v>-5680.7803380294008</v>
      </c>
      <c r="CK443">
        <v>-5827.4696681156447</v>
      </c>
      <c r="CL443">
        <v>-6130.4412416261857</v>
      </c>
      <c r="CM443">
        <v>-6159.8093832639333</v>
      </c>
      <c r="CN443">
        <v>-7603.4234782232061</v>
      </c>
      <c r="CO443">
        <v>-12521.1313251805</v>
      </c>
      <c r="CP443">
        <v>-15143.234023432866</v>
      </c>
      <c r="CQ443">
        <v>-15513.273854355111</v>
      </c>
      <c r="CR443">
        <v>-16355.09109293736</v>
      </c>
      <c r="CS443">
        <v>-15829.604127622893</v>
      </c>
      <c r="CT443">
        <v>-16079.310025380604</v>
      </c>
      <c r="CU443">
        <v>-17115.177320413903</v>
      </c>
      <c r="CV443">
        <v>-17057.435448087541</v>
      </c>
      <c r="CW443">
        <v>-17716.950507476973</v>
      </c>
      <c r="CX443">
        <v>-17710.292357060542</v>
      </c>
      <c r="CY443">
        <v>-17634.093638649345</v>
      </c>
      <c r="CZ443">
        <v>-18185.063679725365</v>
      </c>
      <c r="DA443">
        <v>-17724.499179399088</v>
      </c>
      <c r="DB443">
        <v>-16602.08631674587</v>
      </c>
      <c r="DC443">
        <v>-16419.102234615744</v>
      </c>
      <c r="DD443">
        <v>-16982.555777136691</v>
      </c>
      <c r="DE443">
        <v>-17720.473942031436</v>
      </c>
      <c r="DF443">
        <v>-20613.423982209817</v>
      </c>
      <c r="DG443">
        <v>-25952.067632464255</v>
      </c>
      <c r="DH443">
        <v>-27856.569521801033</v>
      </c>
      <c r="DI443">
        <v>-25704.474116742407</v>
      </c>
      <c r="DJ443">
        <v>-23256.533769874368</v>
      </c>
      <c r="DK443">
        <v>-22195.563007100624</v>
      </c>
      <c r="DL443">
        <v>-20810.74308099347</v>
      </c>
      <c r="DM443">
        <v>-21041.462476543293</v>
      </c>
      <c r="DN443">
        <v>-21082.213478289057</v>
      </c>
      <c r="DO443">
        <v>-20171.395057790218</v>
      </c>
      <c r="DP443">
        <v>-23788.920409032133</v>
      </c>
      <c r="DQ443">
        <v>-23897.320168326671</v>
      </c>
      <c r="DR443">
        <v>-25604.809070379164</v>
      </c>
      <c r="DS443">
        <v>-27061.526120349838</v>
      </c>
      <c r="DT443">
        <v>-26982.470861643942</v>
      </c>
      <c r="DU443">
        <v>-27430.755395073997</v>
      </c>
      <c r="DV443">
        <v>-27711.928610930314</v>
      </c>
      <c r="DW443">
        <v>-27185.134414947657</v>
      </c>
      <c r="DX443">
        <v>-27317.924077543586</v>
      </c>
      <c r="DY443">
        <v>-26893.65154218876</v>
      </c>
      <c r="DZ443">
        <v>-24654.188461791466</v>
      </c>
      <c r="EA443">
        <v>-19193.429588545474</v>
      </c>
    </row>
    <row r="444" spans="1:131" ht="45">
      <c r="A444" t="s">
        <v>9</v>
      </c>
      <c r="B444">
        <v>-980.31</v>
      </c>
      <c r="C444">
        <f t="shared" ref="C444:C507" si="103">SUM(B441,B442,B443,B444)</f>
        <v>-2278.5295000000001</v>
      </c>
      <c r="M444" s="2" t="s">
        <v>154</v>
      </c>
      <c r="N444">
        <v>-4608.9790641159307</v>
      </c>
      <c r="O444">
        <v>-4119.6050810187098</v>
      </c>
      <c r="P444">
        <v>-4084.8592414262357</v>
      </c>
      <c r="Q444">
        <v>-4027.6514106238301</v>
      </c>
      <c r="R444">
        <v>-4740.0051021766949</v>
      </c>
      <c r="S444">
        <v>-5500.1840107704566</v>
      </c>
      <c r="T444">
        <v>-6052.5949149443168</v>
      </c>
      <c r="U444">
        <v>-6093.7538868485026</v>
      </c>
      <c r="V444">
        <v>-6097.2778016796892</v>
      </c>
      <c r="W444">
        <v>-5976.2333827404009</v>
      </c>
      <c r="X444">
        <v>-5739.4835579703577</v>
      </c>
      <c r="Y444">
        <v>-5394.4876667445969</v>
      </c>
      <c r="Z444">
        <v>-5297.5546137373185</v>
      </c>
      <c r="AA444">
        <v>-5319.0071027441099</v>
      </c>
      <c r="AB444">
        <v>-6084.3462995545869</v>
      </c>
      <c r="AC444">
        <v>-6567.6878682452434</v>
      </c>
      <c r="AD444">
        <v>-7270.3513971615284</v>
      </c>
      <c r="AE444">
        <v>-8297.7787750068783</v>
      </c>
      <c r="AF444">
        <v>-8561.7901229267045</v>
      </c>
      <c r="AG444">
        <v>-8567.4867654419504</v>
      </c>
      <c r="AH444">
        <v>-8795.6220050658139</v>
      </c>
      <c r="AI444">
        <v>-9324.1076810015784</v>
      </c>
      <c r="AJ444">
        <v>-9287.1400770724467</v>
      </c>
      <c r="AK444">
        <v>-10236.192835668515</v>
      </c>
      <c r="AL444">
        <v>-10171.225375631684</v>
      </c>
      <c r="AM444">
        <v>-9536.1321151288066</v>
      </c>
      <c r="AN444">
        <v>-8997.2183300879969</v>
      </c>
      <c r="AO444">
        <v>-9642.2091534200918</v>
      </c>
      <c r="AP444">
        <v>-10971.155704825049</v>
      </c>
      <c r="AQ444">
        <v>-12417.439517342504</v>
      </c>
      <c r="AR444">
        <v>-14162.065501354642</v>
      </c>
      <c r="AS444">
        <v>-14579.177957794282</v>
      </c>
      <c r="AT444">
        <v>-14983.933570536095</v>
      </c>
      <c r="AU444">
        <v>-15116.306601544202</v>
      </c>
      <c r="AV444">
        <v>-14668.743913998647</v>
      </c>
      <c r="AW444">
        <v>-14261.933591151823</v>
      </c>
      <c r="AX444">
        <v>-13652.871473140056</v>
      </c>
      <c r="AY444">
        <v>-12645.863690261071</v>
      </c>
      <c r="AZ444">
        <v>-12769.75093095826</v>
      </c>
      <c r="BA444">
        <v>-13084.326248359541</v>
      </c>
      <c r="BB444">
        <v>-13647.577893592752</v>
      </c>
      <c r="BC444">
        <v>-13803.898441438387</v>
      </c>
      <c r="BD444">
        <v>-13753.567500250036</v>
      </c>
      <c r="BE444">
        <v>-13012.665386796487</v>
      </c>
      <c r="BF444">
        <v>-13142.450441715644</v>
      </c>
      <c r="BG444">
        <v>-13435.163967012455</v>
      </c>
      <c r="BH444">
        <v>-13044.75021698735</v>
      </c>
      <c r="BI444">
        <v>-12276.730003951432</v>
      </c>
      <c r="BJ444">
        <v>-11877.531895857443</v>
      </c>
      <c r="BK444">
        <v>-10806.806677337123</v>
      </c>
      <c r="BL444">
        <v>-8929.6087485077423</v>
      </c>
      <c r="BM444">
        <v>-8636.3038743777452</v>
      </c>
      <c r="BN444">
        <v>-7981.8166158667282</v>
      </c>
      <c r="BO444">
        <v>-8357.2641060927617</v>
      </c>
      <c r="BP444">
        <v>-8343.0901255901554</v>
      </c>
      <c r="BQ444">
        <v>-8528.1584990083047</v>
      </c>
      <c r="BR444">
        <v>-8473.3971423323201</v>
      </c>
      <c r="BS444">
        <v>-8770.9361459601514</v>
      </c>
      <c r="BT444">
        <v>-8725.5062438243804</v>
      </c>
      <c r="BU444">
        <v>-8605.9718390859507</v>
      </c>
      <c r="BV444">
        <v>-8199.8132372272321</v>
      </c>
      <c r="BW444">
        <v>-8364.6075869805518</v>
      </c>
      <c r="BX444">
        <v>-8871.3777902645998</v>
      </c>
      <c r="BY444">
        <v>-10584.459673940853</v>
      </c>
      <c r="BZ444">
        <v>-10093.466583610294</v>
      </c>
      <c r="CA444">
        <v>-9593.8828013243074</v>
      </c>
      <c r="CB444">
        <v>-9819.8947232068713</v>
      </c>
      <c r="CC444">
        <v>-9792.6955158649689</v>
      </c>
      <c r="CD444">
        <v>-9014.7719150831854</v>
      </c>
      <c r="CE444">
        <v>-8965.4630757209743</v>
      </c>
      <c r="CF444">
        <v>-8929.2839495866065</v>
      </c>
      <c r="CG444">
        <v>-8949.9963892854939</v>
      </c>
      <c r="CH444">
        <v>-10914.393687201473</v>
      </c>
      <c r="CI444">
        <v>-11013.238842830218</v>
      </c>
      <c r="CJ444">
        <v>-11076.139471058801</v>
      </c>
      <c r="CK444">
        <v>-12144.457161231288</v>
      </c>
      <c r="CL444">
        <v>-13415.029473252373</v>
      </c>
      <c r="CM444">
        <v>-13622.068101527868</v>
      </c>
      <c r="CN444">
        <v>-15787.545056446414</v>
      </c>
      <c r="CO444">
        <v>-23439.053525361</v>
      </c>
      <c r="CP444">
        <v>-27463.451961865729</v>
      </c>
      <c r="CQ444">
        <v>-27931.94613871022</v>
      </c>
      <c r="CR444">
        <v>-29053.708610874717</v>
      </c>
      <c r="CS444">
        <v>-29475.287760245788</v>
      </c>
      <c r="CT444">
        <v>-29691.529215761206</v>
      </c>
      <c r="CU444">
        <v>-30961.944150827803</v>
      </c>
      <c r="CV444">
        <v>-30911.364151175079</v>
      </c>
      <c r="CW444">
        <v>-31663.686554953943</v>
      </c>
      <c r="CX444">
        <v>-32427.843224121083</v>
      </c>
      <c r="CY444">
        <v>-32365.491042298687</v>
      </c>
      <c r="CZ444">
        <v>-34788.970464450729</v>
      </c>
      <c r="DA444">
        <v>-34649.510553798173</v>
      </c>
      <c r="DB444">
        <v>-33564.898103491745</v>
      </c>
      <c r="DC444">
        <v>-35448.071044231488</v>
      </c>
      <c r="DD444">
        <v>-36071.210659273383</v>
      </c>
      <c r="DE444">
        <v>-36625.060054062873</v>
      </c>
      <c r="DF444">
        <v>-40184.036104419632</v>
      </c>
      <c r="DG444">
        <v>-47907.04802492851</v>
      </c>
      <c r="DH444">
        <v>-50715.21941360207</v>
      </c>
      <c r="DI444">
        <v>-47591.40809348481</v>
      </c>
      <c r="DJ444">
        <v>-44848.215424748741</v>
      </c>
      <c r="DK444">
        <v>-44389.590379201247</v>
      </c>
      <c r="DL444">
        <v>-44292.840566986946</v>
      </c>
      <c r="DM444">
        <v>-44237.522118086585</v>
      </c>
      <c r="DN444">
        <v>-44287.08977157811</v>
      </c>
      <c r="DO444">
        <v>-43070.363085580437</v>
      </c>
      <c r="DP444">
        <v>-48451.009108064267</v>
      </c>
      <c r="DQ444">
        <v>-48597.794031653342</v>
      </c>
      <c r="DR444">
        <v>-50267.440715758334</v>
      </c>
      <c r="DS444">
        <v>-52125.445060699676</v>
      </c>
      <c r="DT444">
        <v>-51050.367608287888</v>
      </c>
      <c r="DU444">
        <v>-51203.53958014799</v>
      </c>
      <c r="DV444">
        <v>-51236.428771860628</v>
      </c>
      <c r="DW444">
        <v>-48517.171814895308</v>
      </c>
      <c r="DX444">
        <v>-48651.385825087171</v>
      </c>
      <c r="DY444">
        <v>-48605.276184377522</v>
      </c>
      <c r="DZ444">
        <v>-45848.496843582936</v>
      </c>
      <c r="EA444">
        <v>-37730.093202090946</v>
      </c>
    </row>
    <row r="445" spans="1:131">
      <c r="A445" t="s">
        <v>10</v>
      </c>
      <c r="B445">
        <v>-895.18600000000094</v>
      </c>
      <c r="C445">
        <f t="shared" si="103"/>
        <v>-3297.3126000000011</v>
      </c>
    </row>
    <row r="446" spans="1:131">
      <c r="A446" t="s">
        <v>11</v>
      </c>
      <c r="B446">
        <v>-678.30899999999997</v>
      </c>
      <c r="C446">
        <f t="shared" si="103"/>
        <v>-4372.4179000000013</v>
      </c>
    </row>
    <row r="447" spans="1:131">
      <c r="A447" t="s">
        <v>12</v>
      </c>
      <c r="B447">
        <v>-1705.826</v>
      </c>
      <c r="C447">
        <f t="shared" si="103"/>
        <v>-4259.6310000000012</v>
      </c>
      <c r="D447">
        <f>C447-C443</f>
        <v>-3014.9890000000014</v>
      </c>
      <c r="E447" t="e">
        <v>#N/A</v>
      </c>
    </row>
    <row r="448" spans="1:131">
      <c r="A448" t="s">
        <v>13</v>
      </c>
      <c r="B448">
        <v>-373.59100000000001</v>
      </c>
      <c r="C448">
        <f t="shared" si="103"/>
        <v>-3652.9120000000007</v>
      </c>
      <c r="D448">
        <f t="shared" ref="D448:D511" si="104">C448-C444</f>
        <v>-1374.3825000000006</v>
      </c>
      <c r="E448" t="e">
        <v>#N/A</v>
      </c>
    </row>
    <row r="449" spans="1:5">
      <c r="A449" t="s">
        <v>14</v>
      </c>
      <c r="B449">
        <v>-2187.2130000000002</v>
      </c>
      <c r="C449">
        <f t="shared" si="103"/>
        <v>-4944.9390000000003</v>
      </c>
      <c r="D449">
        <f t="shared" si="104"/>
        <v>-1647.6263999999992</v>
      </c>
      <c r="E449" t="e">
        <v>#N/A</v>
      </c>
    </row>
    <row r="450" spans="1:5">
      <c r="A450" t="s">
        <v>15</v>
      </c>
      <c r="B450">
        <v>1606.28</v>
      </c>
      <c r="C450">
        <f t="shared" si="103"/>
        <v>-2660.3500000000004</v>
      </c>
      <c r="D450">
        <f t="shared" si="104"/>
        <v>1712.0679000000009</v>
      </c>
      <c r="E450" t="e">
        <v>#N/A</v>
      </c>
    </row>
    <row r="451" spans="1:5">
      <c r="A451" t="s">
        <v>16</v>
      </c>
      <c r="B451">
        <v>130.32599999999999</v>
      </c>
      <c r="C451">
        <f t="shared" si="103"/>
        <v>-824.19800000000009</v>
      </c>
      <c r="D451">
        <f t="shared" si="104"/>
        <v>3435.4330000000009</v>
      </c>
      <c r="E451" t="e">
        <v>#N/A</v>
      </c>
    </row>
    <row r="452" spans="1:5">
      <c r="A452" t="s">
        <v>17</v>
      </c>
      <c r="B452">
        <v>-208.74100000000001</v>
      </c>
      <c r="C452">
        <f t="shared" si="103"/>
        <v>-659.34800000000018</v>
      </c>
      <c r="D452">
        <f t="shared" si="104"/>
        <v>2993.5640000000003</v>
      </c>
      <c r="E452" t="e">
        <v>#N/A</v>
      </c>
    </row>
    <row r="453" spans="1:5">
      <c r="A453" t="s">
        <v>18</v>
      </c>
      <c r="B453">
        <v>-1049.655</v>
      </c>
      <c r="C453">
        <f t="shared" si="103"/>
        <v>478.21000000000004</v>
      </c>
      <c r="D453">
        <f t="shared" si="104"/>
        <v>5423.1490000000003</v>
      </c>
      <c r="E453" t="e">
        <v>#N/A</v>
      </c>
    </row>
    <row r="454" spans="1:5">
      <c r="A454" t="s">
        <v>19</v>
      </c>
      <c r="B454">
        <v>-1088.758</v>
      </c>
      <c r="C454">
        <f t="shared" si="103"/>
        <v>-2216.828</v>
      </c>
      <c r="D454">
        <f t="shared" si="104"/>
        <v>443.52200000000039</v>
      </c>
      <c r="E454" t="e">
        <v>#N/A</v>
      </c>
    </row>
    <row r="455" spans="1:5">
      <c r="A455" t="s">
        <v>20</v>
      </c>
      <c r="B455">
        <v>-1338.8140000000001</v>
      </c>
      <c r="C455">
        <f t="shared" si="103"/>
        <v>-3685.9679999999998</v>
      </c>
      <c r="D455">
        <f t="shared" si="104"/>
        <v>-2861.7699999999995</v>
      </c>
      <c r="E455" t="e">
        <v>#N/A</v>
      </c>
    </row>
    <row r="456" spans="1:5">
      <c r="A456" t="s">
        <v>21</v>
      </c>
      <c r="B456">
        <v>-650.24199999999996</v>
      </c>
      <c r="C456">
        <f t="shared" si="103"/>
        <v>-4127.4690000000001</v>
      </c>
      <c r="D456">
        <f t="shared" si="104"/>
        <v>-3468.1210000000001</v>
      </c>
      <c r="E456" t="e">
        <v>#N/A</v>
      </c>
    </row>
    <row r="457" spans="1:5">
      <c r="A457" t="s">
        <v>22</v>
      </c>
      <c r="B457">
        <v>-347.85399999999998</v>
      </c>
      <c r="C457">
        <f t="shared" si="103"/>
        <v>-3425.6680000000001</v>
      </c>
      <c r="D457">
        <f t="shared" si="104"/>
        <v>-3903.8780000000002</v>
      </c>
      <c r="E457" t="e">
        <v>#N/A</v>
      </c>
    </row>
    <row r="458" spans="1:5">
      <c r="A458" t="s">
        <v>23</v>
      </c>
      <c r="B458">
        <v>-562.66</v>
      </c>
      <c r="C458">
        <f t="shared" si="103"/>
        <v>-2899.5699999999997</v>
      </c>
      <c r="D458">
        <f t="shared" si="104"/>
        <v>-682.74199999999973</v>
      </c>
      <c r="E458" t="e">
        <v>#N/A</v>
      </c>
    </row>
    <row r="459" spans="1:5">
      <c r="A459" t="s">
        <v>24</v>
      </c>
      <c r="B459">
        <v>-341.57400000000001</v>
      </c>
      <c r="C459">
        <f t="shared" si="103"/>
        <v>-1902.33</v>
      </c>
      <c r="D459">
        <f t="shared" si="104"/>
        <v>1783.6379999999999</v>
      </c>
      <c r="E459" t="e">
        <v>#N/A</v>
      </c>
    </row>
    <row r="460" spans="1:5">
      <c r="A460" t="s">
        <v>25</v>
      </c>
      <c r="B460">
        <v>-269.517</v>
      </c>
      <c r="C460">
        <f t="shared" si="103"/>
        <v>-1521.605</v>
      </c>
      <c r="D460">
        <f t="shared" si="104"/>
        <v>2605.864</v>
      </c>
      <c r="E460" t="e">
        <v>#N/A</v>
      </c>
    </row>
    <row r="461" spans="1:5">
      <c r="A461" t="s">
        <v>26</v>
      </c>
      <c r="B461">
        <v>453.91800000000001</v>
      </c>
      <c r="C461">
        <f t="shared" si="103"/>
        <v>-719.83299999999997</v>
      </c>
      <c r="D461">
        <f t="shared" si="104"/>
        <v>2705.835</v>
      </c>
      <c r="E461" t="e">
        <v>#N/A</v>
      </c>
    </row>
    <row r="462" spans="1:5">
      <c r="A462" t="s">
        <v>27</v>
      </c>
      <c r="B462">
        <v>-1185.5640000000001</v>
      </c>
      <c r="C462">
        <f t="shared" si="103"/>
        <v>-1342.7370000000001</v>
      </c>
      <c r="D462">
        <f t="shared" si="104"/>
        <v>1556.8329999999996</v>
      </c>
      <c r="E462" t="e">
        <v>#N/A</v>
      </c>
    </row>
    <row r="463" spans="1:5">
      <c r="A463" t="s">
        <v>28</v>
      </c>
      <c r="B463">
        <v>-375.36200000000002</v>
      </c>
      <c r="C463">
        <f t="shared" si="103"/>
        <v>-1376.5250000000001</v>
      </c>
      <c r="D463">
        <f t="shared" si="104"/>
        <v>525.80499999999984</v>
      </c>
      <c r="E463" t="e">
        <v>#N/A</v>
      </c>
    </row>
    <row r="464" spans="1:5">
      <c r="A464" t="s">
        <v>29</v>
      </c>
      <c r="B464">
        <v>1151.0999999999999</v>
      </c>
      <c r="C464">
        <f t="shared" si="103"/>
        <v>44.091999999999871</v>
      </c>
      <c r="D464">
        <f t="shared" si="104"/>
        <v>1565.6969999999999</v>
      </c>
      <c r="E464" t="e">
        <v>#N/A</v>
      </c>
    </row>
    <row r="465" spans="1:11">
      <c r="A465" t="s">
        <v>30</v>
      </c>
      <c r="B465">
        <v>44.6</v>
      </c>
      <c r="C465">
        <f t="shared" si="103"/>
        <v>-365.22600000000023</v>
      </c>
      <c r="D465">
        <f t="shared" si="104"/>
        <v>354.60699999999974</v>
      </c>
      <c r="E465" t="e">
        <v>#N/A</v>
      </c>
    </row>
    <row r="466" spans="1:11">
      <c r="A466" t="s">
        <v>31</v>
      </c>
      <c r="B466">
        <v>-134.9</v>
      </c>
      <c r="C466">
        <f t="shared" si="103"/>
        <v>685.43799999999987</v>
      </c>
      <c r="D466">
        <f t="shared" si="104"/>
        <v>2028.175</v>
      </c>
      <c r="E466">
        <f t="shared" ref="E466:E497" si="105">AVERAGE(D447:D466)</f>
        <v>509.03405000000004</v>
      </c>
      <c r="F466">
        <f>STDEV(D447,D448,D449,D450,D451,D452,D453,D454,D455,D456,D457,D458,D459,D460,D461,D462,D463,D464,D465,D466)</f>
        <v>2559.0065570579654</v>
      </c>
      <c r="G466">
        <f>F466*2</f>
        <v>5118.0131141159309</v>
      </c>
      <c r="H466">
        <f t="shared" ref="H466:H529" si="106">E466+F466</f>
        <v>3068.0406070579656</v>
      </c>
      <c r="I466">
        <f t="shared" ref="I466:I529" si="107">E466+G466</f>
        <v>5627.0471641159311</v>
      </c>
      <c r="J466">
        <f t="shared" ref="J466:J529" si="108">E466-F466</f>
        <v>-2049.9725070579652</v>
      </c>
      <c r="K466">
        <f t="shared" ref="K466:K529" si="109">E466-G466</f>
        <v>-4608.9790641159307</v>
      </c>
    </row>
    <row r="467" spans="1:11">
      <c r="A467" t="s">
        <v>32</v>
      </c>
      <c r="B467">
        <v>-894.3</v>
      </c>
      <c r="C467">
        <f t="shared" si="103"/>
        <v>166.49999999999977</v>
      </c>
      <c r="D467">
        <f t="shared" si="104"/>
        <v>1543.0249999999999</v>
      </c>
      <c r="E467">
        <f t="shared" si="105"/>
        <v>736.93475000000012</v>
      </c>
      <c r="F467">
        <f t="shared" ref="F467:F530" si="110">STDEV(D448,D449,D450,D451,D452,D453,D454,D455,D456,D457,D458,D459,D460,D461,D462,D463,D464,D465,D466,D467)</f>
        <v>2428.2699155093551</v>
      </c>
      <c r="G467">
        <f t="shared" ref="G467:G530" si="111">F467*2</f>
        <v>4856.5398310187102</v>
      </c>
      <c r="H467">
        <f t="shared" si="106"/>
        <v>3165.2046655093554</v>
      </c>
      <c r="I467">
        <f t="shared" si="107"/>
        <v>5593.4745810187105</v>
      </c>
      <c r="J467">
        <f t="shared" si="108"/>
        <v>-1691.335165509355</v>
      </c>
      <c r="K467">
        <f t="shared" si="109"/>
        <v>-4119.6050810187098</v>
      </c>
    </row>
    <row r="468" spans="1:11">
      <c r="A468" t="s">
        <v>33</v>
      </c>
      <c r="B468">
        <v>-91.099999999999895</v>
      </c>
      <c r="C468">
        <f t="shared" si="103"/>
        <v>-1075.6999999999998</v>
      </c>
      <c r="D468">
        <f t="shared" si="104"/>
        <v>-1119.7919999999997</v>
      </c>
      <c r="E468">
        <f t="shared" si="105"/>
        <v>749.66427500000032</v>
      </c>
      <c r="F468">
        <f t="shared" si="110"/>
        <v>2417.2617582131179</v>
      </c>
      <c r="G468">
        <f t="shared" si="111"/>
        <v>4834.5235164262358</v>
      </c>
      <c r="H468">
        <f t="shared" si="106"/>
        <v>3166.926033213118</v>
      </c>
      <c r="I468">
        <f t="shared" si="107"/>
        <v>5584.1877914262359</v>
      </c>
      <c r="J468">
        <f t="shared" si="108"/>
        <v>-1667.5974832131176</v>
      </c>
      <c r="K468">
        <f t="shared" si="109"/>
        <v>-4084.8592414262357</v>
      </c>
    </row>
    <row r="469" spans="1:11">
      <c r="A469" t="s">
        <v>34</v>
      </c>
      <c r="B469">
        <v>-502.6</v>
      </c>
      <c r="C469">
        <f t="shared" si="103"/>
        <v>-1622.9</v>
      </c>
      <c r="D469">
        <f t="shared" si="104"/>
        <v>-1257.674</v>
      </c>
      <c r="E469">
        <f t="shared" si="105"/>
        <v>769.16189500000019</v>
      </c>
      <c r="F469">
        <f t="shared" si="110"/>
        <v>2398.4066528119151</v>
      </c>
      <c r="G469">
        <f t="shared" si="111"/>
        <v>4796.8133056238303</v>
      </c>
      <c r="H469">
        <f t="shared" si="106"/>
        <v>3167.5685478119153</v>
      </c>
      <c r="I469">
        <f t="shared" si="107"/>
        <v>5565.9752006238305</v>
      </c>
      <c r="J469">
        <f t="shared" si="108"/>
        <v>-1629.244757811915</v>
      </c>
      <c r="K469">
        <f t="shared" si="109"/>
        <v>-4027.6514106238301</v>
      </c>
    </row>
    <row r="470" spans="1:11">
      <c r="A470" t="s">
        <v>35</v>
      </c>
      <c r="B470">
        <v>-1834.2</v>
      </c>
      <c r="C470">
        <f t="shared" si="103"/>
        <v>-3322.2</v>
      </c>
      <c r="D470">
        <f t="shared" si="104"/>
        <v>-4007.6379999999999</v>
      </c>
      <c r="E470">
        <f t="shared" si="105"/>
        <v>483.17660000000012</v>
      </c>
      <c r="F470">
        <f t="shared" si="110"/>
        <v>2611.5908510883473</v>
      </c>
      <c r="G470">
        <f t="shared" si="111"/>
        <v>5223.1817021766947</v>
      </c>
      <c r="H470">
        <f t="shared" si="106"/>
        <v>3094.7674510883476</v>
      </c>
      <c r="I470">
        <f t="shared" si="107"/>
        <v>5706.3583021766945</v>
      </c>
      <c r="J470">
        <f t="shared" si="108"/>
        <v>-2128.4142510883471</v>
      </c>
      <c r="K470">
        <f t="shared" si="109"/>
        <v>-4740.0051021766949</v>
      </c>
    </row>
    <row r="471" spans="1:11">
      <c r="A471" t="s">
        <v>36</v>
      </c>
      <c r="B471">
        <v>-2369.8000000000002</v>
      </c>
      <c r="C471">
        <f t="shared" si="103"/>
        <v>-4797.7000000000007</v>
      </c>
      <c r="D471">
        <f t="shared" si="104"/>
        <v>-4964.2000000000007</v>
      </c>
      <c r="E471">
        <f t="shared" si="105"/>
        <v>63.19495000000002</v>
      </c>
      <c r="F471">
        <f t="shared" si="110"/>
        <v>2781.6894803852283</v>
      </c>
      <c r="G471">
        <f t="shared" si="111"/>
        <v>5563.3789607704566</v>
      </c>
      <c r="H471">
        <f t="shared" si="106"/>
        <v>2844.8844303852284</v>
      </c>
      <c r="I471">
        <f t="shared" si="107"/>
        <v>5626.5739107704567</v>
      </c>
      <c r="J471">
        <f t="shared" si="108"/>
        <v>-2718.4945303852282</v>
      </c>
      <c r="K471">
        <f t="shared" si="109"/>
        <v>-5500.1840107704566</v>
      </c>
    </row>
    <row r="472" spans="1:11">
      <c r="A472" t="s">
        <v>37</v>
      </c>
      <c r="B472">
        <v>-879.5</v>
      </c>
      <c r="C472">
        <f t="shared" si="103"/>
        <v>-5586.1</v>
      </c>
      <c r="D472">
        <f t="shared" si="104"/>
        <v>-4510.4000000000005</v>
      </c>
      <c r="E472">
        <f t="shared" si="105"/>
        <v>-312.00325000000009</v>
      </c>
      <c r="F472">
        <f t="shared" si="110"/>
        <v>2870.2958324721585</v>
      </c>
      <c r="G472">
        <f t="shared" si="111"/>
        <v>5740.591664944317</v>
      </c>
      <c r="H472">
        <f t="shared" si="106"/>
        <v>2558.2925824721583</v>
      </c>
      <c r="I472">
        <f t="shared" si="107"/>
        <v>5428.5884149443173</v>
      </c>
      <c r="J472">
        <f t="shared" si="108"/>
        <v>-3182.2990824721587</v>
      </c>
      <c r="K472">
        <f t="shared" si="109"/>
        <v>-6052.5949149443168</v>
      </c>
    </row>
    <row r="473" spans="1:11">
      <c r="A473" t="s">
        <v>38</v>
      </c>
      <c r="B473">
        <v>-667.04200000000003</v>
      </c>
      <c r="C473">
        <f t="shared" si="103"/>
        <v>-5750.5420000000004</v>
      </c>
      <c r="D473">
        <f t="shared" si="104"/>
        <v>-4127.6419999999998</v>
      </c>
      <c r="E473">
        <f t="shared" si="105"/>
        <v>-789.54279999999994</v>
      </c>
      <c r="F473">
        <f t="shared" si="110"/>
        <v>2652.1055434242512</v>
      </c>
      <c r="G473">
        <f t="shared" si="111"/>
        <v>5304.2110868485024</v>
      </c>
      <c r="H473">
        <f t="shared" si="106"/>
        <v>1862.5627434242513</v>
      </c>
      <c r="I473">
        <f t="shared" si="107"/>
        <v>4514.6682868485022</v>
      </c>
      <c r="J473">
        <f t="shared" si="108"/>
        <v>-3441.6483434242509</v>
      </c>
      <c r="K473">
        <f t="shared" si="109"/>
        <v>-6093.7538868485026</v>
      </c>
    </row>
    <row r="474" spans="1:11">
      <c r="A474" t="s">
        <v>39</v>
      </c>
      <c r="B474">
        <v>630.87599999999998</v>
      </c>
      <c r="C474">
        <f t="shared" si="103"/>
        <v>-3285.4660000000003</v>
      </c>
      <c r="D474">
        <f t="shared" si="104"/>
        <v>36.733999999999469</v>
      </c>
      <c r="E474">
        <f t="shared" si="105"/>
        <v>-809.88220000000001</v>
      </c>
      <c r="F474">
        <f t="shared" si="110"/>
        <v>2643.6978008398446</v>
      </c>
      <c r="G474">
        <f t="shared" si="111"/>
        <v>5287.3956016796892</v>
      </c>
      <c r="H474">
        <f t="shared" si="106"/>
        <v>1833.8156008398446</v>
      </c>
      <c r="I474">
        <f t="shared" si="107"/>
        <v>4477.5134016796892</v>
      </c>
      <c r="J474">
        <f t="shared" si="108"/>
        <v>-3453.5800008398446</v>
      </c>
      <c r="K474">
        <f t="shared" si="109"/>
        <v>-6097.2778016796892</v>
      </c>
    </row>
    <row r="475" spans="1:11">
      <c r="A475" t="s">
        <v>40</v>
      </c>
      <c r="B475">
        <v>-838.41399999999999</v>
      </c>
      <c r="C475">
        <f t="shared" si="103"/>
        <v>-1754.08</v>
      </c>
      <c r="D475">
        <f t="shared" si="104"/>
        <v>3043.6200000000008</v>
      </c>
      <c r="E475">
        <f t="shared" si="105"/>
        <v>-514.6126999999999</v>
      </c>
      <c r="F475">
        <f t="shared" si="110"/>
        <v>2730.8103413702006</v>
      </c>
      <c r="G475">
        <f t="shared" si="111"/>
        <v>5461.6206827404012</v>
      </c>
      <c r="H475">
        <f t="shared" si="106"/>
        <v>2216.1976413702005</v>
      </c>
      <c r="I475">
        <f t="shared" si="107"/>
        <v>4947.0079827404015</v>
      </c>
      <c r="J475">
        <f t="shared" si="108"/>
        <v>-3245.4230413702007</v>
      </c>
      <c r="K475">
        <f t="shared" si="109"/>
        <v>-5976.2333827404009</v>
      </c>
    </row>
    <row r="476" spans="1:11">
      <c r="A476" t="s">
        <v>41</v>
      </c>
      <c r="B476">
        <v>-1029</v>
      </c>
      <c r="C476">
        <f t="shared" si="103"/>
        <v>-1903.58</v>
      </c>
      <c r="D476">
        <f t="shared" si="104"/>
        <v>3682.5200000000004</v>
      </c>
      <c r="E476">
        <f t="shared" si="105"/>
        <v>-157.08064999999996</v>
      </c>
      <c r="F476">
        <f t="shared" si="110"/>
        <v>2791.2014539851789</v>
      </c>
      <c r="G476">
        <f t="shared" si="111"/>
        <v>5582.4029079703578</v>
      </c>
      <c r="H476">
        <f t="shared" si="106"/>
        <v>2634.120803985179</v>
      </c>
      <c r="I476">
        <f t="shared" si="107"/>
        <v>5425.3222579703579</v>
      </c>
      <c r="J476">
        <f t="shared" si="108"/>
        <v>-2948.2821039851788</v>
      </c>
      <c r="K476">
        <f t="shared" si="109"/>
        <v>-5739.4835579703577</v>
      </c>
    </row>
    <row r="477" spans="1:11">
      <c r="A477" t="s">
        <v>42</v>
      </c>
      <c r="B477">
        <v>-32</v>
      </c>
      <c r="C477">
        <f t="shared" si="103"/>
        <v>-1268.538</v>
      </c>
      <c r="D477">
        <f t="shared" si="104"/>
        <v>4482.0040000000008</v>
      </c>
      <c r="E477">
        <f t="shared" si="105"/>
        <v>262.21345000000008</v>
      </c>
      <c r="F477">
        <f t="shared" si="110"/>
        <v>2828.3505583722986</v>
      </c>
      <c r="G477">
        <f t="shared" si="111"/>
        <v>5656.7011167445971</v>
      </c>
      <c r="H477">
        <f t="shared" si="106"/>
        <v>3090.5640083722988</v>
      </c>
      <c r="I477">
        <f t="shared" si="107"/>
        <v>5918.9145667445973</v>
      </c>
      <c r="J477">
        <f t="shared" si="108"/>
        <v>-2566.1371083722984</v>
      </c>
      <c r="K477">
        <f t="shared" si="109"/>
        <v>-5394.4876667445969</v>
      </c>
    </row>
    <row r="478" spans="1:11">
      <c r="A478" t="s">
        <v>43</v>
      </c>
      <c r="B478">
        <v>-225.2</v>
      </c>
      <c r="C478">
        <f t="shared" si="103"/>
        <v>-2124.614</v>
      </c>
      <c r="D478">
        <f t="shared" si="104"/>
        <v>1160.8520000000003</v>
      </c>
      <c r="E478">
        <f t="shared" si="105"/>
        <v>354.39315000000005</v>
      </c>
      <c r="F478">
        <f t="shared" si="110"/>
        <v>2825.9738818686592</v>
      </c>
      <c r="G478">
        <f t="shared" si="111"/>
        <v>5651.9477637373184</v>
      </c>
      <c r="H478">
        <f t="shared" si="106"/>
        <v>3180.3670318686591</v>
      </c>
      <c r="I478">
        <f t="shared" si="107"/>
        <v>6006.3409137373183</v>
      </c>
      <c r="J478">
        <f t="shared" si="108"/>
        <v>-2471.5807318686593</v>
      </c>
      <c r="K478">
        <f t="shared" si="109"/>
        <v>-5297.5546137373185</v>
      </c>
    </row>
    <row r="479" spans="1:11">
      <c r="A479" t="s">
        <v>44</v>
      </c>
      <c r="B479">
        <v>116</v>
      </c>
      <c r="C479">
        <f t="shared" si="103"/>
        <v>-1170.2</v>
      </c>
      <c r="D479">
        <f t="shared" si="104"/>
        <v>583.87999999999988</v>
      </c>
      <c r="E479">
        <f t="shared" si="105"/>
        <v>294.40525000000002</v>
      </c>
      <c r="F479">
        <f t="shared" si="110"/>
        <v>2806.7061763720549</v>
      </c>
      <c r="G479">
        <f t="shared" si="111"/>
        <v>5613.4123527441097</v>
      </c>
      <c r="H479">
        <f t="shared" si="106"/>
        <v>3101.1114263720547</v>
      </c>
      <c r="I479">
        <f t="shared" si="107"/>
        <v>5907.8176027441095</v>
      </c>
      <c r="J479">
        <f t="shared" si="108"/>
        <v>-2512.3009263720551</v>
      </c>
      <c r="K479">
        <f t="shared" si="109"/>
        <v>-5319.0071027441099</v>
      </c>
    </row>
    <row r="480" spans="1:11">
      <c r="A480" t="s">
        <v>45</v>
      </c>
      <c r="B480">
        <v>-6875.2079999999996</v>
      </c>
      <c r="C480">
        <f t="shared" si="103"/>
        <v>-7016.4079999999994</v>
      </c>
      <c r="D480">
        <f t="shared" si="104"/>
        <v>-5112.8279999999995</v>
      </c>
      <c r="E480">
        <f t="shared" si="105"/>
        <v>-91.52934999999998</v>
      </c>
      <c r="F480">
        <f t="shared" si="110"/>
        <v>2996.4084747772936</v>
      </c>
      <c r="G480">
        <f t="shared" si="111"/>
        <v>5992.8169495545872</v>
      </c>
      <c r="H480">
        <f t="shared" si="106"/>
        <v>2904.8791247772938</v>
      </c>
      <c r="I480">
        <f t="shared" si="107"/>
        <v>5901.2875995545874</v>
      </c>
      <c r="J480">
        <f t="shared" si="108"/>
        <v>-3087.9378247772934</v>
      </c>
      <c r="K480">
        <f t="shared" si="109"/>
        <v>-6084.3462995545869</v>
      </c>
    </row>
    <row r="481" spans="1:11">
      <c r="A481" t="s">
        <v>46</v>
      </c>
      <c r="B481">
        <v>1394.5519999999999</v>
      </c>
      <c r="C481">
        <f t="shared" si="103"/>
        <v>-5589.8559999999998</v>
      </c>
      <c r="D481">
        <f t="shared" si="104"/>
        <v>-4321.3179999999993</v>
      </c>
      <c r="E481">
        <f t="shared" si="105"/>
        <v>-442.88699999999989</v>
      </c>
      <c r="F481">
        <f t="shared" si="110"/>
        <v>3062.4004341226218</v>
      </c>
      <c r="G481">
        <f t="shared" si="111"/>
        <v>6124.8008682452437</v>
      </c>
      <c r="H481">
        <f t="shared" si="106"/>
        <v>2619.5134341226221</v>
      </c>
      <c r="I481">
        <f t="shared" si="107"/>
        <v>5681.913868245244</v>
      </c>
      <c r="J481">
        <f t="shared" si="108"/>
        <v>-3505.2874341226216</v>
      </c>
      <c r="K481">
        <f t="shared" si="109"/>
        <v>-6567.6878682452434</v>
      </c>
    </row>
    <row r="482" spans="1:11">
      <c r="A482" t="s">
        <v>47</v>
      </c>
      <c r="B482">
        <v>-2406.558</v>
      </c>
      <c r="C482">
        <f t="shared" si="103"/>
        <v>-7771.2139999999999</v>
      </c>
      <c r="D482">
        <f t="shared" si="104"/>
        <v>-5646.6</v>
      </c>
      <c r="E482">
        <f t="shared" si="105"/>
        <v>-803.05864999999983</v>
      </c>
      <c r="F482">
        <f t="shared" si="110"/>
        <v>3233.6463735807642</v>
      </c>
      <c r="G482">
        <f t="shared" si="111"/>
        <v>6467.2927471615285</v>
      </c>
      <c r="H482">
        <f t="shared" si="106"/>
        <v>2430.5877235807643</v>
      </c>
      <c r="I482">
        <f t="shared" si="107"/>
        <v>5664.2340971615286</v>
      </c>
      <c r="J482">
        <f t="shared" si="108"/>
        <v>-4036.7050235807642</v>
      </c>
      <c r="K482">
        <f t="shared" si="109"/>
        <v>-7270.3513971615284</v>
      </c>
    </row>
    <row r="483" spans="1:11">
      <c r="A483" t="s">
        <v>48</v>
      </c>
      <c r="B483">
        <v>-812.33100000000002</v>
      </c>
      <c r="C483">
        <f t="shared" si="103"/>
        <v>-8699.5450000000001</v>
      </c>
      <c r="D483">
        <f t="shared" si="104"/>
        <v>-7529.3450000000003</v>
      </c>
      <c r="E483">
        <f t="shared" si="105"/>
        <v>-1205.8161499999999</v>
      </c>
      <c r="F483">
        <f t="shared" si="110"/>
        <v>3545.9813125034389</v>
      </c>
      <c r="G483">
        <f t="shared" si="111"/>
        <v>7091.9626250068777</v>
      </c>
      <c r="H483">
        <f t="shared" si="106"/>
        <v>2340.1651625034392</v>
      </c>
      <c r="I483">
        <f t="shared" si="107"/>
        <v>5886.1464750068781</v>
      </c>
      <c r="J483">
        <f t="shared" si="108"/>
        <v>-4751.7974625034385</v>
      </c>
      <c r="K483">
        <f t="shared" si="109"/>
        <v>-8297.7787750068783</v>
      </c>
    </row>
    <row r="484" spans="1:11">
      <c r="A484" t="s">
        <v>49</v>
      </c>
      <c r="B484">
        <v>-190.05099999999999</v>
      </c>
      <c r="C484">
        <f t="shared" si="103"/>
        <v>-2014.3879999999999</v>
      </c>
      <c r="D484">
        <f t="shared" si="104"/>
        <v>5002.0199999999995</v>
      </c>
      <c r="E484">
        <f t="shared" si="105"/>
        <v>-1033.9999999999998</v>
      </c>
      <c r="F484">
        <f t="shared" si="110"/>
        <v>3763.8950614633527</v>
      </c>
      <c r="G484">
        <f t="shared" si="111"/>
        <v>7527.7901229267054</v>
      </c>
      <c r="H484">
        <f t="shared" si="106"/>
        <v>2729.8950614633532</v>
      </c>
      <c r="I484">
        <f t="shared" si="107"/>
        <v>6493.7901229267054</v>
      </c>
      <c r="J484">
        <f t="shared" si="108"/>
        <v>-4797.8950614633522</v>
      </c>
      <c r="K484">
        <f t="shared" si="109"/>
        <v>-8561.7901229267045</v>
      </c>
    </row>
    <row r="485" spans="1:11">
      <c r="A485" t="s">
        <v>50</v>
      </c>
      <c r="B485">
        <v>-2184.6370000000002</v>
      </c>
      <c r="C485">
        <f t="shared" si="103"/>
        <v>-5593.5770000000002</v>
      </c>
      <c r="D485">
        <f t="shared" si="104"/>
        <v>-3.7210000000004584</v>
      </c>
      <c r="E485">
        <f t="shared" si="105"/>
        <v>-1051.9164000000001</v>
      </c>
      <c r="F485">
        <f t="shared" si="110"/>
        <v>3757.7851827209747</v>
      </c>
      <c r="G485">
        <f t="shared" si="111"/>
        <v>7515.5703654419494</v>
      </c>
      <c r="H485">
        <f t="shared" si="106"/>
        <v>2705.8687827209747</v>
      </c>
      <c r="I485">
        <f t="shared" si="107"/>
        <v>6463.6539654419494</v>
      </c>
      <c r="J485">
        <f t="shared" si="108"/>
        <v>-4809.7015827209743</v>
      </c>
      <c r="K485">
        <f t="shared" si="109"/>
        <v>-8567.4867654419504</v>
      </c>
    </row>
    <row r="486" spans="1:11">
      <c r="A486" t="s">
        <v>51</v>
      </c>
      <c r="B486">
        <v>522.99300000000005</v>
      </c>
      <c r="C486">
        <f t="shared" si="103"/>
        <v>-2664.0260000000003</v>
      </c>
      <c r="D486">
        <f t="shared" si="104"/>
        <v>5107.1880000000001</v>
      </c>
      <c r="E486">
        <f t="shared" si="105"/>
        <v>-897.96574999999973</v>
      </c>
      <c r="F486">
        <f t="shared" si="110"/>
        <v>3948.8281275329068</v>
      </c>
      <c r="G486">
        <f t="shared" si="111"/>
        <v>7897.6562550658136</v>
      </c>
      <c r="H486">
        <f t="shared" si="106"/>
        <v>3050.862377532907</v>
      </c>
      <c r="I486">
        <f t="shared" si="107"/>
        <v>6999.6905050658142</v>
      </c>
      <c r="J486">
        <f t="shared" si="108"/>
        <v>-4846.7938775329067</v>
      </c>
      <c r="K486">
        <f t="shared" si="109"/>
        <v>-8795.6220050658139</v>
      </c>
    </row>
    <row r="487" spans="1:11">
      <c r="A487" t="s">
        <v>52</v>
      </c>
      <c r="B487">
        <v>852.11199999999997</v>
      </c>
      <c r="C487">
        <f t="shared" si="103"/>
        <v>-999.5830000000002</v>
      </c>
      <c r="D487">
        <f t="shared" si="104"/>
        <v>7699.9619999999995</v>
      </c>
      <c r="E487">
        <f t="shared" si="105"/>
        <v>-590.11889999999983</v>
      </c>
      <c r="F487">
        <f t="shared" si="110"/>
        <v>4366.9943905007895</v>
      </c>
      <c r="G487">
        <f t="shared" si="111"/>
        <v>8733.9887810015789</v>
      </c>
      <c r="H487">
        <f t="shared" si="106"/>
        <v>3776.8754905007895</v>
      </c>
      <c r="I487">
        <f t="shared" si="107"/>
        <v>8143.8698810015794</v>
      </c>
      <c r="J487">
        <f t="shared" si="108"/>
        <v>-4957.1132905007889</v>
      </c>
      <c r="K487">
        <f t="shared" si="109"/>
        <v>-9324.1076810015784</v>
      </c>
    </row>
    <row r="488" spans="1:11">
      <c r="A488" t="s">
        <v>53</v>
      </c>
      <c r="B488">
        <v>-1653.5409999999999</v>
      </c>
      <c r="C488">
        <f t="shared" si="103"/>
        <v>-2463.0730000000003</v>
      </c>
      <c r="D488">
        <f t="shared" si="104"/>
        <v>-448.6850000000004</v>
      </c>
      <c r="E488">
        <f t="shared" si="105"/>
        <v>-556.56354999999985</v>
      </c>
      <c r="F488">
        <f t="shared" si="110"/>
        <v>4365.2882635362239</v>
      </c>
      <c r="G488">
        <f t="shared" si="111"/>
        <v>8730.5765270724478</v>
      </c>
      <c r="H488">
        <f t="shared" si="106"/>
        <v>3808.724713536224</v>
      </c>
      <c r="I488">
        <f t="shared" si="107"/>
        <v>8174.0129770724479</v>
      </c>
      <c r="J488">
        <f t="shared" si="108"/>
        <v>-4921.8518135362237</v>
      </c>
      <c r="K488">
        <f t="shared" si="109"/>
        <v>-9287.1400770724467</v>
      </c>
    </row>
    <row r="489" spans="1:11">
      <c r="A489" t="s">
        <v>54</v>
      </c>
      <c r="B489">
        <v>6559.5439999999999</v>
      </c>
      <c r="C489">
        <f t="shared" si="103"/>
        <v>6281.1080000000002</v>
      </c>
      <c r="D489">
        <f t="shared" si="104"/>
        <v>11874.685000000001</v>
      </c>
      <c r="E489">
        <f t="shared" si="105"/>
        <v>100.05440000000017</v>
      </c>
      <c r="F489">
        <f t="shared" si="110"/>
        <v>5168.1236178342579</v>
      </c>
      <c r="G489">
        <f t="shared" si="111"/>
        <v>10336.247235668516</v>
      </c>
      <c r="H489">
        <f t="shared" si="106"/>
        <v>5268.1780178342578</v>
      </c>
      <c r="I489">
        <f t="shared" si="107"/>
        <v>10436.301635668517</v>
      </c>
      <c r="J489">
        <f t="shared" si="108"/>
        <v>-5068.0692178342579</v>
      </c>
      <c r="K489">
        <f t="shared" si="109"/>
        <v>-10236.192835668515</v>
      </c>
    </row>
    <row r="490" spans="1:11">
      <c r="A490" t="s">
        <v>55</v>
      </c>
      <c r="B490">
        <v>1024.2570000000001</v>
      </c>
      <c r="C490">
        <f t="shared" si="103"/>
        <v>6782.3719999999994</v>
      </c>
      <c r="D490">
        <f t="shared" si="104"/>
        <v>9446.3979999999992</v>
      </c>
      <c r="E490">
        <f t="shared" si="105"/>
        <v>772.75620000000004</v>
      </c>
      <c r="F490">
        <f t="shared" si="110"/>
        <v>5471.9907878158419</v>
      </c>
      <c r="G490">
        <f t="shared" si="111"/>
        <v>10943.981575631684</v>
      </c>
      <c r="H490">
        <f t="shared" si="106"/>
        <v>6244.7469878158417</v>
      </c>
      <c r="I490">
        <f t="shared" si="107"/>
        <v>11716.737775631684</v>
      </c>
      <c r="J490">
        <f t="shared" si="108"/>
        <v>-4699.2345878158421</v>
      </c>
      <c r="K490">
        <f t="shared" si="109"/>
        <v>-10171.225375631684</v>
      </c>
    </row>
    <row r="491" spans="1:11">
      <c r="A491" t="s">
        <v>56</v>
      </c>
      <c r="B491">
        <v>-378.35999999999899</v>
      </c>
      <c r="C491">
        <f t="shared" si="103"/>
        <v>5551.9000000000015</v>
      </c>
      <c r="D491">
        <f t="shared" si="104"/>
        <v>6551.483000000002</v>
      </c>
      <c r="E491">
        <f t="shared" si="105"/>
        <v>1348.54035</v>
      </c>
      <c r="F491">
        <f t="shared" si="110"/>
        <v>5442.336232564403</v>
      </c>
      <c r="G491">
        <f t="shared" si="111"/>
        <v>10884.672465128806</v>
      </c>
      <c r="H491">
        <f t="shared" si="106"/>
        <v>6790.8765825644032</v>
      </c>
      <c r="I491">
        <f t="shared" si="107"/>
        <v>12233.212815128805</v>
      </c>
      <c r="J491">
        <f t="shared" si="108"/>
        <v>-4093.7958825644027</v>
      </c>
      <c r="K491">
        <f t="shared" si="109"/>
        <v>-9536.1321151288066</v>
      </c>
    </row>
    <row r="492" spans="1:11">
      <c r="A492" t="s">
        <v>57</v>
      </c>
      <c r="B492">
        <v>-770.21299999999997</v>
      </c>
      <c r="C492">
        <f t="shared" si="103"/>
        <v>6435.228000000001</v>
      </c>
      <c r="D492">
        <f t="shared" si="104"/>
        <v>8898.3010000000013</v>
      </c>
      <c r="E492">
        <f t="shared" si="105"/>
        <v>2018.9754</v>
      </c>
      <c r="F492">
        <f t="shared" si="110"/>
        <v>5508.0968650439982</v>
      </c>
      <c r="G492">
        <f t="shared" si="111"/>
        <v>11016.193730087996</v>
      </c>
      <c r="H492">
        <f t="shared" si="106"/>
        <v>7527.0722650439984</v>
      </c>
      <c r="I492">
        <f t="shared" si="107"/>
        <v>13035.169130087996</v>
      </c>
      <c r="J492">
        <f t="shared" si="108"/>
        <v>-3489.1214650439979</v>
      </c>
      <c r="K492">
        <f t="shared" si="109"/>
        <v>-8997.2183300879969</v>
      </c>
    </row>
    <row r="493" spans="1:11">
      <c r="A493" t="s">
        <v>58</v>
      </c>
      <c r="B493">
        <v>-1039.442</v>
      </c>
      <c r="C493">
        <f t="shared" si="103"/>
        <v>-1163.7579999999989</v>
      </c>
      <c r="D493">
        <f t="shared" si="104"/>
        <v>-7444.8659999999991</v>
      </c>
      <c r="E493">
        <f t="shared" si="105"/>
        <v>1853.1142</v>
      </c>
      <c r="F493">
        <f t="shared" si="110"/>
        <v>5747.6616767100459</v>
      </c>
      <c r="G493">
        <f t="shared" si="111"/>
        <v>11495.323353420092</v>
      </c>
      <c r="H493">
        <f t="shared" si="106"/>
        <v>7600.7758767100458</v>
      </c>
      <c r="I493">
        <f t="shared" si="107"/>
        <v>13348.437553420092</v>
      </c>
      <c r="J493">
        <f t="shared" si="108"/>
        <v>-3894.5474767100459</v>
      </c>
      <c r="K493">
        <f t="shared" si="109"/>
        <v>-9642.2091534200918</v>
      </c>
    </row>
    <row r="494" spans="1:11">
      <c r="A494" t="s">
        <v>59</v>
      </c>
      <c r="B494">
        <v>387.61700000000002</v>
      </c>
      <c r="C494">
        <f t="shared" si="103"/>
        <v>-1800.397999999999</v>
      </c>
      <c r="D494">
        <f t="shared" si="104"/>
        <v>-8582.7699999999986</v>
      </c>
      <c r="E494">
        <f t="shared" si="105"/>
        <v>1422.1390000000004</v>
      </c>
      <c r="F494">
        <f t="shared" si="110"/>
        <v>6196.6473524125249</v>
      </c>
      <c r="G494">
        <f t="shared" si="111"/>
        <v>12393.29470482505</v>
      </c>
      <c r="H494">
        <f t="shared" si="106"/>
        <v>7618.786352412525</v>
      </c>
      <c r="I494">
        <f t="shared" si="107"/>
        <v>13815.433704825051</v>
      </c>
      <c r="J494">
        <f t="shared" si="108"/>
        <v>-4774.5083524125248</v>
      </c>
      <c r="K494">
        <f t="shared" si="109"/>
        <v>-10971.155704825049</v>
      </c>
    </row>
    <row r="495" spans="1:11">
      <c r="A495" t="s">
        <v>60</v>
      </c>
      <c r="B495">
        <v>-2180.5010000000002</v>
      </c>
      <c r="C495">
        <f t="shared" si="103"/>
        <v>-3602.5390000000002</v>
      </c>
      <c r="D495">
        <f t="shared" si="104"/>
        <v>-9154.4390000000021</v>
      </c>
      <c r="E495">
        <f t="shared" si="105"/>
        <v>812.23605000000009</v>
      </c>
      <c r="F495">
        <f t="shared" si="110"/>
        <v>6614.8377836712516</v>
      </c>
      <c r="G495">
        <f t="shared" si="111"/>
        <v>13229.675567342503</v>
      </c>
      <c r="H495">
        <f t="shared" si="106"/>
        <v>7427.073833671252</v>
      </c>
      <c r="I495">
        <f t="shared" si="107"/>
        <v>14041.911617342503</v>
      </c>
      <c r="J495">
        <f t="shared" si="108"/>
        <v>-5802.6017336712512</v>
      </c>
      <c r="K495">
        <f t="shared" si="109"/>
        <v>-12417.439517342504</v>
      </c>
    </row>
    <row r="496" spans="1:11">
      <c r="A496" t="s">
        <v>61</v>
      </c>
      <c r="B496">
        <v>-2119.703</v>
      </c>
      <c r="C496">
        <f t="shared" si="103"/>
        <v>-4952.0290000000005</v>
      </c>
      <c r="D496">
        <f t="shared" si="104"/>
        <v>-11387.257000000001</v>
      </c>
      <c r="E496">
        <f t="shared" si="105"/>
        <v>58.747199999999793</v>
      </c>
      <c r="F496">
        <f t="shared" si="110"/>
        <v>7110.4063506773209</v>
      </c>
      <c r="G496">
        <f t="shared" si="111"/>
        <v>14220.812701354642</v>
      </c>
      <c r="H496">
        <f t="shared" si="106"/>
        <v>7169.1535506773207</v>
      </c>
      <c r="I496">
        <f t="shared" si="107"/>
        <v>14279.559901354642</v>
      </c>
      <c r="J496">
        <f t="shared" si="108"/>
        <v>-7051.6591506773211</v>
      </c>
      <c r="K496">
        <f t="shared" si="109"/>
        <v>-14162.065501354642</v>
      </c>
    </row>
    <row r="497" spans="1:11">
      <c r="A497" t="s">
        <v>62</v>
      </c>
      <c r="B497">
        <v>-1650.2739999999999</v>
      </c>
      <c r="C497">
        <f t="shared" si="103"/>
        <v>-5562.8610000000008</v>
      </c>
      <c r="D497">
        <f t="shared" si="104"/>
        <v>-4399.1030000000019</v>
      </c>
      <c r="E497">
        <f t="shared" si="105"/>
        <v>-385.30815000000035</v>
      </c>
      <c r="F497">
        <f t="shared" si="110"/>
        <v>7096.9349038971404</v>
      </c>
      <c r="G497">
        <f t="shared" si="111"/>
        <v>14193.869807794281</v>
      </c>
      <c r="H497">
        <f t="shared" si="106"/>
        <v>6711.6267538971397</v>
      </c>
      <c r="I497">
        <f t="shared" si="107"/>
        <v>13808.56165779428</v>
      </c>
      <c r="J497">
        <f t="shared" si="108"/>
        <v>-7482.2430538971412</v>
      </c>
      <c r="K497">
        <f t="shared" si="109"/>
        <v>-14579.177957794282</v>
      </c>
    </row>
    <row r="498" spans="1:11">
      <c r="A498" t="s">
        <v>63</v>
      </c>
      <c r="B498">
        <v>-591.21699999999998</v>
      </c>
      <c r="C498">
        <f t="shared" si="103"/>
        <v>-6541.6949999999988</v>
      </c>
      <c r="D498">
        <f t="shared" si="104"/>
        <v>-4741.2969999999996</v>
      </c>
      <c r="E498">
        <f t="shared" ref="E498:E529" si="112">AVERAGE(D479:D498)</f>
        <v>-680.41560000000004</v>
      </c>
      <c r="F498">
        <f t="shared" si="110"/>
        <v>7151.7589852680476</v>
      </c>
      <c r="G498">
        <f t="shared" si="111"/>
        <v>14303.517970536095</v>
      </c>
      <c r="H498">
        <f t="shared" si="106"/>
        <v>6471.3433852680473</v>
      </c>
      <c r="I498">
        <f t="shared" si="107"/>
        <v>13623.102370536095</v>
      </c>
      <c r="J498">
        <f t="shared" si="108"/>
        <v>-7832.1745852680478</v>
      </c>
      <c r="K498">
        <f t="shared" si="109"/>
        <v>-14983.933570536095</v>
      </c>
    </row>
    <row r="499" spans="1:11">
      <c r="A499" t="s">
        <v>64</v>
      </c>
      <c r="B499">
        <v>-1308.77</v>
      </c>
      <c r="C499">
        <f t="shared" si="103"/>
        <v>-5669.9639999999999</v>
      </c>
      <c r="D499">
        <f t="shared" si="104"/>
        <v>-2067.4249999999997</v>
      </c>
      <c r="E499">
        <f t="shared" si="112"/>
        <v>-812.98084999999992</v>
      </c>
      <c r="F499">
        <f t="shared" si="110"/>
        <v>7151.662875772101</v>
      </c>
      <c r="G499">
        <f t="shared" si="111"/>
        <v>14303.325751544202</v>
      </c>
      <c r="H499">
        <f t="shared" si="106"/>
        <v>6338.682025772101</v>
      </c>
      <c r="I499">
        <f t="shared" si="107"/>
        <v>13490.344901544202</v>
      </c>
      <c r="J499">
        <f t="shared" si="108"/>
        <v>-7964.6437257721009</v>
      </c>
      <c r="K499">
        <f t="shared" si="109"/>
        <v>-15116.306601544202</v>
      </c>
    </row>
    <row r="500" spans="1:11">
      <c r="A500" t="s">
        <v>65</v>
      </c>
      <c r="B500">
        <v>289.916</v>
      </c>
      <c r="C500">
        <f t="shared" si="103"/>
        <v>-3260.3449999999998</v>
      </c>
      <c r="D500">
        <f t="shared" si="104"/>
        <v>1691.6840000000007</v>
      </c>
      <c r="E500">
        <f t="shared" si="112"/>
        <v>-472.75524999999999</v>
      </c>
      <c r="F500">
        <f t="shared" si="110"/>
        <v>7097.9943319993235</v>
      </c>
      <c r="G500">
        <f t="shared" si="111"/>
        <v>14195.988663998647</v>
      </c>
      <c r="H500">
        <f t="shared" si="106"/>
        <v>6625.2390819993234</v>
      </c>
      <c r="I500">
        <f t="shared" si="107"/>
        <v>13723.233413998647</v>
      </c>
      <c r="J500">
        <f t="shared" si="108"/>
        <v>-7570.7495819993237</v>
      </c>
      <c r="K500">
        <f t="shared" si="109"/>
        <v>-14668.743913998647</v>
      </c>
    </row>
    <row r="501" spans="1:11">
      <c r="A501" t="s">
        <v>66</v>
      </c>
      <c r="B501">
        <v>-558.971</v>
      </c>
      <c r="C501">
        <f t="shared" si="103"/>
        <v>-2169.0420000000004</v>
      </c>
      <c r="D501">
        <f t="shared" si="104"/>
        <v>3393.8190000000004</v>
      </c>
      <c r="E501">
        <f t="shared" si="112"/>
        <v>-86.99839999999999</v>
      </c>
      <c r="F501">
        <f t="shared" si="110"/>
        <v>7087.4675955759112</v>
      </c>
      <c r="G501">
        <f t="shared" si="111"/>
        <v>14174.935191151822</v>
      </c>
      <c r="H501">
        <f t="shared" si="106"/>
        <v>7000.4691955759108</v>
      </c>
      <c r="I501">
        <f t="shared" si="107"/>
        <v>14087.936791151822</v>
      </c>
      <c r="J501">
        <f t="shared" si="108"/>
        <v>-7174.4659955759116</v>
      </c>
      <c r="K501">
        <f t="shared" si="109"/>
        <v>-14261.933591151823</v>
      </c>
    </row>
    <row r="502" spans="1:11">
      <c r="A502" t="s">
        <v>67</v>
      </c>
      <c r="B502">
        <v>190.27600000000001</v>
      </c>
      <c r="C502">
        <f t="shared" si="103"/>
        <v>-1387.549</v>
      </c>
      <c r="D502">
        <f t="shared" si="104"/>
        <v>5154.1459999999988</v>
      </c>
      <c r="E502">
        <f t="shared" si="112"/>
        <v>453.03889999999984</v>
      </c>
      <c r="F502">
        <f t="shared" si="110"/>
        <v>7052.9551865700278</v>
      </c>
      <c r="G502">
        <f t="shared" si="111"/>
        <v>14105.910373140056</v>
      </c>
      <c r="H502">
        <f t="shared" si="106"/>
        <v>7505.9940865700273</v>
      </c>
      <c r="I502">
        <f t="shared" si="107"/>
        <v>14558.949273140055</v>
      </c>
      <c r="J502">
        <f t="shared" si="108"/>
        <v>-6599.9162865700282</v>
      </c>
      <c r="K502">
        <f t="shared" si="109"/>
        <v>-13652.871473140056</v>
      </c>
    </row>
    <row r="503" spans="1:11">
      <c r="A503" t="s">
        <v>68</v>
      </c>
      <c r="B503">
        <v>-2354.0569999999998</v>
      </c>
      <c r="C503">
        <f t="shared" si="103"/>
        <v>-2432.8359999999998</v>
      </c>
      <c r="D503">
        <f t="shared" si="104"/>
        <v>3237.1280000000002</v>
      </c>
      <c r="E503">
        <f t="shared" si="112"/>
        <v>991.36255000000006</v>
      </c>
      <c r="F503">
        <f t="shared" si="110"/>
        <v>6818.6131201305352</v>
      </c>
      <c r="G503">
        <f t="shared" si="111"/>
        <v>13637.22624026107</v>
      </c>
      <c r="H503">
        <f t="shared" si="106"/>
        <v>7809.975670130535</v>
      </c>
      <c r="I503">
        <f t="shared" si="107"/>
        <v>14628.58879026107</v>
      </c>
      <c r="J503">
        <f t="shared" si="108"/>
        <v>-5827.2505701305354</v>
      </c>
      <c r="K503">
        <f t="shared" si="109"/>
        <v>-12645.863690261071</v>
      </c>
    </row>
    <row r="504" spans="1:11">
      <c r="A504" t="s">
        <v>69</v>
      </c>
      <c r="B504">
        <v>-547.42899999999997</v>
      </c>
      <c r="C504">
        <f t="shared" si="103"/>
        <v>-3270.181</v>
      </c>
      <c r="D504">
        <f t="shared" si="104"/>
        <v>-9.8360000000002401</v>
      </c>
      <c r="E504">
        <f t="shared" si="112"/>
        <v>740.7697499999997</v>
      </c>
      <c r="F504">
        <f t="shared" si="110"/>
        <v>6755.2603404791298</v>
      </c>
      <c r="G504">
        <f t="shared" si="111"/>
        <v>13510.52068095826</v>
      </c>
      <c r="H504">
        <f t="shared" si="106"/>
        <v>7496.0300904791293</v>
      </c>
      <c r="I504">
        <f t="shared" si="107"/>
        <v>14251.290430958259</v>
      </c>
      <c r="J504">
        <f t="shared" si="108"/>
        <v>-6014.4905904791303</v>
      </c>
      <c r="K504">
        <f t="shared" si="109"/>
        <v>-12769.75093095826</v>
      </c>
    </row>
    <row r="505" spans="1:11">
      <c r="A505" t="s">
        <v>70</v>
      </c>
      <c r="B505">
        <v>-3040.3519999999999</v>
      </c>
      <c r="C505">
        <f t="shared" si="103"/>
        <v>-5751.5619999999999</v>
      </c>
      <c r="D505">
        <f t="shared" si="104"/>
        <v>-3582.5199999999995</v>
      </c>
      <c r="E505">
        <f t="shared" si="112"/>
        <v>561.82979999999986</v>
      </c>
      <c r="F505">
        <f t="shared" si="110"/>
        <v>6823.0780241797702</v>
      </c>
      <c r="G505">
        <f t="shared" si="111"/>
        <v>13646.15604835954</v>
      </c>
      <c r="H505">
        <f t="shared" si="106"/>
        <v>7384.9078241797697</v>
      </c>
      <c r="I505">
        <f t="shared" si="107"/>
        <v>14207.98584835954</v>
      </c>
      <c r="J505">
        <f t="shared" si="108"/>
        <v>-6261.2482241797707</v>
      </c>
      <c r="K505">
        <f t="shared" si="109"/>
        <v>-13084.326248359541</v>
      </c>
    </row>
    <row r="506" spans="1:11">
      <c r="A506" t="s">
        <v>71</v>
      </c>
      <c r="B506">
        <v>-586.27700000000004</v>
      </c>
      <c r="C506">
        <f t="shared" si="103"/>
        <v>-6528.1149999999998</v>
      </c>
      <c r="D506">
        <f t="shared" si="104"/>
        <v>-5140.5659999999998</v>
      </c>
      <c r="E506">
        <f t="shared" si="112"/>
        <v>49.442099999999847</v>
      </c>
      <c r="F506">
        <f t="shared" si="110"/>
        <v>6848.5099967963761</v>
      </c>
      <c r="G506">
        <f t="shared" si="111"/>
        <v>13697.019993592752</v>
      </c>
      <c r="H506">
        <f t="shared" si="106"/>
        <v>6897.9520967963763</v>
      </c>
      <c r="I506">
        <f t="shared" si="107"/>
        <v>13746.462093592752</v>
      </c>
      <c r="J506">
        <f t="shared" si="108"/>
        <v>-6799.0678967963759</v>
      </c>
      <c r="K506">
        <f t="shared" si="109"/>
        <v>-13647.577893592752</v>
      </c>
    </row>
    <row r="507" spans="1:11">
      <c r="A507" t="s">
        <v>72</v>
      </c>
      <c r="B507">
        <v>-1795.3389999999999</v>
      </c>
      <c r="C507">
        <f t="shared" si="103"/>
        <v>-5969.3969999999999</v>
      </c>
      <c r="D507">
        <f t="shared" si="104"/>
        <v>-3536.5610000000001</v>
      </c>
      <c r="E507">
        <f t="shared" si="112"/>
        <v>-512.38405</v>
      </c>
      <c r="F507">
        <f t="shared" si="110"/>
        <v>6645.7571957191931</v>
      </c>
      <c r="G507">
        <f t="shared" si="111"/>
        <v>13291.514391438386</v>
      </c>
      <c r="H507">
        <f t="shared" si="106"/>
        <v>6133.3731457191934</v>
      </c>
      <c r="I507">
        <f t="shared" si="107"/>
        <v>12779.130341438386</v>
      </c>
      <c r="J507">
        <f t="shared" si="108"/>
        <v>-7158.1412457191927</v>
      </c>
      <c r="K507">
        <f t="shared" si="109"/>
        <v>-13803.898441438387</v>
      </c>
    </row>
    <row r="508" spans="1:11">
      <c r="A508" t="s">
        <v>73</v>
      </c>
      <c r="B508">
        <v>2981.1559999999999</v>
      </c>
      <c r="C508">
        <f t="shared" ref="C508:C571" si="113">SUM(B505,B506,B507,B508)</f>
        <v>-2440.8119999999999</v>
      </c>
      <c r="D508">
        <f t="shared" si="104"/>
        <v>829.36900000000014</v>
      </c>
      <c r="E508">
        <f t="shared" si="112"/>
        <v>-448.48135000000013</v>
      </c>
      <c r="F508">
        <f t="shared" si="110"/>
        <v>6652.5430751250178</v>
      </c>
      <c r="G508">
        <f t="shared" si="111"/>
        <v>13305.086150250036</v>
      </c>
      <c r="H508">
        <f t="shared" si="106"/>
        <v>6204.0617251250178</v>
      </c>
      <c r="I508">
        <f t="shared" si="107"/>
        <v>12856.604800250036</v>
      </c>
      <c r="J508">
        <f t="shared" si="108"/>
        <v>-7101.0244251250178</v>
      </c>
      <c r="K508">
        <f t="shared" si="109"/>
        <v>-13753.567500250036</v>
      </c>
    </row>
    <row r="509" spans="1:11">
      <c r="A509" t="s">
        <v>74</v>
      </c>
      <c r="B509">
        <v>-2996.6779999999999</v>
      </c>
      <c r="C509">
        <f t="shared" si="113"/>
        <v>-2397.1379999999999</v>
      </c>
      <c r="D509">
        <f t="shared" si="104"/>
        <v>3354.424</v>
      </c>
      <c r="E509">
        <f t="shared" si="112"/>
        <v>-874.49440000000016</v>
      </c>
      <c r="F509">
        <f t="shared" si="110"/>
        <v>6069.0854933982437</v>
      </c>
      <c r="G509">
        <f t="shared" si="111"/>
        <v>12138.170986796487</v>
      </c>
      <c r="H509">
        <f t="shared" si="106"/>
        <v>5194.5910933982432</v>
      </c>
      <c r="I509">
        <f t="shared" si="107"/>
        <v>11263.676586796488</v>
      </c>
      <c r="J509">
        <f t="shared" si="108"/>
        <v>-6943.5798933982442</v>
      </c>
      <c r="K509">
        <f t="shared" si="109"/>
        <v>-13012.665386796487</v>
      </c>
    </row>
    <row r="510" spans="1:11">
      <c r="A510" t="s">
        <v>75</v>
      </c>
      <c r="B510">
        <v>5686.6980000000003</v>
      </c>
      <c r="C510">
        <f t="shared" si="113"/>
        <v>3875.8370000000004</v>
      </c>
      <c r="D510">
        <f t="shared" si="104"/>
        <v>10403.952000000001</v>
      </c>
      <c r="E510">
        <f t="shared" si="112"/>
        <v>-826.61670000000015</v>
      </c>
      <c r="F510">
        <f t="shared" si="110"/>
        <v>6157.9168708578218</v>
      </c>
      <c r="G510">
        <f t="shared" si="111"/>
        <v>12315.833741715644</v>
      </c>
      <c r="H510">
        <f t="shared" si="106"/>
        <v>5331.3001708578213</v>
      </c>
      <c r="I510">
        <f t="shared" si="107"/>
        <v>11489.217041715643</v>
      </c>
      <c r="J510">
        <f t="shared" si="108"/>
        <v>-6984.5335708578223</v>
      </c>
      <c r="K510">
        <f t="shared" si="109"/>
        <v>-13142.450441715644</v>
      </c>
    </row>
    <row r="511" spans="1:11">
      <c r="A511" t="s">
        <v>76</v>
      </c>
      <c r="B511">
        <v>-2095.3409999999999</v>
      </c>
      <c r="C511">
        <f t="shared" si="113"/>
        <v>3575.8350000000005</v>
      </c>
      <c r="D511">
        <f t="shared" si="104"/>
        <v>9545.232</v>
      </c>
      <c r="E511">
        <f t="shared" si="112"/>
        <v>-676.92925000000037</v>
      </c>
      <c r="F511">
        <f t="shared" si="110"/>
        <v>6379.117358506227</v>
      </c>
      <c r="G511">
        <f t="shared" si="111"/>
        <v>12758.234717012454</v>
      </c>
      <c r="H511">
        <f t="shared" si="106"/>
        <v>5702.1881085062269</v>
      </c>
      <c r="I511">
        <f t="shared" si="107"/>
        <v>12081.305467012453</v>
      </c>
      <c r="J511">
        <f t="shared" si="108"/>
        <v>-7056.0466085062271</v>
      </c>
      <c r="K511">
        <f t="shared" si="109"/>
        <v>-13435.163967012455</v>
      </c>
    </row>
    <row r="512" spans="1:11">
      <c r="A512" t="s">
        <v>77</v>
      </c>
      <c r="B512">
        <v>-583.10199999999998</v>
      </c>
      <c r="C512">
        <f t="shared" si="113"/>
        <v>11.577000000000567</v>
      </c>
      <c r="D512">
        <f t="shared" ref="D512:D575" si="114">C512-C508</f>
        <v>2452.3890000000006</v>
      </c>
      <c r="E512">
        <f t="shared" si="112"/>
        <v>-999.22485000000029</v>
      </c>
      <c r="F512">
        <f t="shared" si="110"/>
        <v>6022.7626834936746</v>
      </c>
      <c r="G512">
        <f t="shared" si="111"/>
        <v>12045.525366987349</v>
      </c>
      <c r="H512">
        <f t="shared" si="106"/>
        <v>5023.537833493674</v>
      </c>
      <c r="I512">
        <f t="shared" si="107"/>
        <v>11046.300516987349</v>
      </c>
      <c r="J512">
        <f t="shared" si="108"/>
        <v>-7021.9875334936751</v>
      </c>
      <c r="K512">
        <f t="shared" si="109"/>
        <v>-13044.75021698735</v>
      </c>
    </row>
    <row r="513" spans="1:11">
      <c r="A513" t="s">
        <v>78</v>
      </c>
      <c r="B513">
        <v>-1150.758</v>
      </c>
      <c r="C513">
        <f t="shared" si="113"/>
        <v>1857.4970000000005</v>
      </c>
      <c r="D513">
        <f t="shared" si="114"/>
        <v>4254.6350000000002</v>
      </c>
      <c r="E513">
        <f t="shared" si="112"/>
        <v>-414.24980000000016</v>
      </c>
      <c r="F513">
        <f t="shared" si="110"/>
        <v>5931.2401019757162</v>
      </c>
      <c r="G513">
        <f t="shared" si="111"/>
        <v>11862.480203951432</v>
      </c>
      <c r="H513">
        <f t="shared" si="106"/>
        <v>5516.9903019757157</v>
      </c>
      <c r="I513">
        <f t="shared" si="107"/>
        <v>11448.230403951433</v>
      </c>
      <c r="J513">
        <f t="shared" si="108"/>
        <v>-6345.4899019757167</v>
      </c>
      <c r="K513">
        <f t="shared" si="109"/>
        <v>-12276.730003951432</v>
      </c>
    </row>
    <row r="514" spans="1:11">
      <c r="A514" t="s">
        <v>79</v>
      </c>
      <c r="B514">
        <v>1370.539</v>
      </c>
      <c r="C514">
        <f t="shared" si="113"/>
        <v>-2458.6620000000003</v>
      </c>
      <c r="D514">
        <f t="shared" si="114"/>
        <v>-6334.4990000000007</v>
      </c>
      <c r="E514">
        <f t="shared" si="112"/>
        <v>-301.83625000000018</v>
      </c>
      <c r="F514">
        <f t="shared" si="110"/>
        <v>5787.8478229287211</v>
      </c>
      <c r="G514">
        <f t="shared" si="111"/>
        <v>11575.695645857442</v>
      </c>
      <c r="H514">
        <f t="shared" si="106"/>
        <v>5486.0115729287209</v>
      </c>
      <c r="I514">
        <f t="shared" si="107"/>
        <v>11273.859395857442</v>
      </c>
      <c r="J514">
        <f t="shared" si="108"/>
        <v>-6089.6840729287214</v>
      </c>
      <c r="K514">
        <f t="shared" si="109"/>
        <v>-11877.531895857443</v>
      </c>
    </row>
    <row r="515" spans="1:11">
      <c r="A515" t="s">
        <v>80</v>
      </c>
      <c r="B515">
        <v>1722.729</v>
      </c>
      <c r="C515">
        <f t="shared" si="113"/>
        <v>1359.4079999999999</v>
      </c>
      <c r="D515">
        <f t="shared" si="114"/>
        <v>-2216.4270000000006</v>
      </c>
      <c r="E515">
        <f t="shared" si="112"/>
        <v>45.064349999999742</v>
      </c>
      <c r="F515">
        <f t="shared" si="110"/>
        <v>5425.9355136685617</v>
      </c>
      <c r="G515">
        <f t="shared" si="111"/>
        <v>10851.871027337123</v>
      </c>
      <c r="H515">
        <f t="shared" si="106"/>
        <v>5470.9998636685614</v>
      </c>
      <c r="I515">
        <f t="shared" si="107"/>
        <v>10896.935377337124</v>
      </c>
      <c r="J515">
        <f t="shared" si="108"/>
        <v>-5380.8711636685621</v>
      </c>
      <c r="K515">
        <f t="shared" si="109"/>
        <v>-10806.806677337123</v>
      </c>
    </row>
    <row r="516" spans="1:11">
      <c r="A516" t="s">
        <v>81</v>
      </c>
      <c r="B516">
        <v>-3398.3380000000002</v>
      </c>
      <c r="C516">
        <f t="shared" si="113"/>
        <v>-1455.8280000000002</v>
      </c>
      <c r="D516">
        <f t="shared" si="114"/>
        <v>-1467.4050000000007</v>
      </c>
      <c r="E516">
        <f t="shared" si="112"/>
        <v>541.05695000000003</v>
      </c>
      <c r="F516">
        <f t="shared" si="110"/>
        <v>4735.3328492538712</v>
      </c>
      <c r="G516">
        <f t="shared" si="111"/>
        <v>9470.6656985077425</v>
      </c>
      <c r="H516">
        <f t="shared" si="106"/>
        <v>5276.3897992538714</v>
      </c>
      <c r="I516">
        <f t="shared" si="107"/>
        <v>10011.722648507743</v>
      </c>
      <c r="J516">
        <f t="shared" si="108"/>
        <v>-4194.2758992538711</v>
      </c>
      <c r="K516">
        <f t="shared" si="109"/>
        <v>-8929.6087485077423</v>
      </c>
    </row>
    <row r="517" spans="1:11">
      <c r="A517" t="s">
        <v>82</v>
      </c>
      <c r="B517">
        <v>-115.676</v>
      </c>
      <c r="C517">
        <f t="shared" si="113"/>
        <v>-420.74600000000015</v>
      </c>
      <c r="D517">
        <f t="shared" si="114"/>
        <v>-2278.2430000000008</v>
      </c>
      <c r="E517">
        <f t="shared" si="112"/>
        <v>647.09995000000015</v>
      </c>
      <c r="F517">
        <f t="shared" si="110"/>
        <v>4641.7019121888725</v>
      </c>
      <c r="G517">
        <f t="shared" si="111"/>
        <v>9283.403824377745</v>
      </c>
      <c r="H517">
        <f t="shared" si="106"/>
        <v>5288.8018621888723</v>
      </c>
      <c r="I517">
        <f t="shared" si="107"/>
        <v>9930.5037743777448</v>
      </c>
      <c r="J517">
        <f t="shared" si="108"/>
        <v>-3994.6019621888722</v>
      </c>
      <c r="K517">
        <f t="shared" si="109"/>
        <v>-8636.3038743777452</v>
      </c>
    </row>
    <row r="518" spans="1:11">
      <c r="A518" t="s">
        <v>83</v>
      </c>
      <c r="B518">
        <v>648.96</v>
      </c>
      <c r="C518">
        <f t="shared" si="113"/>
        <v>-1142.325</v>
      </c>
      <c r="D518">
        <f t="shared" si="114"/>
        <v>1316.3370000000002</v>
      </c>
      <c r="E518">
        <f t="shared" si="112"/>
        <v>949.98165000000006</v>
      </c>
      <c r="F518">
        <f t="shared" si="110"/>
        <v>4465.8991329333639</v>
      </c>
      <c r="G518">
        <f t="shared" si="111"/>
        <v>8931.7982658667279</v>
      </c>
      <c r="H518">
        <f t="shared" si="106"/>
        <v>5415.8807829333637</v>
      </c>
      <c r="I518">
        <f t="shared" si="107"/>
        <v>9881.7799158667276</v>
      </c>
      <c r="J518">
        <f t="shared" si="108"/>
        <v>-3515.9174829333638</v>
      </c>
      <c r="K518">
        <f t="shared" si="109"/>
        <v>-7981.8166158667282</v>
      </c>
    </row>
    <row r="519" spans="1:11">
      <c r="A519" t="s">
        <v>84</v>
      </c>
      <c r="B519">
        <v>-377.51100000000002</v>
      </c>
      <c r="C519">
        <f t="shared" si="113"/>
        <v>-3242.5650000000001</v>
      </c>
      <c r="D519">
        <f t="shared" si="114"/>
        <v>-4601.973</v>
      </c>
      <c r="E519">
        <f t="shared" si="112"/>
        <v>823.25424999999996</v>
      </c>
      <c r="F519">
        <f t="shared" si="110"/>
        <v>4590.2591780463808</v>
      </c>
      <c r="G519">
        <f t="shared" si="111"/>
        <v>9180.5183560927617</v>
      </c>
      <c r="H519">
        <f t="shared" si="106"/>
        <v>5413.5134280463808</v>
      </c>
      <c r="I519">
        <f t="shared" si="107"/>
        <v>10003.772606092762</v>
      </c>
      <c r="J519">
        <f t="shared" si="108"/>
        <v>-3767.0049280463809</v>
      </c>
      <c r="K519">
        <f t="shared" si="109"/>
        <v>-8357.2641060927617</v>
      </c>
    </row>
    <row r="520" spans="1:11">
      <c r="A520" t="s">
        <v>85</v>
      </c>
      <c r="B520">
        <v>2268.0680000000002</v>
      </c>
      <c r="C520">
        <f t="shared" si="113"/>
        <v>2423.8410000000003</v>
      </c>
      <c r="D520">
        <f t="shared" si="114"/>
        <v>3879.6690000000008</v>
      </c>
      <c r="E520">
        <f t="shared" si="112"/>
        <v>932.65350000000012</v>
      </c>
      <c r="F520">
        <f t="shared" si="110"/>
        <v>4637.8718127950779</v>
      </c>
      <c r="G520">
        <f t="shared" si="111"/>
        <v>9275.7436255901557</v>
      </c>
      <c r="H520">
        <f t="shared" si="106"/>
        <v>5570.5253127950782</v>
      </c>
      <c r="I520">
        <f t="shared" si="107"/>
        <v>10208.397125590156</v>
      </c>
      <c r="J520">
        <f t="shared" si="108"/>
        <v>-3705.2183127950775</v>
      </c>
      <c r="K520">
        <f t="shared" si="109"/>
        <v>-8343.0901255901554</v>
      </c>
    </row>
    <row r="521" spans="1:11">
      <c r="A521" t="s">
        <v>86</v>
      </c>
      <c r="B521">
        <v>-3991.143</v>
      </c>
      <c r="C521">
        <f t="shared" si="113"/>
        <v>-1451.6259999999997</v>
      </c>
      <c r="D521">
        <f t="shared" si="114"/>
        <v>-1030.8799999999997</v>
      </c>
      <c r="E521">
        <f t="shared" si="112"/>
        <v>711.41855000000021</v>
      </c>
      <c r="F521">
        <f t="shared" si="110"/>
        <v>4619.7885245041525</v>
      </c>
      <c r="G521">
        <f t="shared" si="111"/>
        <v>9239.577049008305</v>
      </c>
      <c r="H521">
        <f t="shared" si="106"/>
        <v>5331.2070745041528</v>
      </c>
      <c r="I521">
        <f t="shared" si="107"/>
        <v>9950.9955990083054</v>
      </c>
      <c r="J521">
        <f t="shared" si="108"/>
        <v>-3908.3699745041522</v>
      </c>
      <c r="K521">
        <f t="shared" si="109"/>
        <v>-8528.1584990083047</v>
      </c>
    </row>
    <row r="522" spans="1:11">
      <c r="A522" t="s">
        <v>87</v>
      </c>
      <c r="B522">
        <v>4539.6859999999997</v>
      </c>
      <c r="C522">
        <f t="shared" si="113"/>
        <v>2439.1</v>
      </c>
      <c r="D522">
        <f t="shared" si="114"/>
        <v>3581.4250000000002</v>
      </c>
      <c r="E522">
        <f t="shared" si="112"/>
        <v>632.78250000000003</v>
      </c>
      <c r="F522">
        <f t="shared" si="110"/>
        <v>4553.0898211661597</v>
      </c>
      <c r="G522">
        <f t="shared" si="111"/>
        <v>9106.1796423323194</v>
      </c>
      <c r="H522">
        <f t="shared" si="106"/>
        <v>5185.87232116616</v>
      </c>
      <c r="I522">
        <f t="shared" si="107"/>
        <v>9738.9621423323188</v>
      </c>
      <c r="J522">
        <f t="shared" si="108"/>
        <v>-3920.3073211661595</v>
      </c>
      <c r="K522">
        <f t="shared" si="109"/>
        <v>-8473.3971423323201</v>
      </c>
    </row>
    <row r="523" spans="1:11">
      <c r="A523" t="s">
        <v>88</v>
      </c>
      <c r="B523">
        <v>2077.9940000000001</v>
      </c>
      <c r="C523">
        <f t="shared" si="113"/>
        <v>4894.6049999999996</v>
      </c>
      <c r="D523">
        <f t="shared" si="114"/>
        <v>8137.17</v>
      </c>
      <c r="E523">
        <f t="shared" si="112"/>
        <v>877.78460000000018</v>
      </c>
      <c r="F523">
        <f t="shared" si="110"/>
        <v>4824.3603729800761</v>
      </c>
      <c r="G523">
        <f t="shared" si="111"/>
        <v>9648.7207459601523</v>
      </c>
      <c r="H523">
        <f t="shared" si="106"/>
        <v>5702.1449729800761</v>
      </c>
      <c r="I523">
        <f t="shared" si="107"/>
        <v>10526.505345960153</v>
      </c>
      <c r="J523">
        <f t="shared" si="108"/>
        <v>-3946.5757729800762</v>
      </c>
      <c r="K523">
        <f t="shared" si="109"/>
        <v>-8770.9361459601514</v>
      </c>
    </row>
    <row r="524" spans="1:11">
      <c r="A524" t="s">
        <v>89</v>
      </c>
      <c r="B524">
        <v>523.21</v>
      </c>
      <c r="C524">
        <f t="shared" si="113"/>
        <v>3149.7469999999998</v>
      </c>
      <c r="D524">
        <f t="shared" si="114"/>
        <v>725.90599999999949</v>
      </c>
      <c r="E524">
        <f t="shared" si="112"/>
        <v>914.57170000000019</v>
      </c>
      <c r="F524">
        <f t="shared" si="110"/>
        <v>4820.0389719121904</v>
      </c>
      <c r="G524">
        <f t="shared" si="111"/>
        <v>9640.0779438243808</v>
      </c>
      <c r="H524">
        <f t="shared" si="106"/>
        <v>5734.6106719121908</v>
      </c>
      <c r="I524">
        <f t="shared" si="107"/>
        <v>10554.649643824381</v>
      </c>
      <c r="J524">
        <f t="shared" si="108"/>
        <v>-3905.46727191219</v>
      </c>
      <c r="K524">
        <f t="shared" si="109"/>
        <v>-8725.5062438243804</v>
      </c>
    </row>
    <row r="525" spans="1:11">
      <c r="A525" t="s">
        <v>90</v>
      </c>
      <c r="B525">
        <v>1377.19</v>
      </c>
      <c r="C525">
        <f t="shared" si="113"/>
        <v>8518.08</v>
      </c>
      <c r="D525">
        <f t="shared" si="114"/>
        <v>9969.7060000000001</v>
      </c>
      <c r="E525">
        <f t="shared" si="112"/>
        <v>1592.1830000000002</v>
      </c>
      <c r="F525">
        <f t="shared" si="110"/>
        <v>5099.0774195429758</v>
      </c>
      <c r="G525">
        <f t="shared" si="111"/>
        <v>10198.154839085952</v>
      </c>
      <c r="H525">
        <f t="shared" si="106"/>
        <v>6691.2604195429758</v>
      </c>
      <c r="I525">
        <f t="shared" si="107"/>
        <v>11790.337839085953</v>
      </c>
      <c r="J525">
        <f t="shared" si="108"/>
        <v>-3506.8944195429758</v>
      </c>
      <c r="K525">
        <f t="shared" si="109"/>
        <v>-8605.9718390859507</v>
      </c>
    </row>
    <row r="526" spans="1:11">
      <c r="A526" t="s">
        <v>91</v>
      </c>
      <c r="B526">
        <v>-4243.8069999999998</v>
      </c>
      <c r="C526">
        <f t="shared" si="113"/>
        <v>-265.41299999999956</v>
      </c>
      <c r="D526">
        <f t="shared" si="114"/>
        <v>-2704.5129999999995</v>
      </c>
      <c r="E526">
        <f t="shared" si="112"/>
        <v>1713.9856500000005</v>
      </c>
      <c r="F526">
        <f t="shared" si="110"/>
        <v>4956.8994436136163</v>
      </c>
      <c r="G526">
        <f t="shared" si="111"/>
        <v>9913.7988872272326</v>
      </c>
      <c r="H526">
        <f t="shared" si="106"/>
        <v>6670.8850936136168</v>
      </c>
      <c r="I526">
        <f t="shared" si="107"/>
        <v>11627.784537227233</v>
      </c>
      <c r="J526">
        <f t="shared" si="108"/>
        <v>-3242.9137936136158</v>
      </c>
      <c r="K526">
        <f t="shared" si="109"/>
        <v>-8199.8132372272321</v>
      </c>
    </row>
    <row r="527" spans="1:11">
      <c r="A527" t="s">
        <v>92</v>
      </c>
      <c r="B527">
        <v>2735.1309999999999</v>
      </c>
      <c r="C527">
        <f t="shared" si="113"/>
        <v>391.72400000000016</v>
      </c>
      <c r="D527">
        <f t="shared" si="114"/>
        <v>-4502.8809999999994</v>
      </c>
      <c r="E527">
        <f t="shared" si="112"/>
        <v>1665.6696499999998</v>
      </c>
      <c r="F527">
        <f t="shared" si="110"/>
        <v>5015.1386184902758</v>
      </c>
      <c r="G527">
        <f t="shared" si="111"/>
        <v>10030.277236980552</v>
      </c>
      <c r="H527">
        <f t="shared" si="106"/>
        <v>6680.8082684902756</v>
      </c>
      <c r="I527">
        <f t="shared" si="107"/>
        <v>11695.946886980551</v>
      </c>
      <c r="J527">
        <f t="shared" si="108"/>
        <v>-3349.468968490276</v>
      </c>
      <c r="K527">
        <f t="shared" si="109"/>
        <v>-8364.6075869805518</v>
      </c>
    </row>
    <row r="528" spans="1:11">
      <c r="A528" t="s">
        <v>93</v>
      </c>
      <c r="B528">
        <v>-419.90300000000002</v>
      </c>
      <c r="C528">
        <f t="shared" si="113"/>
        <v>-551.3889999999999</v>
      </c>
      <c r="D528">
        <f t="shared" si="114"/>
        <v>-3701.1359999999995</v>
      </c>
      <c r="E528">
        <f t="shared" si="112"/>
        <v>1439.1443999999999</v>
      </c>
      <c r="F528">
        <f t="shared" si="110"/>
        <v>5155.2610951322995</v>
      </c>
      <c r="G528">
        <f t="shared" si="111"/>
        <v>10310.522190264599</v>
      </c>
      <c r="H528">
        <f t="shared" si="106"/>
        <v>6594.4054951322996</v>
      </c>
      <c r="I528">
        <f t="shared" si="107"/>
        <v>11749.666590264598</v>
      </c>
      <c r="J528">
        <f t="shared" si="108"/>
        <v>-3716.1166951322994</v>
      </c>
      <c r="K528">
        <f t="shared" si="109"/>
        <v>-8871.3777902645998</v>
      </c>
    </row>
    <row r="529" spans="1:11">
      <c r="A529" t="s">
        <v>94</v>
      </c>
      <c r="B529">
        <v>848.96199999999999</v>
      </c>
      <c r="C529">
        <f t="shared" si="113"/>
        <v>-1079.617</v>
      </c>
      <c r="D529">
        <f t="shared" si="114"/>
        <v>-9597.6970000000001</v>
      </c>
      <c r="E529">
        <f t="shared" si="112"/>
        <v>791.53835000000038</v>
      </c>
      <c r="F529">
        <f t="shared" si="110"/>
        <v>5687.9990119704271</v>
      </c>
      <c r="G529">
        <f t="shared" si="111"/>
        <v>11375.998023940854</v>
      </c>
      <c r="H529">
        <f t="shared" si="106"/>
        <v>6479.5373619704278</v>
      </c>
      <c r="I529">
        <f t="shared" si="107"/>
        <v>12167.536373940855</v>
      </c>
      <c r="J529">
        <f t="shared" si="108"/>
        <v>-4896.4606619704264</v>
      </c>
      <c r="K529">
        <f t="shared" si="109"/>
        <v>-10584.459673940853</v>
      </c>
    </row>
    <row r="530" spans="1:11">
      <c r="A530" t="s">
        <v>95</v>
      </c>
      <c r="B530">
        <v>-1393.298</v>
      </c>
      <c r="C530">
        <f t="shared" si="113"/>
        <v>1770.8920000000001</v>
      </c>
      <c r="D530">
        <f t="shared" si="114"/>
        <v>2036.3049999999996</v>
      </c>
      <c r="E530">
        <f t="shared" ref="E530:E561" si="115">AVERAGE(D511:D530)</f>
        <v>373.15600000000006</v>
      </c>
      <c r="F530">
        <f t="shared" si="110"/>
        <v>5233.3112918051474</v>
      </c>
      <c r="G530">
        <f t="shared" si="111"/>
        <v>10466.622583610295</v>
      </c>
      <c r="H530">
        <f t="shared" ref="H530:H583" si="116">E530+F530</f>
        <v>5606.4672918051474</v>
      </c>
      <c r="I530">
        <f t="shared" ref="I530:I583" si="117">E530+G530</f>
        <v>10839.778583610296</v>
      </c>
      <c r="J530">
        <f t="shared" ref="J530:J583" si="118">E530-F530</f>
        <v>-4860.1552918051475</v>
      </c>
      <c r="K530">
        <f t="shared" ref="K530:K583" si="119">E530-G530</f>
        <v>-10093.466583610294</v>
      </c>
    </row>
    <row r="531" spans="1:11">
      <c r="A531" t="s">
        <v>96</v>
      </c>
      <c r="B531">
        <v>2683.6950000000002</v>
      </c>
      <c r="C531">
        <f t="shared" si="113"/>
        <v>1719.4560000000001</v>
      </c>
      <c r="D531">
        <f t="shared" si="114"/>
        <v>1327.732</v>
      </c>
      <c r="E531">
        <f t="shared" si="115"/>
        <v>-37.719000000000051</v>
      </c>
      <c r="F531">
        <f t="shared" ref="F531:F583" si="120">STDEV(D512,D513,D514,D515,D516,D517,D518,D519,D520,D521,D522,D523,D524,D525,D526,D527,D528,D529,D530,D531)</f>
        <v>4778.0819006621541</v>
      </c>
      <c r="G531">
        <f t="shared" ref="G531:G583" si="121">F531*2</f>
        <v>9556.1638013243082</v>
      </c>
      <c r="H531">
        <f t="shared" si="116"/>
        <v>4740.3629006621541</v>
      </c>
      <c r="I531">
        <f t="shared" si="117"/>
        <v>9518.4448013243091</v>
      </c>
      <c r="J531">
        <f t="shared" si="118"/>
        <v>-4815.8009006621542</v>
      </c>
      <c r="K531">
        <f t="shared" si="119"/>
        <v>-9593.8828013243074</v>
      </c>
    </row>
    <row r="532" spans="1:11">
      <c r="A532" t="s">
        <v>97</v>
      </c>
      <c r="B532">
        <v>-5123.8293000000003</v>
      </c>
      <c r="C532">
        <f t="shared" si="113"/>
        <v>-2984.4703</v>
      </c>
      <c r="D532">
        <f t="shared" si="114"/>
        <v>-2433.0812999999998</v>
      </c>
      <c r="E532">
        <f t="shared" si="115"/>
        <v>-281.99251499999991</v>
      </c>
      <c r="F532">
        <f t="shared" si="120"/>
        <v>4768.9511041034357</v>
      </c>
      <c r="G532">
        <f t="shared" si="121"/>
        <v>9537.9022082068714</v>
      </c>
      <c r="H532">
        <f t="shared" si="116"/>
        <v>4486.9585891034358</v>
      </c>
      <c r="I532">
        <f t="shared" si="117"/>
        <v>9255.9096932068715</v>
      </c>
      <c r="J532">
        <f t="shared" si="118"/>
        <v>-5050.9436191034356</v>
      </c>
      <c r="K532">
        <f t="shared" si="119"/>
        <v>-9819.8947232068713</v>
      </c>
    </row>
    <row r="533" spans="1:11">
      <c r="A533" t="s">
        <v>98</v>
      </c>
      <c r="B533">
        <v>2771.4526999999998</v>
      </c>
      <c r="C533">
        <f t="shared" si="113"/>
        <v>-1061.9796000000006</v>
      </c>
      <c r="D533">
        <f t="shared" si="114"/>
        <v>17.637399999999388</v>
      </c>
      <c r="E533">
        <f t="shared" si="115"/>
        <v>-493.84239499999995</v>
      </c>
      <c r="F533">
        <f t="shared" si="120"/>
        <v>4649.4265604324846</v>
      </c>
      <c r="G533">
        <f t="shared" si="121"/>
        <v>9298.8531208649692</v>
      </c>
      <c r="H533">
        <f t="shared" si="116"/>
        <v>4155.584165432485</v>
      </c>
      <c r="I533">
        <f t="shared" si="117"/>
        <v>8805.0107258649696</v>
      </c>
      <c r="J533">
        <f t="shared" si="118"/>
        <v>-5143.2689554324843</v>
      </c>
      <c r="K533">
        <f t="shared" si="119"/>
        <v>-9792.6955158649689</v>
      </c>
    </row>
    <row r="534" spans="1:11">
      <c r="A534" t="s">
        <v>99</v>
      </c>
      <c r="B534">
        <v>3782.3009999999999</v>
      </c>
      <c r="C534">
        <f t="shared" si="113"/>
        <v>4113.6193999999996</v>
      </c>
      <c r="D534">
        <f t="shared" si="114"/>
        <v>2342.7273999999998</v>
      </c>
      <c r="E534">
        <f t="shared" si="115"/>
        <v>-59.981075000000054</v>
      </c>
      <c r="F534">
        <f t="shared" si="120"/>
        <v>4477.3954200415928</v>
      </c>
      <c r="G534">
        <f t="shared" si="121"/>
        <v>8954.7908400831857</v>
      </c>
      <c r="H534">
        <f t="shared" si="116"/>
        <v>4417.4143450415932</v>
      </c>
      <c r="I534">
        <f t="shared" si="117"/>
        <v>8894.809765083186</v>
      </c>
      <c r="J534">
        <f t="shared" si="118"/>
        <v>-4537.3764950415925</v>
      </c>
      <c r="K534">
        <f t="shared" si="119"/>
        <v>-9014.7719150831854</v>
      </c>
    </row>
    <row r="535" spans="1:11">
      <c r="A535" t="s">
        <v>100</v>
      </c>
      <c r="B535">
        <v>-1407.6233999999999</v>
      </c>
      <c r="C535">
        <f t="shared" si="113"/>
        <v>22.300999999999476</v>
      </c>
      <c r="D535">
        <f t="shared" si="114"/>
        <v>-1697.1550000000007</v>
      </c>
      <c r="E535">
        <f t="shared" si="115"/>
        <v>-34.017475000000012</v>
      </c>
      <c r="F535">
        <f t="shared" si="120"/>
        <v>4465.7228003604869</v>
      </c>
      <c r="G535">
        <f t="shared" si="121"/>
        <v>8931.4456007209737</v>
      </c>
      <c r="H535">
        <f t="shared" si="116"/>
        <v>4431.7053253604872</v>
      </c>
      <c r="I535">
        <f t="shared" si="117"/>
        <v>8897.4281257209732</v>
      </c>
      <c r="J535">
        <f t="shared" si="118"/>
        <v>-4499.7402753604865</v>
      </c>
      <c r="K535">
        <f t="shared" si="119"/>
        <v>-8965.4630757209743</v>
      </c>
    </row>
    <row r="536" spans="1:11">
      <c r="A536" t="s">
        <v>101</v>
      </c>
      <c r="B536">
        <v>-2498.1705999999999</v>
      </c>
      <c r="C536">
        <f t="shared" si="113"/>
        <v>2647.959699999999</v>
      </c>
      <c r="D536">
        <f t="shared" si="114"/>
        <v>5632.4299999999985</v>
      </c>
      <c r="E536">
        <f t="shared" si="115"/>
        <v>320.97427499999981</v>
      </c>
      <c r="F536">
        <f t="shared" si="120"/>
        <v>4625.1291122933035</v>
      </c>
      <c r="G536">
        <f t="shared" si="121"/>
        <v>9250.258224586607</v>
      </c>
      <c r="H536">
        <f t="shared" si="116"/>
        <v>4946.1033872933031</v>
      </c>
      <c r="I536">
        <f t="shared" si="117"/>
        <v>9571.2324995866074</v>
      </c>
      <c r="J536">
        <f t="shared" si="118"/>
        <v>-4304.1548372933039</v>
      </c>
      <c r="K536">
        <f t="shared" si="119"/>
        <v>-8929.2839495866065</v>
      </c>
    </row>
    <row r="537" spans="1:11">
      <c r="A537" t="s">
        <v>102</v>
      </c>
      <c r="B537">
        <v>-3403.1053999999999</v>
      </c>
      <c r="C537">
        <f t="shared" si="113"/>
        <v>-3526.5983999999999</v>
      </c>
      <c r="D537">
        <f t="shared" si="114"/>
        <v>-2464.6187999999993</v>
      </c>
      <c r="E537">
        <f t="shared" si="115"/>
        <v>311.65548499999989</v>
      </c>
      <c r="F537">
        <f t="shared" si="120"/>
        <v>4630.8259371427466</v>
      </c>
      <c r="G537">
        <f t="shared" si="121"/>
        <v>9261.6518742854932</v>
      </c>
      <c r="H537">
        <f t="shared" si="116"/>
        <v>4942.4814221427469</v>
      </c>
      <c r="I537">
        <f t="shared" si="117"/>
        <v>9573.3073592854926</v>
      </c>
      <c r="J537">
        <f t="shared" si="118"/>
        <v>-4319.1704521427464</v>
      </c>
      <c r="K537">
        <f t="shared" si="119"/>
        <v>-8949.9963892854939</v>
      </c>
    </row>
    <row r="538" spans="1:11">
      <c r="A538" t="s">
        <v>103</v>
      </c>
      <c r="B538">
        <v>125.4451</v>
      </c>
      <c r="C538">
        <f t="shared" si="113"/>
        <v>-7183.4543000000003</v>
      </c>
      <c r="D538">
        <f t="shared" si="114"/>
        <v>-11297.073700000001</v>
      </c>
      <c r="E538">
        <f t="shared" si="115"/>
        <v>-319.01505000000009</v>
      </c>
      <c r="F538">
        <f t="shared" si="120"/>
        <v>5297.6893186007364</v>
      </c>
      <c r="G538">
        <f t="shared" si="121"/>
        <v>10595.378637201473</v>
      </c>
      <c r="H538">
        <f t="shared" si="116"/>
        <v>4978.6742686007365</v>
      </c>
      <c r="I538">
        <f t="shared" si="117"/>
        <v>10276.363587201473</v>
      </c>
      <c r="J538">
        <f t="shared" si="118"/>
        <v>-5616.7043686007364</v>
      </c>
      <c r="K538">
        <f t="shared" si="119"/>
        <v>-10914.393687201473</v>
      </c>
    </row>
    <row r="539" spans="1:11">
      <c r="A539" t="s">
        <v>104</v>
      </c>
      <c r="B539">
        <v>497.22019999999998</v>
      </c>
      <c r="C539">
        <f t="shared" si="113"/>
        <v>-5278.6107000000002</v>
      </c>
      <c r="D539">
        <f t="shared" si="114"/>
        <v>-5300.9116999999997</v>
      </c>
      <c r="E539">
        <f t="shared" si="115"/>
        <v>-353.96198500000025</v>
      </c>
      <c r="F539">
        <f t="shared" si="120"/>
        <v>5329.6384289151092</v>
      </c>
      <c r="G539">
        <f t="shared" si="121"/>
        <v>10659.276857830218</v>
      </c>
      <c r="H539">
        <f t="shared" si="116"/>
        <v>4975.6764439151093</v>
      </c>
      <c r="I539">
        <f t="shared" si="117"/>
        <v>10305.314872830219</v>
      </c>
      <c r="J539">
        <f t="shared" si="118"/>
        <v>-5683.6004139151091</v>
      </c>
      <c r="K539">
        <f t="shared" si="119"/>
        <v>-11013.238842830218</v>
      </c>
    </row>
    <row r="540" spans="1:11">
      <c r="A540" t="s">
        <v>105</v>
      </c>
      <c r="B540">
        <v>10678.884400000001</v>
      </c>
      <c r="C540">
        <f t="shared" si="113"/>
        <v>7898.444300000001</v>
      </c>
      <c r="D540">
        <f t="shared" si="114"/>
        <v>5250.4846000000016</v>
      </c>
      <c r="E540">
        <f t="shared" si="115"/>
        <v>-285.4212050000001</v>
      </c>
      <c r="F540">
        <f t="shared" si="120"/>
        <v>5395.3591330294003</v>
      </c>
      <c r="G540">
        <f t="shared" si="121"/>
        <v>10790.718266058801</v>
      </c>
      <c r="H540">
        <f t="shared" si="116"/>
        <v>5109.9379280293997</v>
      </c>
      <c r="I540">
        <f t="shared" si="117"/>
        <v>10505.2970610588</v>
      </c>
      <c r="J540">
        <f t="shared" si="118"/>
        <v>-5680.7803380294008</v>
      </c>
      <c r="K540">
        <f t="shared" si="119"/>
        <v>-11076.139471058801</v>
      </c>
    </row>
    <row r="541" spans="1:11">
      <c r="A541" t="s">
        <v>106</v>
      </c>
      <c r="B541">
        <v>-360.2475</v>
      </c>
      <c r="C541">
        <f t="shared" si="113"/>
        <v>10941.302200000002</v>
      </c>
      <c r="D541">
        <f t="shared" si="114"/>
        <v>14467.900600000001</v>
      </c>
      <c r="E541">
        <f t="shared" si="115"/>
        <v>489.51782500000007</v>
      </c>
      <c r="F541">
        <f t="shared" si="120"/>
        <v>6316.9874931156446</v>
      </c>
      <c r="G541">
        <f t="shared" si="121"/>
        <v>12633.974986231289</v>
      </c>
      <c r="H541">
        <f t="shared" si="116"/>
        <v>6806.5053181156445</v>
      </c>
      <c r="I541">
        <f t="shared" si="117"/>
        <v>13123.49281123129</v>
      </c>
      <c r="J541">
        <f t="shared" si="118"/>
        <v>-5827.4696681156447</v>
      </c>
      <c r="K541">
        <f t="shared" si="119"/>
        <v>-12144.457161231288</v>
      </c>
    </row>
    <row r="542" spans="1:11">
      <c r="A542" t="s">
        <v>107</v>
      </c>
      <c r="B542">
        <v>-1125.3031000000001</v>
      </c>
      <c r="C542">
        <f t="shared" si="113"/>
        <v>9690.5540000000001</v>
      </c>
      <c r="D542">
        <f t="shared" si="114"/>
        <v>16874.008300000001</v>
      </c>
      <c r="E542">
        <f t="shared" si="115"/>
        <v>1154.14699</v>
      </c>
      <c r="F542">
        <f t="shared" si="120"/>
        <v>7284.5882316261859</v>
      </c>
      <c r="G542">
        <f t="shared" si="121"/>
        <v>14569.176463252372</v>
      </c>
      <c r="H542">
        <f t="shared" si="116"/>
        <v>8438.7352216261861</v>
      </c>
      <c r="I542">
        <f t="shared" si="117"/>
        <v>15723.323453252371</v>
      </c>
      <c r="J542">
        <f t="shared" si="118"/>
        <v>-6130.4412416261857</v>
      </c>
      <c r="K542">
        <f t="shared" si="119"/>
        <v>-13415.029473252373</v>
      </c>
    </row>
    <row r="543" spans="1:11">
      <c r="A543" t="s">
        <v>108</v>
      </c>
      <c r="B543">
        <v>-3368.7276000000002</v>
      </c>
      <c r="C543">
        <f t="shared" si="113"/>
        <v>5824.6062000000002</v>
      </c>
      <c r="D543">
        <f t="shared" si="114"/>
        <v>11103.216899999999</v>
      </c>
      <c r="E543">
        <f t="shared" si="115"/>
        <v>1302.449335</v>
      </c>
      <c r="F543">
        <f t="shared" si="120"/>
        <v>7462.2587182639336</v>
      </c>
      <c r="G543">
        <f t="shared" si="121"/>
        <v>14924.517436527867</v>
      </c>
      <c r="H543">
        <f t="shared" si="116"/>
        <v>8764.7080532639338</v>
      </c>
      <c r="I543">
        <f t="shared" si="117"/>
        <v>16226.966771527867</v>
      </c>
      <c r="J543">
        <f t="shared" si="118"/>
        <v>-6159.8093832639333</v>
      </c>
      <c r="K543">
        <f t="shared" si="119"/>
        <v>-13622.068101527868</v>
      </c>
    </row>
    <row r="544" spans="1:11">
      <c r="A544" t="s">
        <v>109</v>
      </c>
      <c r="B544">
        <v>-956.39620000000002</v>
      </c>
      <c r="C544">
        <f t="shared" si="113"/>
        <v>-5810.6744000000008</v>
      </c>
      <c r="D544">
        <f t="shared" si="114"/>
        <v>-13709.118700000003</v>
      </c>
      <c r="E544">
        <f t="shared" si="115"/>
        <v>580.69810000000018</v>
      </c>
      <c r="F544">
        <f t="shared" si="120"/>
        <v>8184.1215782232066</v>
      </c>
      <c r="G544">
        <f t="shared" si="121"/>
        <v>16368.243156446413</v>
      </c>
      <c r="H544">
        <f t="shared" si="116"/>
        <v>8764.8196782232062</v>
      </c>
      <c r="I544">
        <f t="shared" si="117"/>
        <v>16948.941256446415</v>
      </c>
      <c r="J544">
        <f t="shared" si="118"/>
        <v>-7603.4234782232061</v>
      </c>
      <c r="K544">
        <f t="shared" si="119"/>
        <v>-15787.545056446414</v>
      </c>
    </row>
    <row r="545" spans="1:11">
      <c r="A545" t="s">
        <v>110</v>
      </c>
      <c r="B545">
        <v>-17316.7094</v>
      </c>
      <c r="C545">
        <f t="shared" si="113"/>
        <v>-22767.136299999998</v>
      </c>
      <c r="D545">
        <f t="shared" si="114"/>
        <v>-33708.438500000004</v>
      </c>
      <c r="E545">
        <f t="shared" si="115"/>
        <v>-1603.2091250000003</v>
      </c>
      <c r="F545">
        <f t="shared" si="120"/>
        <v>10917.922200180499</v>
      </c>
      <c r="G545">
        <f t="shared" si="121"/>
        <v>21835.844400360998</v>
      </c>
      <c r="H545">
        <f t="shared" si="116"/>
        <v>9314.713075180498</v>
      </c>
      <c r="I545">
        <f t="shared" si="117"/>
        <v>20232.635275360997</v>
      </c>
      <c r="J545">
        <f t="shared" si="118"/>
        <v>-12521.1313251805</v>
      </c>
      <c r="K545">
        <f t="shared" si="119"/>
        <v>-23439.053525361</v>
      </c>
    </row>
    <row r="546" spans="1:11">
      <c r="A546" t="s">
        <v>111</v>
      </c>
      <c r="B546">
        <v>4231.7349999999997</v>
      </c>
      <c r="C546">
        <f t="shared" si="113"/>
        <v>-17410.0982</v>
      </c>
      <c r="D546">
        <f t="shared" si="114"/>
        <v>-27100.6522</v>
      </c>
      <c r="E546">
        <f t="shared" si="115"/>
        <v>-2823.0160850000002</v>
      </c>
      <c r="F546">
        <f t="shared" si="120"/>
        <v>12320.217938432865</v>
      </c>
      <c r="G546">
        <f t="shared" si="121"/>
        <v>24640.435876865729</v>
      </c>
      <c r="H546">
        <f t="shared" si="116"/>
        <v>9497.2018534328636</v>
      </c>
      <c r="I546">
        <f t="shared" si="117"/>
        <v>21817.41979186573</v>
      </c>
      <c r="J546">
        <f t="shared" si="118"/>
        <v>-15143.234023432866</v>
      </c>
      <c r="K546">
        <f t="shared" si="119"/>
        <v>-27463.451961865729</v>
      </c>
    </row>
    <row r="547" spans="1:11">
      <c r="A547" t="s">
        <v>112</v>
      </c>
      <c r="B547">
        <v>9931.3860999999997</v>
      </c>
      <c r="C547">
        <f t="shared" si="113"/>
        <v>-4109.9844999999987</v>
      </c>
      <c r="D547">
        <f t="shared" si="114"/>
        <v>-9934.5906999999988</v>
      </c>
      <c r="E547">
        <f t="shared" si="115"/>
        <v>-3094.6015700000003</v>
      </c>
      <c r="F547">
        <f t="shared" si="120"/>
        <v>12418.672284355111</v>
      </c>
      <c r="G547">
        <f t="shared" si="121"/>
        <v>24837.344568710221</v>
      </c>
      <c r="H547">
        <f t="shared" si="116"/>
        <v>9324.0707143551099</v>
      </c>
      <c r="I547">
        <f t="shared" si="117"/>
        <v>21742.742998710222</v>
      </c>
      <c r="J547">
        <f t="shared" si="118"/>
        <v>-15513.273854355111</v>
      </c>
      <c r="K547">
        <f t="shared" si="119"/>
        <v>-27931.94613871022</v>
      </c>
    </row>
    <row r="548" spans="1:11">
      <c r="A548" t="s">
        <v>113</v>
      </c>
      <c r="B548">
        <v>-17595.662199999999</v>
      </c>
      <c r="C548">
        <f t="shared" si="113"/>
        <v>-20749.250499999998</v>
      </c>
      <c r="D548">
        <f t="shared" si="114"/>
        <v>-14938.576099999998</v>
      </c>
      <c r="E548">
        <f t="shared" si="115"/>
        <v>-3656.4735750000009</v>
      </c>
      <c r="F548">
        <f t="shared" si="120"/>
        <v>12698.617517937359</v>
      </c>
      <c r="G548">
        <f t="shared" si="121"/>
        <v>25397.235035874717</v>
      </c>
      <c r="H548">
        <f t="shared" si="116"/>
        <v>9042.1439429373568</v>
      </c>
      <c r="I548">
        <f t="shared" si="117"/>
        <v>21740.761460874717</v>
      </c>
      <c r="J548">
        <f t="shared" si="118"/>
        <v>-16355.09109293736</v>
      </c>
      <c r="K548">
        <f t="shared" si="119"/>
        <v>-29053.708610874717</v>
      </c>
    </row>
    <row r="549" spans="1:11">
      <c r="A549" t="s">
        <v>114</v>
      </c>
      <c r="B549">
        <v>518.76940000000002</v>
      </c>
      <c r="C549">
        <f t="shared" si="113"/>
        <v>-2913.7716999999984</v>
      </c>
      <c r="D549">
        <f t="shared" si="114"/>
        <v>19853.364600000001</v>
      </c>
      <c r="E549">
        <f t="shared" si="115"/>
        <v>-2183.9204950000003</v>
      </c>
      <c r="F549">
        <f t="shared" si="120"/>
        <v>13645.683632622893</v>
      </c>
      <c r="G549">
        <f t="shared" si="121"/>
        <v>27291.367265245786</v>
      </c>
      <c r="H549">
        <f t="shared" si="116"/>
        <v>11461.763137622893</v>
      </c>
      <c r="I549">
        <f t="shared" si="117"/>
        <v>25107.446770245784</v>
      </c>
      <c r="J549">
        <f t="shared" si="118"/>
        <v>-15829.604127622893</v>
      </c>
      <c r="K549">
        <f t="shared" si="119"/>
        <v>-29475.287760245788</v>
      </c>
    </row>
    <row r="550" spans="1:11">
      <c r="A550" t="s">
        <v>115</v>
      </c>
      <c r="B550">
        <v>-13891.693300000001</v>
      </c>
      <c r="C550">
        <f t="shared" si="113"/>
        <v>-21037.200000000001</v>
      </c>
      <c r="D550">
        <f t="shared" si="114"/>
        <v>-3627.1018000000004</v>
      </c>
      <c r="E550">
        <f t="shared" si="115"/>
        <v>-2467.0908350000004</v>
      </c>
      <c r="F550">
        <f t="shared" si="120"/>
        <v>13612.219190380603</v>
      </c>
      <c r="G550">
        <f t="shared" si="121"/>
        <v>27224.438380761207</v>
      </c>
      <c r="H550">
        <f t="shared" si="116"/>
        <v>11145.128355380602</v>
      </c>
      <c r="I550">
        <f t="shared" si="117"/>
        <v>24757.347545761208</v>
      </c>
      <c r="J550">
        <f t="shared" si="118"/>
        <v>-16079.310025380604</v>
      </c>
      <c r="K550">
        <f t="shared" si="119"/>
        <v>-29691.529215761206</v>
      </c>
    </row>
    <row r="551" spans="1:11">
      <c r="A551" t="s">
        <v>116</v>
      </c>
      <c r="B551">
        <v>12159.940500000001</v>
      </c>
      <c r="C551">
        <f t="shared" si="113"/>
        <v>-18808.6456</v>
      </c>
      <c r="D551">
        <f t="shared" si="114"/>
        <v>-14698.661100000001</v>
      </c>
      <c r="E551">
        <f t="shared" si="115"/>
        <v>-3268.4104900000007</v>
      </c>
      <c r="F551">
        <f t="shared" si="120"/>
        <v>13846.766830413901</v>
      </c>
      <c r="G551">
        <f t="shared" si="121"/>
        <v>27693.533660827801</v>
      </c>
      <c r="H551">
        <f t="shared" si="116"/>
        <v>10578.3563404139</v>
      </c>
      <c r="I551">
        <f t="shared" si="117"/>
        <v>24425.123170827799</v>
      </c>
      <c r="J551">
        <f t="shared" si="118"/>
        <v>-17115.177320413903</v>
      </c>
      <c r="K551">
        <f t="shared" si="119"/>
        <v>-30961.944150827803</v>
      </c>
    </row>
    <row r="552" spans="1:11">
      <c r="A552" t="s">
        <v>117</v>
      </c>
      <c r="B552">
        <v>-20671.273499999999</v>
      </c>
      <c r="C552">
        <f t="shared" si="113"/>
        <v>-21884.2569</v>
      </c>
      <c r="D552">
        <f t="shared" si="114"/>
        <v>-1135.006400000002</v>
      </c>
      <c r="E552">
        <f t="shared" si="115"/>
        <v>-3203.5067450000001</v>
      </c>
      <c r="F552">
        <f t="shared" si="120"/>
        <v>13853.92870308754</v>
      </c>
      <c r="G552">
        <f t="shared" si="121"/>
        <v>27707.857406175081</v>
      </c>
      <c r="H552">
        <f t="shared" si="116"/>
        <v>10650.42195808754</v>
      </c>
      <c r="I552">
        <f t="shared" si="117"/>
        <v>24504.350661175082</v>
      </c>
      <c r="J552">
        <f t="shared" si="118"/>
        <v>-17057.435448087541</v>
      </c>
      <c r="K552">
        <f t="shared" si="119"/>
        <v>-30911.364151175079</v>
      </c>
    </row>
    <row r="553" spans="1:11">
      <c r="A553" t="s">
        <v>118</v>
      </c>
      <c r="B553">
        <v>8172.7376999999997</v>
      </c>
      <c r="C553">
        <f t="shared" si="113"/>
        <v>-14230.288599999998</v>
      </c>
      <c r="D553">
        <f t="shared" si="114"/>
        <v>-11316.516899999999</v>
      </c>
      <c r="E553">
        <f t="shared" si="115"/>
        <v>-3770.2144600000001</v>
      </c>
      <c r="F553">
        <f t="shared" si="120"/>
        <v>13946.736047476972</v>
      </c>
      <c r="G553">
        <f t="shared" si="121"/>
        <v>27893.472094953944</v>
      </c>
      <c r="H553">
        <f t="shared" si="116"/>
        <v>10176.521587476971</v>
      </c>
      <c r="I553">
        <f t="shared" si="117"/>
        <v>24123.257634953945</v>
      </c>
      <c r="J553">
        <f t="shared" si="118"/>
        <v>-17716.950507476973</v>
      </c>
      <c r="K553">
        <f t="shared" si="119"/>
        <v>-31663.686554953943</v>
      </c>
    </row>
    <row r="554" spans="1:11">
      <c r="A554" t="s">
        <v>119</v>
      </c>
      <c r="B554">
        <v>-2806.4178999999999</v>
      </c>
      <c r="C554">
        <f t="shared" si="113"/>
        <v>-3145.013199999999</v>
      </c>
      <c r="D554">
        <f t="shared" si="114"/>
        <v>17892.186800000003</v>
      </c>
      <c r="E554">
        <f t="shared" si="115"/>
        <v>-2992.7414899999999</v>
      </c>
      <c r="F554">
        <f t="shared" si="120"/>
        <v>14717.550867060541</v>
      </c>
      <c r="G554">
        <f t="shared" si="121"/>
        <v>29435.101734121083</v>
      </c>
      <c r="H554">
        <f t="shared" si="116"/>
        <v>11724.809377060541</v>
      </c>
      <c r="I554">
        <f t="shared" si="117"/>
        <v>26442.360244121082</v>
      </c>
      <c r="J554">
        <f t="shared" si="118"/>
        <v>-17710.292357060542</v>
      </c>
      <c r="K554">
        <f t="shared" si="119"/>
        <v>-32427.843224121083</v>
      </c>
    </row>
    <row r="555" spans="1:11">
      <c r="A555" t="s">
        <v>120</v>
      </c>
      <c r="B555">
        <v>-3399.9418000000001</v>
      </c>
      <c r="C555">
        <f t="shared" si="113"/>
        <v>-18704.895499999999</v>
      </c>
      <c r="D555">
        <f t="shared" si="114"/>
        <v>103.75010000000111</v>
      </c>
      <c r="E555">
        <f t="shared" si="115"/>
        <v>-2902.6962350000003</v>
      </c>
      <c r="F555">
        <f t="shared" si="120"/>
        <v>14731.397403649344</v>
      </c>
      <c r="G555">
        <f t="shared" si="121"/>
        <v>29462.794807298687</v>
      </c>
      <c r="H555">
        <f t="shared" si="116"/>
        <v>11828.701168649342</v>
      </c>
      <c r="I555">
        <f t="shared" si="117"/>
        <v>26560.098572298688</v>
      </c>
      <c r="J555">
        <f t="shared" si="118"/>
        <v>-17634.093638649345</v>
      </c>
      <c r="K555">
        <f t="shared" si="119"/>
        <v>-32365.491042298687</v>
      </c>
    </row>
    <row r="556" spans="1:11">
      <c r="A556" t="s">
        <v>121</v>
      </c>
      <c r="B556">
        <v>8212.5818999999992</v>
      </c>
      <c r="C556">
        <f t="shared" si="113"/>
        <v>10178.959899999998</v>
      </c>
      <c r="D556">
        <f t="shared" si="114"/>
        <v>32063.216799999998</v>
      </c>
      <c r="E556">
        <f t="shared" si="115"/>
        <v>-1581.1568949999998</v>
      </c>
      <c r="F556">
        <f t="shared" si="120"/>
        <v>16603.906784725365</v>
      </c>
      <c r="G556">
        <f t="shared" si="121"/>
        <v>33207.813569450729</v>
      </c>
      <c r="H556">
        <f t="shared" si="116"/>
        <v>15022.749889725364</v>
      </c>
      <c r="I556">
        <f t="shared" si="117"/>
        <v>31626.656674450729</v>
      </c>
      <c r="J556">
        <f t="shared" si="118"/>
        <v>-18185.063679725365</v>
      </c>
      <c r="K556">
        <f t="shared" si="119"/>
        <v>-34788.970464450729</v>
      </c>
    </row>
    <row r="557" spans="1:11">
      <c r="A557" t="s">
        <v>122</v>
      </c>
      <c r="B557">
        <v>-3067.7478000000001</v>
      </c>
      <c r="C557">
        <f t="shared" si="113"/>
        <v>-1061.5256000000008</v>
      </c>
      <c r="D557">
        <f t="shared" si="114"/>
        <v>13168.762999999997</v>
      </c>
      <c r="E557">
        <f t="shared" si="115"/>
        <v>-799.48780500000021</v>
      </c>
      <c r="F557">
        <f t="shared" si="120"/>
        <v>16925.011374399088</v>
      </c>
      <c r="G557">
        <f t="shared" si="121"/>
        <v>33850.022748798176</v>
      </c>
      <c r="H557">
        <f t="shared" si="116"/>
        <v>16125.523569399087</v>
      </c>
      <c r="I557">
        <f t="shared" si="117"/>
        <v>33050.534943798179</v>
      </c>
      <c r="J557">
        <f t="shared" si="118"/>
        <v>-17724.499179399088</v>
      </c>
      <c r="K557">
        <f t="shared" si="119"/>
        <v>-34649.510553798173</v>
      </c>
    </row>
    <row r="558" spans="1:11">
      <c r="A558" t="s">
        <v>123</v>
      </c>
      <c r="B558">
        <v>7017.2862999999998</v>
      </c>
      <c r="C558">
        <f t="shared" si="113"/>
        <v>8762.1785999999993</v>
      </c>
      <c r="D558">
        <f t="shared" si="114"/>
        <v>11907.191799999999</v>
      </c>
      <c r="E558">
        <f t="shared" si="115"/>
        <v>360.72547000000014</v>
      </c>
      <c r="F558">
        <f t="shared" si="120"/>
        <v>16962.811786745871</v>
      </c>
      <c r="G558">
        <f t="shared" si="121"/>
        <v>33925.623573491743</v>
      </c>
      <c r="H558">
        <f t="shared" si="116"/>
        <v>17323.537256745873</v>
      </c>
      <c r="I558">
        <f t="shared" si="117"/>
        <v>34286.34904349174</v>
      </c>
      <c r="J558">
        <f t="shared" si="118"/>
        <v>-16602.08631674587</v>
      </c>
      <c r="K558">
        <f t="shared" si="119"/>
        <v>-33564.898103491745</v>
      </c>
    </row>
    <row r="559" spans="1:11">
      <c r="A559" t="s">
        <v>124</v>
      </c>
      <c r="B559">
        <v>8814.8945000000003</v>
      </c>
      <c r="C559">
        <f t="shared" si="113"/>
        <v>20977.014900000002</v>
      </c>
      <c r="D559">
        <f t="shared" si="114"/>
        <v>39681.910400000001</v>
      </c>
      <c r="E559">
        <f t="shared" si="115"/>
        <v>2609.866575</v>
      </c>
      <c r="F559">
        <f t="shared" si="120"/>
        <v>19028.968809615744</v>
      </c>
      <c r="G559">
        <f t="shared" si="121"/>
        <v>38057.937619231488</v>
      </c>
      <c r="H559">
        <f t="shared" si="116"/>
        <v>21638.835384615744</v>
      </c>
      <c r="I559">
        <f t="shared" si="117"/>
        <v>40667.804194231489</v>
      </c>
      <c r="J559">
        <f t="shared" si="118"/>
        <v>-16419.102234615744</v>
      </c>
      <c r="K559">
        <f t="shared" si="119"/>
        <v>-35448.071044231488</v>
      </c>
    </row>
    <row r="560" spans="1:11">
      <c r="A560" t="s">
        <v>125</v>
      </c>
      <c r="B560">
        <v>-7410.3379000000004</v>
      </c>
      <c r="C560">
        <f t="shared" si="113"/>
        <v>5354.0951000000005</v>
      </c>
      <c r="D560">
        <f t="shared" si="114"/>
        <v>-4824.8647999999976</v>
      </c>
      <c r="E560">
        <f t="shared" si="115"/>
        <v>2106.0991049999998</v>
      </c>
      <c r="F560">
        <f t="shared" si="120"/>
        <v>19088.654882136692</v>
      </c>
      <c r="G560">
        <f t="shared" si="121"/>
        <v>38177.309764273385</v>
      </c>
      <c r="H560">
        <f t="shared" si="116"/>
        <v>21194.753987136693</v>
      </c>
      <c r="I560">
        <f t="shared" si="117"/>
        <v>40283.408869273386</v>
      </c>
      <c r="J560">
        <f t="shared" si="118"/>
        <v>-16982.555777136691</v>
      </c>
      <c r="K560">
        <f t="shared" si="119"/>
        <v>-36071.210659273383</v>
      </c>
    </row>
    <row r="561" spans="1:11">
      <c r="A561" t="s">
        <v>126</v>
      </c>
      <c r="B561">
        <v>-13455.2066</v>
      </c>
      <c r="C561">
        <f t="shared" si="113"/>
        <v>-5033.3636999999999</v>
      </c>
      <c r="D561">
        <f t="shared" si="114"/>
        <v>-3971.838099999999</v>
      </c>
      <c r="E561">
        <f t="shared" si="115"/>
        <v>1184.1121699999992</v>
      </c>
      <c r="F561">
        <f t="shared" si="120"/>
        <v>18904.586112031437</v>
      </c>
      <c r="G561">
        <f t="shared" si="121"/>
        <v>37809.172224062873</v>
      </c>
      <c r="H561">
        <f t="shared" si="116"/>
        <v>20088.698282031437</v>
      </c>
      <c r="I561">
        <f t="shared" si="117"/>
        <v>38993.284394062874</v>
      </c>
      <c r="J561">
        <f t="shared" si="118"/>
        <v>-17720.473942031436</v>
      </c>
      <c r="K561">
        <f t="shared" si="119"/>
        <v>-36625.060054062873</v>
      </c>
    </row>
    <row r="562" spans="1:11">
      <c r="A562" t="s">
        <v>127</v>
      </c>
      <c r="B562">
        <v>-6851.6436999999996</v>
      </c>
      <c r="C562">
        <f t="shared" si="113"/>
        <v>-18902.293699999998</v>
      </c>
      <c r="D562">
        <f t="shared" si="114"/>
        <v>-27664.472299999998</v>
      </c>
      <c r="E562">
        <f t="shared" ref="E562:E581" si="122">AVERAGE(D543:D562)</f>
        <v>-1042.81186</v>
      </c>
      <c r="F562">
        <f t="shared" si="120"/>
        <v>19570.612122209815</v>
      </c>
      <c r="G562">
        <f t="shared" si="121"/>
        <v>39141.224244419631</v>
      </c>
      <c r="H562">
        <f t="shared" si="116"/>
        <v>18527.800262209814</v>
      </c>
      <c r="I562">
        <f t="shared" si="117"/>
        <v>38098.412384419629</v>
      </c>
      <c r="J562">
        <f t="shared" si="118"/>
        <v>-20613.423982209817</v>
      </c>
      <c r="K562">
        <f t="shared" si="119"/>
        <v>-40184.036104419632</v>
      </c>
    </row>
    <row r="563" spans="1:11">
      <c r="A563" t="s">
        <v>128</v>
      </c>
      <c r="B563">
        <v>711.91240000000005</v>
      </c>
      <c r="C563">
        <f t="shared" si="113"/>
        <v>-27005.275799999999</v>
      </c>
      <c r="D563">
        <f t="shared" si="114"/>
        <v>-47982.290699999998</v>
      </c>
      <c r="E563">
        <f t="shared" si="122"/>
        <v>-3997.0872399999998</v>
      </c>
      <c r="F563">
        <f t="shared" si="120"/>
        <v>21954.980392464255</v>
      </c>
      <c r="G563">
        <f t="shared" si="121"/>
        <v>43909.960784928509</v>
      </c>
      <c r="H563">
        <f t="shared" si="116"/>
        <v>17957.893152464254</v>
      </c>
      <c r="I563">
        <f t="shared" si="117"/>
        <v>39912.873544928509</v>
      </c>
      <c r="J563">
        <f t="shared" si="118"/>
        <v>-25952.067632464255</v>
      </c>
      <c r="K563">
        <f t="shared" si="119"/>
        <v>-47907.04802492851</v>
      </c>
    </row>
    <row r="564" spans="1:11">
      <c r="A564" t="s">
        <v>129</v>
      </c>
      <c r="B564">
        <v>-8776.7335000000003</v>
      </c>
      <c r="C564">
        <f t="shared" si="113"/>
        <v>-28371.671399999999</v>
      </c>
      <c r="D564">
        <f t="shared" si="114"/>
        <v>-33725.766499999998</v>
      </c>
      <c r="E564">
        <f t="shared" si="122"/>
        <v>-4997.9196300000003</v>
      </c>
      <c r="F564">
        <f t="shared" si="120"/>
        <v>22858.649891801033</v>
      </c>
      <c r="G564">
        <f t="shared" si="121"/>
        <v>45717.299783602066</v>
      </c>
      <c r="H564">
        <f t="shared" si="116"/>
        <v>17860.730261801033</v>
      </c>
      <c r="I564">
        <f t="shared" si="117"/>
        <v>40719.380153602062</v>
      </c>
      <c r="J564">
        <f t="shared" si="118"/>
        <v>-27856.569521801033</v>
      </c>
      <c r="K564">
        <f t="shared" si="119"/>
        <v>-50715.21941360207</v>
      </c>
    </row>
    <row r="565" spans="1:11">
      <c r="A565" t="s">
        <v>130</v>
      </c>
      <c r="B565">
        <v>-217.74760000000001</v>
      </c>
      <c r="C565">
        <f t="shared" si="113"/>
        <v>-15134.2124</v>
      </c>
      <c r="D565">
        <f t="shared" si="114"/>
        <v>-10100.8487</v>
      </c>
      <c r="E565">
        <f t="shared" si="122"/>
        <v>-3817.5401399999996</v>
      </c>
      <c r="F565">
        <f t="shared" si="120"/>
        <v>21886.933976742406</v>
      </c>
      <c r="G565">
        <f t="shared" si="121"/>
        <v>43773.867953484812</v>
      </c>
      <c r="H565">
        <f t="shared" si="116"/>
        <v>18069.393836742405</v>
      </c>
      <c r="I565">
        <f t="shared" si="117"/>
        <v>39956.327813484815</v>
      </c>
      <c r="J565">
        <f t="shared" si="118"/>
        <v>-25704.474116742407</v>
      </c>
      <c r="K565">
        <f t="shared" si="119"/>
        <v>-47591.40809348481</v>
      </c>
    </row>
    <row r="566" spans="1:11">
      <c r="A566" t="s">
        <v>131</v>
      </c>
      <c r="B566">
        <v>5333.3833000000004</v>
      </c>
      <c r="C566">
        <f t="shared" si="113"/>
        <v>-2949.1853999999994</v>
      </c>
      <c r="D566">
        <f t="shared" si="114"/>
        <v>15953.1083</v>
      </c>
      <c r="E566">
        <f t="shared" si="122"/>
        <v>-1664.852114999999</v>
      </c>
      <c r="F566">
        <f t="shared" si="120"/>
        <v>21591.68165487437</v>
      </c>
      <c r="G566">
        <f t="shared" si="121"/>
        <v>43183.36330974874</v>
      </c>
      <c r="H566">
        <f t="shared" si="116"/>
        <v>19926.829539874372</v>
      </c>
      <c r="I566">
        <f t="shared" si="117"/>
        <v>41518.511194748738</v>
      </c>
      <c r="J566">
        <f t="shared" si="118"/>
        <v>-23256.533769874368</v>
      </c>
      <c r="K566">
        <f t="shared" si="119"/>
        <v>-44848.215424748741</v>
      </c>
    </row>
    <row r="567" spans="1:11">
      <c r="A567" t="s">
        <v>132</v>
      </c>
      <c r="B567">
        <v>-12.4391</v>
      </c>
      <c r="C567">
        <f t="shared" si="113"/>
        <v>-3673.5369000000005</v>
      </c>
      <c r="D567">
        <f t="shared" si="114"/>
        <v>23331.7389</v>
      </c>
      <c r="E567">
        <f t="shared" si="122"/>
        <v>-1.5356349999989107</v>
      </c>
      <c r="F567">
        <f t="shared" si="120"/>
        <v>22194.027372100623</v>
      </c>
      <c r="G567">
        <f t="shared" si="121"/>
        <v>44388.054744201247</v>
      </c>
      <c r="H567">
        <f t="shared" si="116"/>
        <v>22192.491737100623</v>
      </c>
      <c r="I567">
        <f t="shared" si="117"/>
        <v>44386.519109201246</v>
      </c>
      <c r="J567">
        <f t="shared" si="118"/>
        <v>-22195.563007100624</v>
      </c>
      <c r="K567">
        <f t="shared" si="119"/>
        <v>-44389.590379201247</v>
      </c>
    </row>
    <row r="568" spans="1:11">
      <c r="A568" t="s">
        <v>133</v>
      </c>
      <c r="B568">
        <v>5044.3567000000003</v>
      </c>
      <c r="C568">
        <f t="shared" si="113"/>
        <v>10147.553300000001</v>
      </c>
      <c r="D568">
        <f t="shared" si="114"/>
        <v>38519.224699999999</v>
      </c>
      <c r="E568">
        <f t="shared" si="122"/>
        <v>2671.3544050000005</v>
      </c>
      <c r="F568">
        <f t="shared" si="120"/>
        <v>23482.097485993472</v>
      </c>
      <c r="G568">
        <f t="shared" si="121"/>
        <v>46964.194971986944</v>
      </c>
      <c r="H568">
        <f t="shared" si="116"/>
        <v>26153.451890993474</v>
      </c>
      <c r="I568">
        <f t="shared" si="117"/>
        <v>49635.549376986943</v>
      </c>
      <c r="J568">
        <f t="shared" si="118"/>
        <v>-20810.74308099347</v>
      </c>
      <c r="K568">
        <f t="shared" si="119"/>
        <v>-44292.840566986946</v>
      </c>
    </row>
    <row r="569" spans="1:11">
      <c r="A569" t="s">
        <v>134</v>
      </c>
      <c r="B569">
        <v>-15981.2935</v>
      </c>
      <c r="C569">
        <f t="shared" si="113"/>
        <v>-5615.9925999999978</v>
      </c>
      <c r="D569">
        <f t="shared" si="114"/>
        <v>9518.2198000000026</v>
      </c>
      <c r="E569">
        <f t="shared" si="122"/>
        <v>2154.5971650000006</v>
      </c>
      <c r="F569">
        <f t="shared" si="120"/>
        <v>23196.059641543292</v>
      </c>
      <c r="G569">
        <f t="shared" si="121"/>
        <v>46392.119283086584</v>
      </c>
      <c r="H569">
        <f t="shared" si="116"/>
        <v>25350.656806543291</v>
      </c>
      <c r="I569">
        <f t="shared" si="117"/>
        <v>48546.716448086583</v>
      </c>
      <c r="J569">
        <f t="shared" si="118"/>
        <v>-21041.462476543293</v>
      </c>
      <c r="K569">
        <f t="shared" si="119"/>
        <v>-44237.522118086585</v>
      </c>
    </row>
    <row r="570" spans="1:11">
      <c r="A570" t="s">
        <v>135</v>
      </c>
      <c r="B570">
        <v>3734.4016999999999</v>
      </c>
      <c r="C570">
        <f t="shared" si="113"/>
        <v>-7214.9741999999987</v>
      </c>
      <c r="D570">
        <f t="shared" si="114"/>
        <v>-4265.7887999999994</v>
      </c>
      <c r="E570">
        <f t="shared" si="122"/>
        <v>2122.6628150000006</v>
      </c>
      <c r="F570">
        <f t="shared" si="120"/>
        <v>23204.876293289057</v>
      </c>
      <c r="G570">
        <f t="shared" si="121"/>
        <v>46409.752586578114</v>
      </c>
      <c r="H570">
        <f t="shared" si="116"/>
        <v>25327.539108289056</v>
      </c>
      <c r="I570">
        <f t="shared" si="117"/>
        <v>48532.415401578117</v>
      </c>
      <c r="J570">
        <f t="shared" si="118"/>
        <v>-21082.213478289057</v>
      </c>
      <c r="K570">
        <f t="shared" si="119"/>
        <v>-44287.08977157811</v>
      </c>
    </row>
    <row r="571" spans="1:11">
      <c r="A571" t="s">
        <v>136</v>
      </c>
      <c r="B571">
        <v>928.54020000000003</v>
      </c>
      <c r="C571">
        <f t="shared" si="113"/>
        <v>-6273.9948999999988</v>
      </c>
      <c r="D571">
        <f t="shared" si="114"/>
        <v>-2600.4579999999983</v>
      </c>
      <c r="E571">
        <f t="shared" si="122"/>
        <v>2727.5729700000006</v>
      </c>
      <c r="F571">
        <f t="shared" si="120"/>
        <v>22898.968027790219</v>
      </c>
      <c r="G571">
        <f t="shared" si="121"/>
        <v>45797.936055580438</v>
      </c>
      <c r="H571">
        <f t="shared" si="116"/>
        <v>25626.54099779022</v>
      </c>
      <c r="I571">
        <f t="shared" si="117"/>
        <v>48525.509025580439</v>
      </c>
      <c r="J571">
        <f t="shared" si="118"/>
        <v>-20171.395057790218</v>
      </c>
      <c r="K571">
        <f t="shared" si="119"/>
        <v>-43070.363085580437</v>
      </c>
    </row>
    <row r="572" spans="1:11">
      <c r="A572" t="s">
        <v>137</v>
      </c>
      <c r="B572">
        <v>-16757.195100000001</v>
      </c>
      <c r="C572">
        <f t="shared" ref="C572:C581" si="123">SUM(B569,B570,B571,B572)</f>
        <v>-28075.546699999999</v>
      </c>
      <c r="D572">
        <f t="shared" si="114"/>
        <v>-38223.1</v>
      </c>
      <c r="E572">
        <f t="shared" si="122"/>
        <v>873.16829000000143</v>
      </c>
      <c r="F572">
        <f t="shared" si="120"/>
        <v>24662.088699032134</v>
      </c>
      <c r="G572">
        <f t="shared" si="121"/>
        <v>49324.177398064268</v>
      </c>
      <c r="H572">
        <f t="shared" si="116"/>
        <v>25535.256989032136</v>
      </c>
      <c r="I572">
        <f t="shared" si="117"/>
        <v>50197.34568806427</v>
      </c>
      <c r="J572">
        <f t="shared" si="118"/>
        <v>-23788.920409032133</v>
      </c>
      <c r="K572">
        <f t="shared" si="119"/>
        <v>-48451.009108064267</v>
      </c>
    </row>
    <row r="573" spans="1:11">
      <c r="A573" t="s">
        <v>138</v>
      </c>
      <c r="B573">
        <v>-6238.5482000000002</v>
      </c>
      <c r="C573">
        <f t="shared" si="123"/>
        <v>-18332.8014</v>
      </c>
      <c r="D573">
        <f t="shared" si="114"/>
        <v>-12716.808800000003</v>
      </c>
      <c r="E573">
        <f t="shared" si="122"/>
        <v>803.15369500000111</v>
      </c>
      <c r="F573">
        <f t="shared" si="120"/>
        <v>24700.473863326672</v>
      </c>
      <c r="G573">
        <f t="shared" si="121"/>
        <v>49400.947726653343</v>
      </c>
      <c r="H573">
        <f t="shared" si="116"/>
        <v>25503.627558326672</v>
      </c>
      <c r="I573">
        <f t="shared" si="117"/>
        <v>50204.101421653344</v>
      </c>
      <c r="J573">
        <f t="shared" si="118"/>
        <v>-23897.320168326671</v>
      </c>
      <c r="K573">
        <f t="shared" si="119"/>
        <v>-48597.794031653342</v>
      </c>
    </row>
    <row r="574" spans="1:11">
      <c r="A574" t="s">
        <v>139</v>
      </c>
      <c r="B574">
        <v>-2162.2067000000002</v>
      </c>
      <c r="C574">
        <f t="shared" si="123"/>
        <v>-24229.409800000001</v>
      </c>
      <c r="D574">
        <f t="shared" si="114"/>
        <v>-17014.435600000004</v>
      </c>
      <c r="E574">
        <f t="shared" si="122"/>
        <v>-942.17742499999929</v>
      </c>
      <c r="F574">
        <f t="shared" si="120"/>
        <v>24662.631645379166</v>
      </c>
      <c r="G574">
        <f t="shared" si="121"/>
        <v>49325.263290758332</v>
      </c>
      <c r="H574">
        <f t="shared" si="116"/>
        <v>23720.454220379168</v>
      </c>
      <c r="I574">
        <f t="shared" si="117"/>
        <v>48383.08586575833</v>
      </c>
      <c r="J574">
        <f t="shared" si="118"/>
        <v>-25604.809070379164</v>
      </c>
      <c r="K574">
        <f t="shared" si="119"/>
        <v>-50267.440715758334</v>
      </c>
    </row>
    <row r="575" spans="1:11">
      <c r="A575" t="s">
        <v>140</v>
      </c>
      <c r="B575">
        <v>-2120.8899000000001</v>
      </c>
      <c r="C575">
        <f t="shared" si="123"/>
        <v>-27278.839899999999</v>
      </c>
      <c r="D575">
        <f t="shared" si="114"/>
        <v>-21004.845000000001</v>
      </c>
      <c r="E575">
        <f t="shared" si="122"/>
        <v>-1997.6071799999997</v>
      </c>
      <c r="F575">
        <f t="shared" si="120"/>
        <v>25063.918940349839</v>
      </c>
      <c r="G575">
        <f t="shared" si="121"/>
        <v>50127.837880699677</v>
      </c>
      <c r="H575">
        <f t="shared" si="116"/>
        <v>23066.311760349839</v>
      </c>
      <c r="I575">
        <f t="shared" si="117"/>
        <v>48130.230700699678</v>
      </c>
      <c r="J575">
        <f t="shared" si="118"/>
        <v>-27061.526120349838</v>
      </c>
      <c r="K575">
        <f t="shared" si="119"/>
        <v>-52125.445060699676</v>
      </c>
    </row>
    <row r="576" spans="1:11">
      <c r="A576" t="s">
        <v>141</v>
      </c>
      <c r="B576">
        <v>-3830.0237999999999</v>
      </c>
      <c r="C576">
        <f t="shared" si="123"/>
        <v>-14351.668600000001</v>
      </c>
      <c r="D576">
        <f t="shared" ref="D576:D581" si="124">C576-C572</f>
        <v>13723.878099999998</v>
      </c>
      <c r="E576">
        <f t="shared" si="122"/>
        <v>-2914.5741150000003</v>
      </c>
      <c r="F576">
        <f t="shared" si="120"/>
        <v>24067.896746643943</v>
      </c>
      <c r="G576">
        <f t="shared" si="121"/>
        <v>48135.793493287885</v>
      </c>
      <c r="H576">
        <f t="shared" si="116"/>
        <v>21153.322631643943</v>
      </c>
      <c r="I576">
        <f t="shared" si="117"/>
        <v>45221.219378287882</v>
      </c>
      <c r="J576">
        <f t="shared" si="118"/>
        <v>-26982.470861643942</v>
      </c>
      <c r="K576">
        <f t="shared" si="119"/>
        <v>-51050.367608287888</v>
      </c>
    </row>
    <row r="577" spans="1:11">
      <c r="A577" t="s">
        <v>142</v>
      </c>
      <c r="B577">
        <v>-11918.859899999999</v>
      </c>
      <c r="C577">
        <f t="shared" si="123"/>
        <v>-20031.980299999999</v>
      </c>
      <c r="D577">
        <f t="shared" si="124"/>
        <v>-1699.178899999999</v>
      </c>
      <c r="E577">
        <f t="shared" si="122"/>
        <v>-3657.9712099999988</v>
      </c>
      <c r="F577">
        <f t="shared" si="120"/>
        <v>23772.784185073997</v>
      </c>
      <c r="G577">
        <f t="shared" si="121"/>
        <v>47545.568370147994</v>
      </c>
      <c r="H577">
        <f t="shared" si="116"/>
        <v>20114.812975073997</v>
      </c>
      <c r="I577">
        <f t="shared" si="117"/>
        <v>43887.597160147998</v>
      </c>
      <c r="J577">
        <f t="shared" si="118"/>
        <v>-27430.755395073997</v>
      </c>
      <c r="K577">
        <f t="shared" si="119"/>
        <v>-51203.53958014799</v>
      </c>
    </row>
    <row r="578" spans="1:11">
      <c r="A578" t="s">
        <v>143</v>
      </c>
      <c r="B578">
        <v>-5041.5892000000003</v>
      </c>
      <c r="C578">
        <f t="shared" si="123"/>
        <v>-22911.362800000003</v>
      </c>
      <c r="D578">
        <f t="shared" si="124"/>
        <v>1318.0469999999987</v>
      </c>
      <c r="E578">
        <f t="shared" si="122"/>
        <v>-4187.4284500000012</v>
      </c>
      <c r="F578">
        <f t="shared" si="120"/>
        <v>23524.500160930314</v>
      </c>
      <c r="G578">
        <f t="shared" si="121"/>
        <v>47049.000321860629</v>
      </c>
      <c r="H578">
        <f t="shared" si="116"/>
        <v>19337.071710930315</v>
      </c>
      <c r="I578">
        <f t="shared" si="117"/>
        <v>42861.571871860629</v>
      </c>
      <c r="J578">
        <f t="shared" si="118"/>
        <v>-27711.928610930314</v>
      </c>
      <c r="K578">
        <f t="shared" si="119"/>
        <v>-51236.428771860628</v>
      </c>
    </row>
    <row r="579" spans="1:11">
      <c r="A579" t="s">
        <v>144</v>
      </c>
      <c r="B579">
        <v>-119.8279</v>
      </c>
      <c r="C579">
        <f t="shared" si="123"/>
        <v>-20910.300800000001</v>
      </c>
      <c r="D579">
        <f t="shared" si="124"/>
        <v>6368.5390999999981</v>
      </c>
      <c r="E579">
        <f t="shared" si="122"/>
        <v>-5853.0970150000012</v>
      </c>
      <c r="F579">
        <f t="shared" si="120"/>
        <v>21332.037399947654</v>
      </c>
      <c r="G579">
        <f t="shared" si="121"/>
        <v>42664.074799895308</v>
      </c>
      <c r="H579">
        <f t="shared" si="116"/>
        <v>15478.940384947653</v>
      </c>
      <c r="I579">
        <f t="shared" si="117"/>
        <v>36810.977784895309</v>
      </c>
      <c r="J579">
        <f t="shared" si="118"/>
        <v>-27185.134414947657</v>
      </c>
      <c r="K579">
        <f t="shared" si="119"/>
        <v>-48517.171814895308</v>
      </c>
    </row>
    <row r="580" spans="1:11">
      <c r="A580" t="s">
        <v>145</v>
      </c>
      <c r="B580">
        <v>-4723.5627000000004</v>
      </c>
      <c r="C580">
        <f t="shared" si="123"/>
        <v>-21803.839699999997</v>
      </c>
      <c r="D580">
        <f t="shared" si="124"/>
        <v>-7452.1710999999959</v>
      </c>
      <c r="E580">
        <f t="shared" si="122"/>
        <v>-5984.4623300000012</v>
      </c>
      <c r="F580">
        <f t="shared" si="120"/>
        <v>21333.461747543584</v>
      </c>
      <c r="G580">
        <f t="shared" si="121"/>
        <v>42666.923495087169</v>
      </c>
      <c r="H580">
        <f t="shared" si="116"/>
        <v>15348.999417543582</v>
      </c>
      <c r="I580">
        <f t="shared" si="117"/>
        <v>36682.461165087167</v>
      </c>
      <c r="J580">
        <f t="shared" si="118"/>
        <v>-27317.924077543586</v>
      </c>
      <c r="K580">
        <f t="shared" si="119"/>
        <v>-48651.385825087171</v>
      </c>
    </row>
    <row r="581" spans="1:11">
      <c r="A581" t="s">
        <v>146</v>
      </c>
      <c r="B581">
        <v>1929.87</v>
      </c>
      <c r="C581">
        <f t="shared" si="123"/>
        <v>-7955.1098000000011</v>
      </c>
      <c r="D581">
        <f t="shared" si="124"/>
        <v>12076.870499999997</v>
      </c>
      <c r="E581">
        <f t="shared" si="122"/>
        <v>-5182.0268999999989</v>
      </c>
      <c r="F581">
        <f t="shared" si="120"/>
        <v>21711.624642188763</v>
      </c>
      <c r="G581">
        <f t="shared" si="121"/>
        <v>43423.249284377525</v>
      </c>
      <c r="H581">
        <f t="shared" si="116"/>
        <v>16529.597742188766</v>
      </c>
      <c r="I581">
        <f t="shared" si="117"/>
        <v>38241.222384377528</v>
      </c>
      <c r="J581">
        <f t="shared" si="118"/>
        <v>-26893.65154218876</v>
      </c>
      <c r="K581">
        <f t="shared" si="119"/>
        <v>-48605.276184377522</v>
      </c>
    </row>
    <row r="582" spans="1:11">
      <c r="A582" t="s">
        <v>273</v>
      </c>
      <c r="B582">
        <v>-13219.3781</v>
      </c>
      <c r="C582">
        <f t="shared" ref="C582:C583" si="125">SUM(B579,B580,B581,B582)</f>
        <v>-16132.898700000002</v>
      </c>
      <c r="D582">
        <f t="shared" ref="D582:D583" si="126">C582-C578</f>
        <v>6778.4641000000011</v>
      </c>
      <c r="E582">
        <f t="shared" ref="E582:E583" si="127">AVERAGE(D563:D582)</f>
        <v>-3459.8800800000004</v>
      </c>
      <c r="F582">
        <f t="shared" si="120"/>
        <v>21194.308381791467</v>
      </c>
      <c r="G582">
        <f t="shared" si="121"/>
        <v>42388.616763582933</v>
      </c>
      <c r="H582">
        <f t="shared" si="116"/>
        <v>17734.428301791468</v>
      </c>
      <c r="I582">
        <f t="shared" si="117"/>
        <v>38928.736683582931</v>
      </c>
      <c r="J582">
        <f t="shared" si="118"/>
        <v>-24654.188461791466</v>
      </c>
      <c r="K582">
        <f t="shared" si="119"/>
        <v>-45848.496843582936</v>
      </c>
    </row>
    <row r="583" spans="1:11">
      <c r="A583" t="s">
        <v>274</v>
      </c>
      <c r="B583">
        <v>3182.7613999999999</v>
      </c>
      <c r="C583">
        <f t="shared" si="125"/>
        <v>-12830.309400000002</v>
      </c>
      <c r="D583">
        <f t="shared" si="126"/>
        <v>8079.991399999999</v>
      </c>
      <c r="E583">
        <f t="shared" si="127"/>
        <v>-656.76597500000048</v>
      </c>
      <c r="F583">
        <f t="shared" si="120"/>
        <v>18536.663613545472</v>
      </c>
      <c r="G583">
        <f t="shared" si="121"/>
        <v>37073.327227090944</v>
      </c>
      <c r="H583">
        <f t="shared" si="116"/>
        <v>17879.89763854547</v>
      </c>
      <c r="I583">
        <f t="shared" si="117"/>
        <v>36416.561252090942</v>
      </c>
      <c r="J583">
        <f t="shared" si="118"/>
        <v>-19193.429588545474</v>
      </c>
      <c r="K583">
        <f t="shared" si="119"/>
        <v>-37730.093202090946</v>
      </c>
    </row>
  </sheetData>
  <conditionalFormatting sqref="N33:EB34">
    <cfRule type="containsText" dxfId="62" priority="1" operator="containsText" text="Upper Limit">
      <formula>NOT(ISERROR(SEARCH("Upper Limit",N33)))</formula>
    </cfRule>
    <cfRule type="containsText" dxfId="61" priority="2" operator="containsText" text="Lower Limit">
      <formula>NOT(ISERROR(SEARCH("Lower Limit",N33)))</formula>
    </cfRule>
    <cfRule type="containsText" dxfId="60" priority="3" operator="containsText" text="No">
      <formula>NOT(ISERROR(SEARCH("No",N33)))</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codeName="Sheet9"/>
  <dimension ref="A1:F5"/>
  <sheetViews>
    <sheetView workbookViewId="0">
      <selection activeCell="A9" sqref="A9"/>
    </sheetView>
  </sheetViews>
  <sheetFormatPr defaultRowHeight="15"/>
  <cols>
    <col min="1" max="1" width="16" customWidth="1"/>
    <col min="2" max="2" width="16.85546875" customWidth="1"/>
    <col min="3" max="3" width="16.140625" customWidth="1"/>
    <col min="4" max="4" width="10.5703125" customWidth="1"/>
    <col min="5" max="5" width="17" customWidth="1"/>
    <col min="6" max="6" width="17.140625" customWidth="1"/>
  </cols>
  <sheetData>
    <row r="1" spans="1:6">
      <c r="A1" t="s">
        <v>195</v>
      </c>
      <c r="B1" s="20" t="s">
        <v>169</v>
      </c>
      <c r="C1" t="s">
        <v>170</v>
      </c>
      <c r="D1" s="21" t="s">
        <v>195</v>
      </c>
      <c r="E1" s="20" t="s">
        <v>171</v>
      </c>
      <c r="F1" t="s">
        <v>172</v>
      </c>
    </row>
    <row r="2" spans="1:6" ht="72">
      <c r="A2" s="22" t="s">
        <v>196</v>
      </c>
      <c r="B2" s="23" t="s">
        <v>238</v>
      </c>
      <c r="C2" s="24" t="s">
        <v>239</v>
      </c>
      <c r="D2" s="25" t="s">
        <v>197</v>
      </c>
      <c r="E2" s="23" t="s">
        <v>240</v>
      </c>
      <c r="F2" s="24" t="s">
        <v>241</v>
      </c>
    </row>
    <row r="3" spans="1:6" ht="48">
      <c r="A3" s="22" t="s">
        <v>198</v>
      </c>
      <c r="B3" s="23" t="s">
        <v>242</v>
      </c>
      <c r="C3" s="24" t="s">
        <v>243</v>
      </c>
      <c r="D3" s="25" t="s">
        <v>200</v>
      </c>
      <c r="E3" s="23" t="s">
        <v>244</v>
      </c>
      <c r="F3" s="24" t="s">
        <v>245</v>
      </c>
    </row>
    <row r="4" spans="1:6" ht="60">
      <c r="A4" s="22" t="s">
        <v>203</v>
      </c>
      <c r="B4" s="23" t="s">
        <v>246</v>
      </c>
      <c r="C4" s="24" t="s">
        <v>247</v>
      </c>
      <c r="D4" s="25" t="s">
        <v>205</v>
      </c>
      <c r="E4" s="23" t="s">
        <v>248</v>
      </c>
      <c r="F4" s="24" t="s">
        <v>249</v>
      </c>
    </row>
    <row r="5" spans="1:6" ht="60">
      <c r="A5" s="22" t="s">
        <v>207</v>
      </c>
      <c r="B5" s="23" t="s">
        <v>250</v>
      </c>
      <c r="C5" s="24" t="s">
        <v>251</v>
      </c>
      <c r="D5" s="25" t="s">
        <v>210</v>
      </c>
      <c r="E5" s="23" t="s">
        <v>252</v>
      </c>
      <c r="F5" s="24" t="s">
        <v>253</v>
      </c>
    </row>
  </sheetData>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sheetPr codeName="Sheet10"/>
  <dimension ref="A1:CL413"/>
  <sheetViews>
    <sheetView topLeftCell="BU13" workbookViewId="0">
      <selection activeCell="O25" sqref="O25:CL32"/>
    </sheetView>
  </sheetViews>
  <sheetFormatPr defaultRowHeight="15"/>
  <sheetData>
    <row r="1" spans="1:11" ht="75">
      <c r="A1" s="1" t="s">
        <v>0</v>
      </c>
      <c r="B1" s="2" t="s">
        <v>147</v>
      </c>
      <c r="C1" s="2" t="s">
        <v>148</v>
      </c>
      <c r="D1" s="2" t="s">
        <v>149</v>
      </c>
      <c r="E1" s="2" t="s">
        <v>150</v>
      </c>
      <c r="F1" s="2" t="s">
        <v>166</v>
      </c>
      <c r="G1" s="2" t="s">
        <v>167</v>
      </c>
      <c r="H1" s="2" t="s">
        <v>151</v>
      </c>
      <c r="I1" s="2" t="s">
        <v>152</v>
      </c>
      <c r="J1" s="2" t="s">
        <v>153</v>
      </c>
      <c r="K1" s="2" t="s">
        <v>154</v>
      </c>
    </row>
    <row r="2" spans="1:11">
      <c r="A2" t="s">
        <v>49</v>
      </c>
      <c r="B2">
        <v>691.26</v>
      </c>
    </row>
    <row r="3" spans="1:11">
      <c r="A3" t="s">
        <v>50</v>
      </c>
      <c r="B3">
        <v>-351.5</v>
      </c>
    </row>
    <row r="4" spans="1:11">
      <c r="A4" t="s">
        <v>51</v>
      </c>
      <c r="B4">
        <v>-933.09999999999991</v>
      </c>
    </row>
    <row r="5" spans="1:11">
      <c r="A5" t="s">
        <v>52</v>
      </c>
      <c r="B5">
        <v>508.20000000000005</v>
      </c>
      <c r="C5">
        <f>SUM(B2,B3,B4,B5)</f>
        <v>-85.139999999999873</v>
      </c>
    </row>
    <row r="6" spans="1:11">
      <c r="A6" t="s">
        <v>53</v>
      </c>
      <c r="B6">
        <v>464.1</v>
      </c>
      <c r="C6">
        <f t="shared" ref="C6:C69" si="0">SUM(B3,B4,B5,B6)</f>
        <v>-312.29999999999984</v>
      </c>
    </row>
    <row r="7" spans="1:11">
      <c r="A7" t="s">
        <v>54</v>
      </c>
      <c r="B7">
        <v>1002.6</v>
      </c>
      <c r="C7">
        <f t="shared" si="0"/>
        <v>1041.8000000000002</v>
      </c>
    </row>
    <row r="8" spans="1:11">
      <c r="A8" t="s">
        <v>55</v>
      </c>
      <c r="B8">
        <v>893.8</v>
      </c>
      <c r="C8">
        <f t="shared" si="0"/>
        <v>2868.7</v>
      </c>
    </row>
    <row r="9" spans="1:11">
      <c r="A9" s="29" t="s">
        <v>56</v>
      </c>
      <c r="B9">
        <v>1290.8999999999999</v>
      </c>
      <c r="C9">
        <f t="shared" si="0"/>
        <v>3651.3999999999996</v>
      </c>
      <c r="D9">
        <f>C9-C5</f>
        <v>3736.5399999999995</v>
      </c>
      <c r="E9" t="e">
        <v>#N/A</v>
      </c>
    </row>
    <row r="10" spans="1:11">
      <c r="A10" t="s">
        <v>57</v>
      </c>
      <c r="B10">
        <v>982.73444989000006</v>
      </c>
      <c r="C10">
        <f t="shared" si="0"/>
        <v>4170.0344498900004</v>
      </c>
      <c r="D10">
        <f t="shared" ref="D10:D73" si="1">C10-C6</f>
        <v>4482.3344498900005</v>
      </c>
      <c r="E10" t="e">
        <v>#N/A</v>
      </c>
    </row>
    <row r="11" spans="1:11">
      <c r="A11" t="s">
        <v>58</v>
      </c>
      <c r="B11">
        <v>269.12199109199997</v>
      </c>
      <c r="C11">
        <f t="shared" si="0"/>
        <v>3436.5564409819999</v>
      </c>
      <c r="D11">
        <f t="shared" si="1"/>
        <v>2394.7564409819997</v>
      </c>
      <c r="E11" t="e">
        <v>#N/A</v>
      </c>
    </row>
    <row r="12" spans="1:11">
      <c r="A12" t="s">
        <v>59</v>
      </c>
      <c r="B12">
        <v>373.90056405999997</v>
      </c>
      <c r="C12">
        <f t="shared" si="0"/>
        <v>2916.6570050419996</v>
      </c>
      <c r="D12">
        <f t="shared" si="1"/>
        <v>47.957005041999764</v>
      </c>
      <c r="E12" t="e">
        <v>#N/A</v>
      </c>
    </row>
    <row r="13" spans="1:11">
      <c r="A13" t="s">
        <v>60</v>
      </c>
      <c r="B13">
        <v>909.90224850000004</v>
      </c>
      <c r="C13">
        <f t="shared" si="0"/>
        <v>2535.659253542</v>
      </c>
      <c r="D13">
        <f t="shared" si="1"/>
        <v>-1115.7407464579996</v>
      </c>
      <c r="E13" t="e">
        <v>#N/A</v>
      </c>
    </row>
    <row r="14" spans="1:11">
      <c r="A14" t="s">
        <v>61</v>
      </c>
      <c r="B14">
        <v>1242.99736902</v>
      </c>
      <c r="C14">
        <f t="shared" si="0"/>
        <v>2795.9221726719998</v>
      </c>
      <c r="D14">
        <f t="shared" si="1"/>
        <v>-1374.1122772180006</v>
      </c>
      <c r="E14" t="e">
        <v>#N/A</v>
      </c>
    </row>
    <row r="15" spans="1:11">
      <c r="A15" t="s">
        <v>62</v>
      </c>
      <c r="B15">
        <v>956.21970007999869</v>
      </c>
      <c r="C15">
        <f t="shared" si="0"/>
        <v>3483.0198816599986</v>
      </c>
      <c r="D15">
        <f t="shared" si="1"/>
        <v>46.463440677998733</v>
      </c>
      <c r="E15" t="e">
        <v>#N/A</v>
      </c>
    </row>
    <row r="16" spans="1:11">
      <c r="A16" t="s">
        <v>63</v>
      </c>
      <c r="B16">
        <v>1681.004860560754</v>
      </c>
      <c r="C16">
        <f t="shared" si="0"/>
        <v>4790.1241781607532</v>
      </c>
      <c r="D16">
        <f t="shared" si="1"/>
        <v>1873.4671731187536</v>
      </c>
      <c r="E16" t="e">
        <v>#N/A</v>
      </c>
    </row>
    <row r="17" spans="1:90">
      <c r="A17" t="s">
        <v>64</v>
      </c>
      <c r="B17">
        <v>2593.6901134426798</v>
      </c>
      <c r="C17">
        <f t="shared" si="0"/>
        <v>6473.9120431034326</v>
      </c>
      <c r="D17">
        <f t="shared" si="1"/>
        <v>3938.2527895614326</v>
      </c>
      <c r="E17" t="e">
        <v>#N/A</v>
      </c>
    </row>
    <row r="18" spans="1:90">
      <c r="A18" t="s">
        <v>65</v>
      </c>
      <c r="B18">
        <v>568.61880039862001</v>
      </c>
      <c r="C18">
        <f t="shared" si="0"/>
        <v>5799.533474482053</v>
      </c>
      <c r="D18">
        <f t="shared" si="1"/>
        <v>3003.6113018100532</v>
      </c>
      <c r="E18" t="e">
        <v>#N/A</v>
      </c>
    </row>
    <row r="19" spans="1:90">
      <c r="A19" t="s">
        <v>66</v>
      </c>
      <c r="B19">
        <v>643.99865417058004</v>
      </c>
      <c r="C19">
        <f t="shared" si="0"/>
        <v>5487.3124285726344</v>
      </c>
      <c r="D19">
        <f t="shared" si="1"/>
        <v>2004.2925469126358</v>
      </c>
      <c r="E19" t="e">
        <v>#N/A</v>
      </c>
    </row>
    <row r="20" spans="1:90">
      <c r="A20" t="s">
        <v>67</v>
      </c>
      <c r="B20">
        <v>587.52281487638004</v>
      </c>
      <c r="C20">
        <f t="shared" si="0"/>
        <v>4393.8303828882599</v>
      </c>
      <c r="D20">
        <f t="shared" si="1"/>
        <v>-396.2937952724933</v>
      </c>
      <c r="E20" t="e">
        <v>#N/A</v>
      </c>
    </row>
    <row r="21" spans="1:90">
      <c r="A21" t="s">
        <v>68</v>
      </c>
      <c r="B21">
        <v>1233</v>
      </c>
      <c r="C21">
        <f t="shared" si="0"/>
        <v>3033.1402694455801</v>
      </c>
      <c r="D21">
        <f t="shared" si="1"/>
        <v>-3440.7717736578525</v>
      </c>
      <c r="E21" t="e">
        <v>#N/A</v>
      </c>
    </row>
    <row r="22" spans="1:90">
      <c r="A22" t="s">
        <v>69</v>
      </c>
      <c r="B22">
        <v>3091.17872103124</v>
      </c>
      <c r="C22">
        <f t="shared" si="0"/>
        <v>5555.7001900781997</v>
      </c>
      <c r="D22">
        <f t="shared" si="1"/>
        <v>-243.83328440385321</v>
      </c>
      <c r="E22" t="e">
        <v>#N/A</v>
      </c>
    </row>
    <row r="23" spans="1:90">
      <c r="A23" t="s">
        <v>70</v>
      </c>
      <c r="B23">
        <v>-87.762118505090257</v>
      </c>
      <c r="C23">
        <f t="shared" si="0"/>
        <v>4823.9394174025292</v>
      </c>
      <c r="D23">
        <f t="shared" si="1"/>
        <v>-663.3730111701052</v>
      </c>
      <c r="E23" t="e">
        <v>#N/A</v>
      </c>
    </row>
    <row r="24" spans="1:90">
      <c r="A24" t="s">
        <v>71</v>
      </c>
      <c r="B24">
        <v>2867.2775686029208</v>
      </c>
      <c r="C24">
        <f t="shared" si="0"/>
        <v>7103.6941711290701</v>
      </c>
      <c r="D24">
        <f t="shared" si="1"/>
        <v>2709.8637882408102</v>
      </c>
      <c r="E24" t="e">
        <v>#N/A</v>
      </c>
    </row>
    <row r="25" spans="1:90">
      <c r="A25" t="s">
        <v>72</v>
      </c>
      <c r="B25">
        <v>3420.4751308310497</v>
      </c>
      <c r="C25">
        <f t="shared" si="0"/>
        <v>9291.1693019601207</v>
      </c>
      <c r="D25">
        <f t="shared" si="1"/>
        <v>6258.0290325145406</v>
      </c>
      <c r="E25" t="e">
        <v>#N/A</v>
      </c>
      <c r="P25" s="9" t="s">
        <v>75</v>
      </c>
      <c r="Q25" s="9" t="s">
        <v>76</v>
      </c>
      <c r="R25" s="9" t="s">
        <v>77</v>
      </c>
      <c r="S25" s="9" t="s">
        <v>78</v>
      </c>
      <c r="T25" s="9" t="s">
        <v>79</v>
      </c>
      <c r="U25" s="9" t="s">
        <v>80</v>
      </c>
      <c r="V25" s="9" t="s">
        <v>81</v>
      </c>
      <c r="W25" s="9" t="s">
        <v>82</v>
      </c>
      <c r="X25" s="9" t="s">
        <v>83</v>
      </c>
      <c r="Y25" s="9" t="s">
        <v>84</v>
      </c>
      <c r="Z25" s="9" t="s">
        <v>85</v>
      </c>
      <c r="AA25" s="9" t="s">
        <v>86</v>
      </c>
      <c r="AB25" s="9" t="s">
        <v>87</v>
      </c>
      <c r="AC25" s="9" t="s">
        <v>88</v>
      </c>
      <c r="AD25" s="9" t="s">
        <v>89</v>
      </c>
      <c r="AE25" s="9" t="s">
        <v>90</v>
      </c>
      <c r="AF25" s="9" t="s">
        <v>91</v>
      </c>
      <c r="AG25" s="9" t="s">
        <v>92</v>
      </c>
      <c r="AH25" s="9" t="s">
        <v>93</v>
      </c>
      <c r="AI25" s="9" t="s">
        <v>94</v>
      </c>
      <c r="AJ25" s="9" t="s">
        <v>95</v>
      </c>
      <c r="AK25" s="9" t="s">
        <v>96</v>
      </c>
      <c r="AL25" s="9" t="s">
        <v>97</v>
      </c>
      <c r="AM25" s="9" t="s">
        <v>98</v>
      </c>
      <c r="AN25" s="9" t="s">
        <v>99</v>
      </c>
      <c r="AO25" s="9" t="s">
        <v>100</v>
      </c>
      <c r="AP25" s="9" t="s">
        <v>101</v>
      </c>
      <c r="AQ25" s="9" t="s">
        <v>102</v>
      </c>
      <c r="AR25" s="9" t="s">
        <v>103</v>
      </c>
      <c r="AS25" s="9" t="s">
        <v>104</v>
      </c>
      <c r="AT25" s="9" t="s">
        <v>105</v>
      </c>
      <c r="AU25" s="9" t="s">
        <v>106</v>
      </c>
      <c r="AV25" s="9" t="s">
        <v>107</v>
      </c>
      <c r="AW25" s="9" t="s">
        <v>108</v>
      </c>
      <c r="AX25" s="9" t="s">
        <v>109</v>
      </c>
      <c r="AY25" s="9" t="s">
        <v>110</v>
      </c>
      <c r="AZ25" s="9" t="s">
        <v>111</v>
      </c>
      <c r="BA25" s="9" t="s">
        <v>112</v>
      </c>
      <c r="BB25" s="9" t="s">
        <v>113</v>
      </c>
      <c r="BC25" s="9" t="s">
        <v>114</v>
      </c>
      <c r="BD25" s="9" t="s">
        <v>115</v>
      </c>
      <c r="BE25" s="9" t="s">
        <v>116</v>
      </c>
      <c r="BF25" s="9" t="s">
        <v>117</v>
      </c>
      <c r="BG25" s="9" t="s">
        <v>163</v>
      </c>
      <c r="BH25" s="9" t="s">
        <v>119</v>
      </c>
      <c r="BI25" s="9" t="s">
        <v>120</v>
      </c>
      <c r="BJ25" s="9" t="s">
        <v>121</v>
      </c>
      <c r="BK25" s="9" t="s">
        <v>122</v>
      </c>
      <c r="BL25" s="9" t="s">
        <v>123</v>
      </c>
      <c r="BM25" s="9" t="s">
        <v>124</v>
      </c>
      <c r="BN25" s="9" t="s">
        <v>125</v>
      </c>
      <c r="BO25" s="9" t="s">
        <v>126</v>
      </c>
      <c r="BP25" s="9" t="s">
        <v>127</v>
      </c>
      <c r="BQ25" s="9" t="s">
        <v>128</v>
      </c>
      <c r="BR25" s="9" t="s">
        <v>129</v>
      </c>
      <c r="BS25" s="9" t="s">
        <v>130</v>
      </c>
      <c r="BT25" s="9" t="s">
        <v>131</v>
      </c>
      <c r="BU25" s="9" t="s">
        <v>132</v>
      </c>
      <c r="BV25" s="9" t="s">
        <v>133</v>
      </c>
      <c r="BW25" s="9" t="s">
        <v>134</v>
      </c>
      <c r="BX25" s="9" t="s">
        <v>135</v>
      </c>
      <c r="BY25" s="9" t="s">
        <v>136</v>
      </c>
      <c r="BZ25" s="9" t="s">
        <v>137</v>
      </c>
      <c r="CA25" s="9" t="s">
        <v>138</v>
      </c>
      <c r="CB25" s="9" t="s">
        <v>139</v>
      </c>
      <c r="CC25" s="9" t="s">
        <v>140</v>
      </c>
      <c r="CD25" s="9" t="s">
        <v>141</v>
      </c>
      <c r="CE25" s="9" t="s">
        <v>142</v>
      </c>
      <c r="CF25" s="9" t="s">
        <v>143</v>
      </c>
      <c r="CG25" s="9" t="s">
        <v>144</v>
      </c>
      <c r="CH25" s="9" t="s">
        <v>145</v>
      </c>
      <c r="CI25" s="9" t="s">
        <v>146</v>
      </c>
      <c r="CJ25" s="9" t="s">
        <v>273</v>
      </c>
      <c r="CK25" s="9" t="s">
        <v>274</v>
      </c>
      <c r="CL25" s="9" t="s">
        <v>277</v>
      </c>
    </row>
    <row r="26" spans="1:90">
      <c r="A26" t="s">
        <v>73</v>
      </c>
      <c r="B26">
        <v>-75.933530549219995</v>
      </c>
      <c r="C26">
        <f t="shared" si="0"/>
        <v>6124.0570503796607</v>
      </c>
      <c r="D26">
        <f t="shared" si="1"/>
        <v>568.35686030146098</v>
      </c>
      <c r="E26" t="e">
        <v>#N/A</v>
      </c>
      <c r="O26" s="2" t="s">
        <v>149</v>
      </c>
      <c r="P26" s="9">
        <v>1202.9082109678211</v>
      </c>
      <c r="Q26" s="9">
        <v>-1313.3437806573511</v>
      </c>
      <c r="R26" s="9">
        <v>6529.5322553336391</v>
      </c>
      <c r="S26" s="9">
        <v>9688.3394915685603</v>
      </c>
      <c r="T26" s="9">
        <v>8142.0434982630177</v>
      </c>
      <c r="U26" s="9">
        <v>7158.1349052615242</v>
      </c>
      <c r="V26" s="9">
        <v>-1845.7145223041916</v>
      </c>
      <c r="W26" s="9">
        <v>-13596.455969071128</v>
      </c>
      <c r="X26" s="9">
        <v>-10843.754225834758</v>
      </c>
      <c r="Y26" s="9">
        <v>-8559.55339597684</v>
      </c>
      <c r="Z26" s="9">
        <v>-1499.23295224299</v>
      </c>
      <c r="AA26" s="9">
        <v>3981.097859945673</v>
      </c>
      <c r="AB26" s="9">
        <v>833.62784262627702</v>
      </c>
      <c r="AC26" s="9">
        <v>-2403.1643676416861</v>
      </c>
      <c r="AD26" s="9">
        <v>-4924.7208917688713</v>
      </c>
      <c r="AE26" s="9">
        <v>-3766.5417997098875</v>
      </c>
      <c r="AF26" s="9">
        <v>-1871.6657751754874</v>
      </c>
      <c r="AG26" s="9">
        <v>1510.0806968424104</v>
      </c>
      <c r="AH26" s="9">
        <v>-1290.2446706117989</v>
      </c>
      <c r="AI26" s="9">
        <v>583.28850472295471</v>
      </c>
      <c r="AJ26" s="9">
        <v>-71.373462106300394</v>
      </c>
      <c r="AK26" s="9">
        <v>-1530.6887275431709</v>
      </c>
      <c r="AL26" s="9">
        <v>2577.9495152474719</v>
      </c>
      <c r="AM26" s="9">
        <v>-747.99214887493326</v>
      </c>
      <c r="AN26" s="9">
        <v>1567.4886816402013</v>
      </c>
      <c r="AO26" s="9">
        <v>3587.2871692724166</v>
      </c>
      <c r="AP26" s="9">
        <v>1733.0140349473868</v>
      </c>
      <c r="AQ26" s="9">
        <v>2676.5229441230822</v>
      </c>
      <c r="AR26" s="9">
        <v>1801.8005655823536</v>
      </c>
      <c r="AS26" s="9">
        <v>-501.5364928523004</v>
      </c>
      <c r="AT26" s="9">
        <v>-933.44365942795139</v>
      </c>
      <c r="AU26" s="9">
        <v>1080.0359203160269</v>
      </c>
      <c r="AV26" s="9">
        <v>-103.61308308928983</v>
      </c>
      <c r="AW26" s="9">
        <v>1418.365411022628</v>
      </c>
      <c r="AX26" s="9">
        <v>6360.7915286069183</v>
      </c>
      <c r="AY26" s="9">
        <v>4290.5237626945682</v>
      </c>
      <c r="AZ26" s="9">
        <v>4541.2859745118503</v>
      </c>
      <c r="BA26" s="9">
        <v>1526.3866325356685</v>
      </c>
      <c r="BB26" s="9">
        <v>-6045.4522749841726</v>
      </c>
      <c r="BC26" s="9">
        <v>1197.4306316850216</v>
      </c>
      <c r="BD26" s="9">
        <v>3301.6498663004859</v>
      </c>
      <c r="BE26" s="9">
        <v>8338.1694017811096</v>
      </c>
      <c r="BF26" s="9">
        <v>20205.881305614203</v>
      </c>
      <c r="BG26" s="9">
        <v>9103.6139702152086</v>
      </c>
      <c r="BH26" s="9">
        <v>9731.7849773544222</v>
      </c>
      <c r="BI26" s="9">
        <v>-3572.3139096720734</v>
      </c>
      <c r="BJ26" s="9">
        <v>-22277.424945087616</v>
      </c>
      <c r="BK26" s="9">
        <v>-24943.273119538604</v>
      </c>
      <c r="BL26" s="9">
        <v>-28336.062654156871</v>
      </c>
      <c r="BM26" s="9">
        <v>-3618.488064379897</v>
      </c>
      <c r="BN26" s="9">
        <v>11122.373359193112</v>
      </c>
      <c r="BO26" s="9">
        <v>21992.05153679433</v>
      </c>
      <c r="BP26" s="9">
        <v>25587.758978081416</v>
      </c>
      <c r="BQ26" s="9">
        <v>5612.6739535004599</v>
      </c>
      <c r="BR26" s="9">
        <v>2410.9946138206597</v>
      </c>
      <c r="BS26" s="9">
        <v>371.0015949569206</v>
      </c>
      <c r="BT26" s="9">
        <v>-7797.7104561138767</v>
      </c>
      <c r="BU26" s="9">
        <v>7406.0728696865081</v>
      </c>
      <c r="BV26" s="9">
        <v>4094.8515421331722</v>
      </c>
      <c r="BW26" s="9">
        <v>7883.1928812336155</v>
      </c>
      <c r="BX26" s="9">
        <v>17439.099039963396</v>
      </c>
      <c r="BY26" s="9">
        <v>8725.1843001864181</v>
      </c>
      <c r="BZ26" s="9">
        <v>15848.403371678876</v>
      </c>
      <c r="CA26" s="9">
        <v>-292.20090793224881</v>
      </c>
      <c r="CB26" s="9">
        <v>-4984.2927903722448</v>
      </c>
      <c r="CC26" s="9">
        <v>-8403.4438490007451</v>
      </c>
      <c r="CD26" s="9">
        <v>-21346.076646734276</v>
      </c>
      <c r="CE26" s="9">
        <v>-6221.6805223791634</v>
      </c>
      <c r="CF26" s="9">
        <v>-4229.2374847135216</v>
      </c>
      <c r="CG26" s="9">
        <v>-1031.3208797778207</v>
      </c>
      <c r="CH26" s="9">
        <v>7093.6328764490318</v>
      </c>
      <c r="CI26" s="9">
        <v>5589.8270348436272</v>
      </c>
      <c r="CJ26" s="9">
        <v>5328.9861103460789</v>
      </c>
      <c r="CK26" s="9">
        <v>-3440.0520959115893</v>
      </c>
      <c r="CL26">
        <v>-490.07849224311212</v>
      </c>
    </row>
    <row r="27" spans="1:90" ht="45">
      <c r="A27" t="s">
        <v>74</v>
      </c>
      <c r="B27">
        <v>2027.6735651412901</v>
      </c>
      <c r="C27">
        <f t="shared" si="0"/>
        <v>8239.4927340260401</v>
      </c>
      <c r="D27">
        <f t="shared" si="1"/>
        <v>3415.5533166235109</v>
      </c>
      <c r="E27" t="e">
        <v>#N/A</v>
      </c>
      <c r="O27" s="2" t="s">
        <v>151</v>
      </c>
      <c r="P27">
        <v>3795.0268438930793</v>
      </c>
      <c r="Q27">
        <v>3551.9872226547645</v>
      </c>
      <c r="R27">
        <v>3840.8596798130457</v>
      </c>
      <c r="S27">
        <v>4818.0273737546013</v>
      </c>
      <c r="T27">
        <v>5511.686946150171</v>
      </c>
      <c r="U27">
        <v>6021.0301347720961</v>
      </c>
      <c r="V27">
        <v>6025.5561043456009</v>
      </c>
      <c r="W27">
        <v>6813.9421530390609</v>
      </c>
      <c r="X27">
        <v>6907.5473359942389</v>
      </c>
      <c r="Y27">
        <v>6625.8039269890769</v>
      </c>
      <c r="Z27">
        <v>6386.1289508508671</v>
      </c>
      <c r="AA27">
        <v>6530.336529561645</v>
      </c>
      <c r="AB27">
        <v>6589.9992481805448</v>
      </c>
      <c r="AC27">
        <v>6611.9416832419402</v>
      </c>
      <c r="AD27">
        <v>6494.9518245076561</v>
      </c>
      <c r="AE27">
        <v>6401.6327473076744</v>
      </c>
      <c r="AF27">
        <v>6155.4688172315064</v>
      </c>
      <c r="AG27">
        <v>5751.3918918260133</v>
      </c>
      <c r="AH27">
        <v>5657.420755258815</v>
      </c>
      <c r="AI27">
        <v>5453.6565644804368</v>
      </c>
      <c r="AJ27">
        <v>5376.5328885535873</v>
      </c>
      <c r="AK27">
        <v>5367.0609709875316</v>
      </c>
      <c r="AL27">
        <v>4983.1771614371264</v>
      </c>
      <c r="AM27">
        <v>3909.7518565852442</v>
      </c>
      <c r="AN27">
        <v>3144.929710547427</v>
      </c>
      <c r="AO27">
        <v>2680.9005900034572</v>
      </c>
      <c r="AP27">
        <v>2931.7932420402794</v>
      </c>
      <c r="AQ27">
        <v>2913.5876936656596</v>
      </c>
      <c r="AR27">
        <v>2792.9574311876959</v>
      </c>
      <c r="AS27">
        <v>2508.3796524309237</v>
      </c>
      <c r="AT27">
        <v>2519.9235210364368</v>
      </c>
      <c r="AU27">
        <v>2211.217898574389</v>
      </c>
      <c r="AV27">
        <v>2155.5902834612834</v>
      </c>
      <c r="AW27">
        <v>2297.2128081101973</v>
      </c>
      <c r="AX27">
        <v>2941.5475863685574</v>
      </c>
      <c r="AY27">
        <v>3218.9469517890375</v>
      </c>
      <c r="AZ27">
        <v>3550.378796946186</v>
      </c>
      <c r="BA27">
        <v>3551.2306179840493</v>
      </c>
      <c r="BB27">
        <v>3835.9479472127464</v>
      </c>
      <c r="BC27">
        <v>3862.7969550008106</v>
      </c>
      <c r="BD27">
        <v>4052.1719080920284</v>
      </c>
      <c r="BE27">
        <v>4870.5534099963515</v>
      </c>
      <c r="BF27">
        <v>7839.1355686448787</v>
      </c>
      <c r="BG27">
        <v>8449.570611232908</v>
      </c>
      <c r="BH27">
        <v>9035.8250964676972</v>
      </c>
      <c r="BI27">
        <v>8916.6518938575409</v>
      </c>
      <c r="BJ27">
        <v>10123.670157358478</v>
      </c>
      <c r="BK27">
        <v>10763.640179353853</v>
      </c>
      <c r="BL27">
        <v>11167.16589091987</v>
      </c>
      <c r="BM27">
        <v>11027.800181565728</v>
      </c>
      <c r="BN27">
        <v>11930.695952314411</v>
      </c>
      <c r="BO27">
        <v>13955.506320601207</v>
      </c>
      <c r="BP27">
        <v>16355.789742750179</v>
      </c>
      <c r="BQ27">
        <v>16587.232832386177</v>
      </c>
      <c r="BR27">
        <v>16356.766550778288</v>
      </c>
      <c r="BS27">
        <v>16154.746756136205</v>
      </c>
      <c r="BT27">
        <v>15678.931201964107</v>
      </c>
      <c r="BU27">
        <v>16039.504242669265</v>
      </c>
      <c r="BV27">
        <v>16446.465159049229</v>
      </c>
      <c r="BW27">
        <v>16838.512843573415</v>
      </c>
      <c r="BX27">
        <v>17934.378463112287</v>
      </c>
      <c r="BY27">
        <v>17961.226355793064</v>
      </c>
      <c r="BZ27">
        <v>17509.486090035905</v>
      </c>
      <c r="CA27">
        <v>16978.845877660082</v>
      </c>
      <c r="CB27">
        <v>16223.29356083922</v>
      </c>
      <c r="CC27">
        <v>16111.87910902693</v>
      </c>
      <c r="CD27">
        <v>16080.894087798968</v>
      </c>
      <c r="CE27">
        <v>15788.517836079447</v>
      </c>
      <c r="CF27">
        <v>15028.060155945896</v>
      </c>
      <c r="CG27">
        <v>15086.192429303876</v>
      </c>
      <c r="CH27">
        <v>14781.793807858845</v>
      </c>
      <c r="CI27">
        <v>13110.769170836222</v>
      </c>
      <c r="CJ27">
        <v>10637.279213008165</v>
      </c>
      <c r="CK27">
        <v>10203.881240158851</v>
      </c>
      <c r="CL27">
        <v>10062.04472261346</v>
      </c>
    </row>
    <row r="28" spans="1:90" ht="45">
      <c r="A28" t="s">
        <v>75</v>
      </c>
      <c r="B28">
        <v>2934.3872166737701</v>
      </c>
      <c r="C28">
        <f t="shared" si="0"/>
        <v>8306.6023820968912</v>
      </c>
      <c r="D28">
        <f t="shared" si="1"/>
        <v>1202.9082109678211</v>
      </c>
      <c r="E28">
        <f t="shared" ref="E28:E59" si="2">AVERAGE(D9:D28)</f>
        <v>1422.4130734231358</v>
      </c>
      <c r="F28">
        <f t="shared" ref="F28:F88" si="3">STDEV(D9,D10,D11,D12,D13,D14,D15,D16,D17,D18,D19,D20,D21,D22,D23,D24,D25,D26,D27,D28)</f>
        <v>2372.6137704699436</v>
      </c>
      <c r="G28">
        <f t="shared" ref="G28:G88" si="4">F28*2</f>
        <v>4745.2275409398871</v>
      </c>
      <c r="H28">
        <f t="shared" ref="H28:H59" si="5">E28+F28</f>
        <v>3795.0268438930793</v>
      </c>
      <c r="I28">
        <f t="shared" ref="I28:I59" si="6">E28+G28</f>
        <v>6167.6406143630229</v>
      </c>
      <c r="J28">
        <f t="shared" ref="J28:J59" si="7">E28-F28</f>
        <v>-950.20069704680782</v>
      </c>
      <c r="K28">
        <f t="shared" ref="K28:K59" si="8">E28-G28</f>
        <v>-3322.8144675167514</v>
      </c>
      <c r="O28" s="2" t="s">
        <v>152</v>
      </c>
      <c r="P28">
        <v>6167.6406143630229</v>
      </c>
      <c r="Q28">
        <v>5934.0555609192616</v>
      </c>
      <c r="R28">
        <v>6409.4405849636414</v>
      </c>
      <c r="S28">
        <v>7999.0968203174234</v>
      </c>
      <c r="T28">
        <v>8981.7116404475128</v>
      </c>
      <c r="U28">
        <v>9586.7042351053879</v>
      </c>
      <c r="V28">
        <v>9619.3362865067065</v>
      </c>
      <c r="W28">
        <v>11878.254354381084</v>
      </c>
      <c r="X28">
        <v>12701.325790239114</v>
      </c>
      <c r="Y28">
        <v>12762.729281505704</v>
      </c>
      <c r="Z28">
        <v>12508.521541931937</v>
      </c>
      <c r="AA28">
        <v>12698.096433701841</v>
      </c>
      <c r="AB28">
        <v>12755.925789044701</v>
      </c>
      <c r="AC28">
        <v>12747.930288866683</v>
      </c>
      <c r="AD28">
        <v>12747.994951766366</v>
      </c>
      <c r="AE28">
        <v>12716.515236793393</v>
      </c>
      <c r="AF28">
        <v>12453.263854811872</v>
      </c>
      <c r="AG28">
        <v>11882.507420784492</v>
      </c>
      <c r="AH28">
        <v>11787.495224195758</v>
      </c>
      <c r="AI28">
        <v>11521.580083234028</v>
      </c>
      <c r="AJ28">
        <v>11431.046815034037</v>
      </c>
      <c r="AK28">
        <v>11422.970227246215</v>
      </c>
      <c r="AL28">
        <v>10852.781745149714</v>
      </c>
      <c r="AM28">
        <v>9227.7477174681244</v>
      </c>
      <c r="AN28">
        <v>8026.831166223631</v>
      </c>
      <c r="AO28">
        <v>7277.3153119351473</v>
      </c>
      <c r="AP28">
        <v>7600.1641881462119</v>
      </c>
      <c r="AQ28">
        <v>6750.1041457372621</v>
      </c>
      <c r="AR28">
        <v>5876.5658812104793</v>
      </c>
      <c r="AS28">
        <v>4904.5094785407073</v>
      </c>
      <c r="AT28">
        <v>4899.3077511109814</v>
      </c>
      <c r="AU28">
        <v>4426.9496031683684</v>
      </c>
      <c r="AV28">
        <v>4362.5564192279353</v>
      </c>
      <c r="AW28">
        <v>4454.7249795925482</v>
      </c>
      <c r="AX28">
        <v>5179.1189150904784</v>
      </c>
      <c r="AY28">
        <v>5331.0643678112165</v>
      </c>
      <c r="AZ28">
        <v>5673.2804706411462</v>
      </c>
      <c r="BA28">
        <v>5674.1688159322093</v>
      </c>
      <c r="BB28">
        <v>6481.363854608222</v>
      </c>
      <c r="BC28">
        <v>6504.354763836247</v>
      </c>
      <c r="BD28">
        <v>6714.4535035983445</v>
      </c>
      <c r="BE28">
        <v>7857.7736009407763</v>
      </c>
      <c r="BF28">
        <v>12913.541328719493</v>
      </c>
      <c r="BG28">
        <v>13641.831107941045</v>
      </c>
      <c r="BH28">
        <v>14406.125263624912</v>
      </c>
      <c r="BI28">
        <v>14525.758912351823</v>
      </c>
      <c r="BJ28">
        <v>18140.317388355448</v>
      </c>
      <c r="BK28">
        <v>20801.247235529281</v>
      </c>
      <c r="BL28">
        <v>23115.191819648277</v>
      </c>
      <c r="BM28">
        <v>22992.307979516372</v>
      </c>
      <c r="BN28">
        <v>24195.308670082686</v>
      </c>
      <c r="BO28">
        <v>27199.328625832364</v>
      </c>
      <c r="BP28">
        <v>30715.326867071773</v>
      </c>
      <c r="BQ28">
        <v>30968.497619219874</v>
      </c>
      <c r="BR28">
        <v>30705.054901743413</v>
      </c>
      <c r="BS28">
        <v>30496.991420846127</v>
      </c>
      <c r="BT28">
        <v>30162.310134033221</v>
      </c>
      <c r="BU28">
        <v>30589.471903585993</v>
      </c>
      <c r="BV28">
        <v>30896.378545490054</v>
      </c>
      <c r="BW28">
        <v>31346.185802060994</v>
      </c>
      <c r="BX28">
        <v>32831.044582455594</v>
      </c>
      <c r="BY28">
        <v>32865.389622896888</v>
      </c>
      <c r="BZ28">
        <v>32179.782988079329</v>
      </c>
      <c r="CA28">
        <v>31588.293307235061</v>
      </c>
      <c r="CB28">
        <v>30812.992561979667</v>
      </c>
      <c r="CC28">
        <v>30831.72015532152</v>
      </c>
      <c r="CD28">
        <v>30723.18269794793</v>
      </c>
      <c r="CE28">
        <v>29202.350564650918</v>
      </c>
      <c r="CF28">
        <v>26476.093945911645</v>
      </c>
      <c r="CG28">
        <v>26463.000133397501</v>
      </c>
      <c r="CH28">
        <v>26055.639914644642</v>
      </c>
      <c r="CI28">
        <v>23533.701865696934</v>
      </c>
      <c r="CJ28">
        <v>19599.660593427587</v>
      </c>
      <c r="CK28">
        <v>19185.500950199559</v>
      </c>
      <c r="CL28">
        <v>19046.881570411966</v>
      </c>
    </row>
    <row r="29" spans="1:90" ht="45">
      <c r="A29" t="s">
        <v>76</v>
      </c>
      <c r="B29">
        <v>3091.6982700369299</v>
      </c>
      <c r="C29">
        <f t="shared" si="0"/>
        <v>7977.8255213027696</v>
      </c>
      <c r="D29">
        <f t="shared" si="1"/>
        <v>-1313.3437806573511</v>
      </c>
      <c r="E29">
        <f t="shared" si="2"/>
        <v>1169.918884390268</v>
      </c>
      <c r="F29">
        <f t="shared" si="3"/>
        <v>2382.0683382644966</v>
      </c>
      <c r="G29">
        <f t="shared" si="4"/>
        <v>4764.1366765289931</v>
      </c>
      <c r="H29">
        <f t="shared" si="5"/>
        <v>3551.9872226547645</v>
      </c>
      <c r="I29">
        <f t="shared" si="6"/>
        <v>5934.0555609192616</v>
      </c>
      <c r="J29">
        <f t="shared" si="7"/>
        <v>-1212.1494538742286</v>
      </c>
      <c r="K29">
        <f t="shared" si="8"/>
        <v>-3594.2177921387251</v>
      </c>
      <c r="O29" s="2" t="s">
        <v>153</v>
      </c>
      <c r="P29">
        <v>-950.20069704680782</v>
      </c>
      <c r="Q29">
        <v>-1212.1494538742286</v>
      </c>
      <c r="R29">
        <v>-1296.3021304881461</v>
      </c>
      <c r="S29">
        <v>-1544.1115193710452</v>
      </c>
      <c r="T29">
        <v>-1428.3624424445134</v>
      </c>
      <c r="U29">
        <v>-1110.3180658944862</v>
      </c>
      <c r="V29">
        <v>-1162.0042599766111</v>
      </c>
      <c r="W29">
        <v>-3314.682249644984</v>
      </c>
      <c r="X29">
        <v>-4680.0095724955117</v>
      </c>
      <c r="Y29">
        <v>-5648.0467820441763</v>
      </c>
      <c r="Z29">
        <v>-5858.6562313112718</v>
      </c>
      <c r="AA29">
        <v>-5805.1832787187459</v>
      </c>
      <c r="AB29">
        <v>-5741.853833547767</v>
      </c>
      <c r="AC29">
        <v>-5660.0355280075464</v>
      </c>
      <c r="AD29">
        <v>-6011.1344300097644</v>
      </c>
      <c r="AE29">
        <v>-6228.1322316637616</v>
      </c>
      <c r="AF29">
        <v>-6440.1212579292232</v>
      </c>
      <c r="AG29">
        <v>-6510.8391660909438</v>
      </c>
      <c r="AH29">
        <v>-6602.7281826150711</v>
      </c>
      <c r="AI29">
        <v>-6682.1904730267479</v>
      </c>
      <c r="AJ29">
        <v>-6732.4949644073113</v>
      </c>
      <c r="AK29">
        <v>-6744.7575415298361</v>
      </c>
      <c r="AL29">
        <v>-6756.0320059880487</v>
      </c>
      <c r="AM29">
        <v>-6726.2398651805161</v>
      </c>
      <c r="AN29">
        <v>-6618.873200804981</v>
      </c>
      <c r="AO29">
        <v>-6511.928853859923</v>
      </c>
      <c r="AP29">
        <v>-6404.9486501715855</v>
      </c>
      <c r="AQ29">
        <v>-4759.4452104775446</v>
      </c>
      <c r="AR29">
        <v>-3374.2594688578702</v>
      </c>
      <c r="AS29">
        <v>-2283.8799997886435</v>
      </c>
      <c r="AT29">
        <v>-2238.8449391126524</v>
      </c>
      <c r="AU29">
        <v>-2220.2455106135699</v>
      </c>
      <c r="AV29">
        <v>-2258.3419880720203</v>
      </c>
      <c r="AW29">
        <v>-2017.8115348545032</v>
      </c>
      <c r="AX29">
        <v>-1533.5950710752845</v>
      </c>
      <c r="AY29">
        <v>-1005.2878802553194</v>
      </c>
      <c r="AZ29">
        <v>-695.42455044373355</v>
      </c>
      <c r="BA29">
        <v>-694.64577791227157</v>
      </c>
      <c r="BB29">
        <v>-1454.8838675782058</v>
      </c>
      <c r="BC29">
        <v>-1420.3186626700631</v>
      </c>
      <c r="BD29">
        <v>-1272.3912829206029</v>
      </c>
      <c r="BE29">
        <v>-1103.8869718924971</v>
      </c>
      <c r="BF29">
        <v>-2309.6759515043509</v>
      </c>
      <c r="BG29">
        <v>-1934.9503821833678</v>
      </c>
      <c r="BH29">
        <v>-1704.7752378467339</v>
      </c>
      <c r="BI29">
        <v>-2301.5621431310251</v>
      </c>
      <c r="BJ29">
        <v>-5909.6243046354648</v>
      </c>
      <c r="BK29">
        <v>-9311.5739329970056</v>
      </c>
      <c r="BL29">
        <v>-12728.885966536945</v>
      </c>
      <c r="BM29">
        <v>-12901.215414335564</v>
      </c>
      <c r="BN29">
        <v>-12598.529483222141</v>
      </c>
      <c r="BO29">
        <v>-12532.138289861106</v>
      </c>
      <c r="BP29">
        <v>-12363.284505893009</v>
      </c>
      <c r="BQ29">
        <v>-12175.296741281221</v>
      </c>
      <c r="BR29">
        <v>-12339.81015115196</v>
      </c>
      <c r="BS29">
        <v>-12529.74257328364</v>
      </c>
      <c r="BT29">
        <v>-13287.826662174117</v>
      </c>
      <c r="BU29">
        <v>-13060.431079164189</v>
      </c>
      <c r="BV29">
        <v>-12453.361613832421</v>
      </c>
      <c r="BW29">
        <v>-12176.833073401747</v>
      </c>
      <c r="BX29">
        <v>-11858.953775574326</v>
      </c>
      <c r="BY29">
        <v>-11847.100178414576</v>
      </c>
      <c r="BZ29">
        <v>-11831.107706050945</v>
      </c>
      <c r="CA29">
        <v>-12240.048981489872</v>
      </c>
      <c r="CB29">
        <v>-12956.104441441674</v>
      </c>
      <c r="CC29">
        <v>-13327.802983562251</v>
      </c>
      <c r="CD29">
        <v>-13203.683132498956</v>
      </c>
      <c r="CE29">
        <v>-11039.147621063492</v>
      </c>
      <c r="CF29">
        <v>-7868.007423985604</v>
      </c>
      <c r="CG29">
        <v>-7667.4229788833763</v>
      </c>
      <c r="CH29">
        <v>-7765.8984057127536</v>
      </c>
      <c r="CI29">
        <v>-7735.0962188852027</v>
      </c>
      <c r="CJ29">
        <v>-7287.4835478306777</v>
      </c>
      <c r="CK29">
        <v>-7759.3581799225685</v>
      </c>
      <c r="CL29">
        <v>-7907.6289729835553</v>
      </c>
    </row>
    <row r="30" spans="1:90" ht="45">
      <c r="A30" t="s">
        <v>77</v>
      </c>
      <c r="B30">
        <v>4599.8302538613098</v>
      </c>
      <c r="C30">
        <f t="shared" si="0"/>
        <v>12653.5893057133</v>
      </c>
      <c r="D30">
        <f t="shared" si="1"/>
        <v>6529.5322553336391</v>
      </c>
      <c r="E30">
        <f t="shared" si="2"/>
        <v>1272.2787746624497</v>
      </c>
      <c r="F30">
        <f t="shared" si="3"/>
        <v>2568.5809051505958</v>
      </c>
      <c r="G30">
        <f t="shared" si="4"/>
        <v>5137.1618103011915</v>
      </c>
      <c r="H30">
        <f t="shared" si="5"/>
        <v>3840.8596798130457</v>
      </c>
      <c r="I30">
        <f t="shared" si="6"/>
        <v>6409.4405849636414</v>
      </c>
      <c r="J30">
        <f t="shared" si="7"/>
        <v>-1296.3021304881461</v>
      </c>
      <c r="K30">
        <f t="shared" si="8"/>
        <v>-3864.8830356387416</v>
      </c>
      <c r="O30" s="2" t="s">
        <v>154</v>
      </c>
      <c r="P30">
        <v>-3322.8144675167514</v>
      </c>
      <c r="Q30">
        <v>-3594.2177921387251</v>
      </c>
      <c r="R30">
        <v>-3864.8830356387416</v>
      </c>
      <c r="S30">
        <v>-4725.1809659338687</v>
      </c>
      <c r="T30">
        <v>-4898.387136741856</v>
      </c>
      <c r="U30">
        <v>-4675.9921662277775</v>
      </c>
      <c r="V30">
        <v>-4755.7844421377176</v>
      </c>
      <c r="W30">
        <v>-8378.9944509870056</v>
      </c>
      <c r="X30">
        <v>-10473.788026740387</v>
      </c>
      <c r="Y30">
        <v>-11784.972136560802</v>
      </c>
      <c r="Z30">
        <v>-11981.04882239234</v>
      </c>
      <c r="AA30">
        <v>-11972.94318285894</v>
      </c>
      <c r="AB30">
        <v>-11907.780374411923</v>
      </c>
      <c r="AC30">
        <v>-11796.024133632291</v>
      </c>
      <c r="AD30">
        <v>-12264.177557268475</v>
      </c>
      <c r="AE30">
        <v>-12543.014721149479</v>
      </c>
      <c r="AF30">
        <v>-12737.916295509587</v>
      </c>
      <c r="AG30">
        <v>-12641.954695049422</v>
      </c>
      <c r="AH30">
        <v>-12732.802651552014</v>
      </c>
      <c r="AI30">
        <v>-12750.113991780341</v>
      </c>
      <c r="AJ30">
        <v>-12787.008890887761</v>
      </c>
      <c r="AK30">
        <v>-12800.666797788521</v>
      </c>
      <c r="AL30">
        <v>-12625.636589700636</v>
      </c>
      <c r="AM30">
        <v>-12044.235726063396</v>
      </c>
      <c r="AN30">
        <v>-11500.774656481184</v>
      </c>
      <c r="AO30">
        <v>-11108.343575791612</v>
      </c>
      <c r="AP30">
        <v>-11073.319596277519</v>
      </c>
      <c r="AQ30">
        <v>-8595.9616625491471</v>
      </c>
      <c r="AR30">
        <v>-6457.8679188806527</v>
      </c>
      <c r="AS30">
        <v>-4680.0098258984272</v>
      </c>
      <c r="AT30">
        <v>-4618.2291691871969</v>
      </c>
      <c r="AU30">
        <v>-4435.9772152075493</v>
      </c>
      <c r="AV30">
        <v>-4465.3081238386721</v>
      </c>
      <c r="AW30">
        <v>-4175.3237063368533</v>
      </c>
      <c r="AX30">
        <v>-3771.1663997972055</v>
      </c>
      <c r="AY30">
        <v>-3117.4052962774977</v>
      </c>
      <c r="AZ30">
        <v>-2818.3262241386933</v>
      </c>
      <c r="BA30">
        <v>-2817.583975860432</v>
      </c>
      <c r="BB30">
        <v>-4100.2997749736824</v>
      </c>
      <c r="BC30">
        <v>-4061.8764715054999</v>
      </c>
      <c r="BD30">
        <v>-3934.6728784269185</v>
      </c>
      <c r="BE30">
        <v>-4091.1071628369214</v>
      </c>
      <c r="BF30">
        <v>-7384.081711578965</v>
      </c>
      <c r="BG30">
        <v>-7127.2108788915057</v>
      </c>
      <c r="BH30">
        <v>-7075.0754050039495</v>
      </c>
      <c r="BI30">
        <v>-7910.6691616253083</v>
      </c>
      <c r="BJ30">
        <v>-13926.271535632435</v>
      </c>
      <c r="BK30">
        <v>-19349.180989172437</v>
      </c>
      <c r="BL30">
        <v>-24676.911895265355</v>
      </c>
      <c r="BM30">
        <v>-24865.723212286211</v>
      </c>
      <c r="BN30">
        <v>-24863.142200990416</v>
      </c>
      <c r="BO30">
        <v>-25775.960595092263</v>
      </c>
      <c r="BP30">
        <v>-26722.821630214603</v>
      </c>
      <c r="BQ30">
        <v>-26556.561528114922</v>
      </c>
      <c r="BR30">
        <v>-26688.098502117082</v>
      </c>
      <c r="BS30">
        <v>-26871.987237993562</v>
      </c>
      <c r="BT30">
        <v>-27771.205594243227</v>
      </c>
      <c r="BU30">
        <v>-27610.398740080916</v>
      </c>
      <c r="BV30">
        <v>-26903.275000273246</v>
      </c>
      <c r="BW30">
        <v>-26684.50603188933</v>
      </c>
      <c r="BX30">
        <v>-26755.619894917632</v>
      </c>
      <c r="BY30">
        <v>-26751.263445518394</v>
      </c>
      <c r="BZ30">
        <v>-26501.404604094372</v>
      </c>
      <c r="CA30">
        <v>-26849.496411064847</v>
      </c>
      <c r="CB30">
        <v>-27545.803442582121</v>
      </c>
      <c r="CC30">
        <v>-28047.644029856841</v>
      </c>
      <c r="CD30">
        <v>-27845.971742647918</v>
      </c>
      <c r="CE30">
        <v>-24452.98034963496</v>
      </c>
      <c r="CF30">
        <v>-19316.041213951354</v>
      </c>
      <c r="CG30">
        <v>-19044.230682977002</v>
      </c>
      <c r="CH30">
        <v>-19039.744512498553</v>
      </c>
      <c r="CI30">
        <v>-18158.028913745915</v>
      </c>
      <c r="CJ30">
        <v>-16249.864928250099</v>
      </c>
      <c r="CK30">
        <v>-16740.97788996328</v>
      </c>
      <c r="CL30">
        <v>-16892.465820782065</v>
      </c>
    </row>
    <row r="31" spans="1:90">
      <c r="A31" t="s">
        <v>78</v>
      </c>
      <c r="B31">
        <v>7301.9164850225907</v>
      </c>
      <c r="C31">
        <f t="shared" si="0"/>
        <v>17927.8322255946</v>
      </c>
      <c r="D31">
        <f t="shared" si="1"/>
        <v>9688.3394915685603</v>
      </c>
      <c r="E31">
        <f t="shared" si="2"/>
        <v>1636.9579271917778</v>
      </c>
      <c r="F31">
        <f t="shared" si="3"/>
        <v>3181.069446562823</v>
      </c>
      <c r="G31">
        <f t="shared" si="4"/>
        <v>6362.1388931256461</v>
      </c>
      <c r="H31">
        <f t="shared" si="5"/>
        <v>4818.0273737546013</v>
      </c>
      <c r="I31">
        <f t="shared" si="6"/>
        <v>7999.0968203174234</v>
      </c>
      <c r="J31">
        <f t="shared" si="7"/>
        <v>-1544.1115193710452</v>
      </c>
      <c r="K31">
        <f t="shared" si="8"/>
        <v>-4725.1809659338687</v>
      </c>
      <c r="O31" s="2" t="s">
        <v>169</v>
      </c>
      <c r="P31" t="str">
        <f>IF(P26&gt;P28, "Upper Limit", IF(P26&gt;P27, "Lower Limit", "No"))</f>
        <v>No</v>
      </c>
      <c r="Q31" t="str">
        <f t="shared" ref="Q31:CB31" si="9">IF(Q26&gt;Q28, "Upper Limit", IF(Q26&gt;Q27, "Lower Limit", "No"))</f>
        <v>No</v>
      </c>
      <c r="R31" t="str">
        <f t="shared" si="9"/>
        <v>Upper Limit</v>
      </c>
      <c r="S31" t="str">
        <f t="shared" si="9"/>
        <v>Upper Limit</v>
      </c>
      <c r="T31" t="str">
        <f t="shared" si="9"/>
        <v>Lower Limit</v>
      </c>
      <c r="U31" t="str">
        <f t="shared" si="9"/>
        <v>Lower Limit</v>
      </c>
      <c r="V31" t="str">
        <f t="shared" si="9"/>
        <v>No</v>
      </c>
      <c r="W31" t="str">
        <f t="shared" si="9"/>
        <v>No</v>
      </c>
      <c r="X31" t="str">
        <f t="shared" si="9"/>
        <v>No</v>
      </c>
      <c r="Y31" t="str">
        <f t="shared" si="9"/>
        <v>No</v>
      </c>
      <c r="Z31" t="str">
        <f t="shared" si="9"/>
        <v>No</v>
      </c>
      <c r="AA31" t="str">
        <f t="shared" si="9"/>
        <v>No</v>
      </c>
      <c r="AB31" t="str">
        <f t="shared" si="9"/>
        <v>No</v>
      </c>
      <c r="AC31" t="str">
        <f t="shared" si="9"/>
        <v>No</v>
      </c>
      <c r="AD31" t="str">
        <f t="shared" si="9"/>
        <v>No</v>
      </c>
      <c r="AE31" t="str">
        <f t="shared" si="9"/>
        <v>No</v>
      </c>
      <c r="AF31" t="str">
        <f t="shared" si="9"/>
        <v>No</v>
      </c>
      <c r="AG31" t="str">
        <f t="shared" si="9"/>
        <v>No</v>
      </c>
      <c r="AH31" t="str">
        <f t="shared" si="9"/>
        <v>No</v>
      </c>
      <c r="AI31" t="str">
        <f t="shared" si="9"/>
        <v>No</v>
      </c>
      <c r="AJ31" t="str">
        <f t="shared" si="9"/>
        <v>No</v>
      </c>
      <c r="AK31" t="str">
        <f t="shared" si="9"/>
        <v>No</v>
      </c>
      <c r="AL31" t="str">
        <f t="shared" si="9"/>
        <v>No</v>
      </c>
      <c r="AM31" t="str">
        <f t="shared" si="9"/>
        <v>No</v>
      </c>
      <c r="AN31" t="str">
        <f t="shared" si="9"/>
        <v>No</v>
      </c>
      <c r="AO31" t="str">
        <f t="shared" si="9"/>
        <v>Lower Limit</v>
      </c>
      <c r="AP31" t="str">
        <f t="shared" si="9"/>
        <v>No</v>
      </c>
      <c r="AQ31" t="str">
        <f t="shared" si="9"/>
        <v>No</v>
      </c>
      <c r="AR31" t="str">
        <f t="shared" si="9"/>
        <v>No</v>
      </c>
      <c r="AS31" t="str">
        <f t="shared" si="9"/>
        <v>No</v>
      </c>
      <c r="AT31" t="str">
        <f t="shared" si="9"/>
        <v>No</v>
      </c>
      <c r="AU31" t="str">
        <f t="shared" si="9"/>
        <v>No</v>
      </c>
      <c r="AV31" t="str">
        <f t="shared" si="9"/>
        <v>No</v>
      </c>
      <c r="AW31" t="str">
        <f t="shared" si="9"/>
        <v>No</v>
      </c>
      <c r="AX31" t="str">
        <f t="shared" si="9"/>
        <v>Upper Limit</v>
      </c>
      <c r="AY31" t="str">
        <f t="shared" si="9"/>
        <v>Lower Limit</v>
      </c>
      <c r="AZ31" t="str">
        <f t="shared" si="9"/>
        <v>Lower Limit</v>
      </c>
      <c r="BA31" t="str">
        <f t="shared" si="9"/>
        <v>No</v>
      </c>
      <c r="BB31" t="str">
        <f t="shared" si="9"/>
        <v>No</v>
      </c>
      <c r="BC31" t="str">
        <f t="shared" si="9"/>
        <v>No</v>
      </c>
      <c r="BD31" t="str">
        <f t="shared" si="9"/>
        <v>No</v>
      </c>
      <c r="BE31" t="str">
        <f t="shared" si="9"/>
        <v>Upper Limit</v>
      </c>
      <c r="BF31" t="str">
        <f t="shared" si="9"/>
        <v>Upper Limit</v>
      </c>
      <c r="BG31" t="str">
        <f t="shared" si="9"/>
        <v>Lower Limit</v>
      </c>
      <c r="BH31" t="str">
        <f t="shared" si="9"/>
        <v>Lower Limit</v>
      </c>
      <c r="BI31" t="str">
        <f t="shared" si="9"/>
        <v>No</v>
      </c>
      <c r="BJ31" t="str">
        <f t="shared" si="9"/>
        <v>No</v>
      </c>
      <c r="BK31" t="str">
        <f t="shared" si="9"/>
        <v>No</v>
      </c>
      <c r="BL31" t="str">
        <f t="shared" si="9"/>
        <v>No</v>
      </c>
      <c r="BM31" t="str">
        <f t="shared" si="9"/>
        <v>No</v>
      </c>
      <c r="BN31" t="str">
        <f t="shared" si="9"/>
        <v>No</v>
      </c>
      <c r="BO31" t="str">
        <f t="shared" si="9"/>
        <v>Lower Limit</v>
      </c>
      <c r="BP31" t="str">
        <f t="shared" si="9"/>
        <v>Lower Limit</v>
      </c>
      <c r="BQ31" t="str">
        <f t="shared" si="9"/>
        <v>No</v>
      </c>
      <c r="BR31" t="str">
        <f t="shared" si="9"/>
        <v>No</v>
      </c>
      <c r="BS31" t="str">
        <f t="shared" si="9"/>
        <v>No</v>
      </c>
      <c r="BT31" t="str">
        <f t="shared" si="9"/>
        <v>No</v>
      </c>
      <c r="BU31" t="str">
        <f t="shared" si="9"/>
        <v>No</v>
      </c>
      <c r="BV31" t="str">
        <f t="shared" si="9"/>
        <v>No</v>
      </c>
      <c r="BW31" t="str">
        <f t="shared" si="9"/>
        <v>No</v>
      </c>
      <c r="BX31" t="str">
        <f t="shared" si="9"/>
        <v>No</v>
      </c>
      <c r="BY31" t="str">
        <f t="shared" si="9"/>
        <v>No</v>
      </c>
      <c r="BZ31" t="str">
        <f t="shared" si="9"/>
        <v>No</v>
      </c>
      <c r="CA31" t="str">
        <f t="shared" si="9"/>
        <v>No</v>
      </c>
      <c r="CB31" t="str">
        <f t="shared" si="9"/>
        <v>No</v>
      </c>
      <c r="CC31" t="str">
        <f t="shared" ref="CC31:CK31" si="10">IF(CC26&gt;CC28, "Upper Limit", IF(CC26&gt;CC27, "Lower Limit", "No"))</f>
        <v>No</v>
      </c>
      <c r="CD31" t="str">
        <f t="shared" si="10"/>
        <v>No</v>
      </c>
      <c r="CE31" t="str">
        <f t="shared" si="10"/>
        <v>No</v>
      </c>
      <c r="CF31" t="str">
        <f t="shared" si="10"/>
        <v>No</v>
      </c>
      <c r="CG31" t="str">
        <f t="shared" si="10"/>
        <v>No</v>
      </c>
      <c r="CH31" t="str">
        <f t="shared" si="10"/>
        <v>No</v>
      </c>
      <c r="CI31" t="str">
        <f t="shared" si="10"/>
        <v>No</v>
      </c>
      <c r="CJ31" t="str">
        <f t="shared" si="10"/>
        <v>No</v>
      </c>
      <c r="CK31" t="str">
        <f t="shared" si="10"/>
        <v>No</v>
      </c>
      <c r="CL31" t="str">
        <f t="shared" ref="CL31" si="11">IF(CL26&gt;CL28, "Upper Limit", IF(CL26&gt;CL27, "Lower Limit", "No"))</f>
        <v>No</v>
      </c>
    </row>
    <row r="32" spans="1:90">
      <c r="A32" t="s">
        <v>79</v>
      </c>
      <c r="B32">
        <v>1455.2008714390799</v>
      </c>
      <c r="C32">
        <f t="shared" si="0"/>
        <v>16448.645880359909</v>
      </c>
      <c r="D32">
        <f t="shared" si="1"/>
        <v>8142.0434982630177</v>
      </c>
      <c r="E32">
        <f t="shared" si="2"/>
        <v>2041.6622518528288</v>
      </c>
      <c r="F32">
        <f t="shared" si="3"/>
        <v>3470.0246942973422</v>
      </c>
      <c r="G32">
        <f t="shared" si="4"/>
        <v>6940.0493885946844</v>
      </c>
      <c r="H32">
        <f t="shared" si="5"/>
        <v>5511.686946150171</v>
      </c>
      <c r="I32">
        <f t="shared" si="6"/>
        <v>8981.7116404475128</v>
      </c>
      <c r="J32">
        <f t="shared" si="7"/>
        <v>-1428.3624424445134</v>
      </c>
      <c r="K32">
        <f t="shared" si="8"/>
        <v>-4898.387136741856</v>
      </c>
      <c r="O32" s="2" t="s">
        <v>275</v>
      </c>
      <c r="P32" t="str">
        <f>IF(P26&lt;P30, "Upper Limit", IF(P26&lt;P29, "Lower Limit", "No"))</f>
        <v>No</v>
      </c>
      <c r="Q32" t="str">
        <f t="shared" ref="Q32:CB32" si="12">IF(Q26&lt;Q30, "Upper Limit", IF(Q26&lt;Q29, "Lower Limit", "No"))</f>
        <v>Lower Limit</v>
      </c>
      <c r="R32" t="str">
        <f t="shared" si="12"/>
        <v>No</v>
      </c>
      <c r="S32" t="str">
        <f t="shared" si="12"/>
        <v>No</v>
      </c>
      <c r="T32" t="str">
        <f t="shared" si="12"/>
        <v>No</v>
      </c>
      <c r="U32" t="str">
        <f t="shared" si="12"/>
        <v>No</v>
      </c>
      <c r="V32" t="str">
        <f t="shared" si="12"/>
        <v>Lower Limit</v>
      </c>
      <c r="W32" t="str">
        <f t="shared" si="12"/>
        <v>Upper Limit</v>
      </c>
      <c r="X32" t="str">
        <f t="shared" si="12"/>
        <v>Upper Limit</v>
      </c>
      <c r="Y32" t="str">
        <f t="shared" si="12"/>
        <v>Lower Limit</v>
      </c>
      <c r="Z32" t="str">
        <f t="shared" si="12"/>
        <v>No</v>
      </c>
      <c r="AA32" t="str">
        <f t="shared" si="12"/>
        <v>No</v>
      </c>
      <c r="AB32" t="str">
        <f t="shared" si="12"/>
        <v>No</v>
      </c>
      <c r="AC32" t="str">
        <f t="shared" si="12"/>
        <v>No</v>
      </c>
      <c r="AD32" t="str">
        <f t="shared" si="12"/>
        <v>No</v>
      </c>
      <c r="AE32" t="str">
        <f t="shared" si="12"/>
        <v>No</v>
      </c>
      <c r="AF32" t="str">
        <f t="shared" si="12"/>
        <v>No</v>
      </c>
      <c r="AG32" t="str">
        <f t="shared" si="12"/>
        <v>No</v>
      </c>
      <c r="AH32" t="str">
        <f t="shared" si="12"/>
        <v>No</v>
      </c>
      <c r="AI32" t="str">
        <f t="shared" si="12"/>
        <v>No</v>
      </c>
      <c r="AJ32" t="str">
        <f t="shared" si="12"/>
        <v>No</v>
      </c>
      <c r="AK32" t="str">
        <f t="shared" si="12"/>
        <v>No</v>
      </c>
      <c r="AL32" t="str">
        <f t="shared" si="12"/>
        <v>No</v>
      </c>
      <c r="AM32" t="str">
        <f t="shared" si="12"/>
        <v>No</v>
      </c>
      <c r="AN32" t="str">
        <f t="shared" si="12"/>
        <v>No</v>
      </c>
      <c r="AO32" t="str">
        <f t="shared" si="12"/>
        <v>No</v>
      </c>
      <c r="AP32" t="str">
        <f t="shared" si="12"/>
        <v>No</v>
      </c>
      <c r="AQ32" t="str">
        <f t="shared" si="12"/>
        <v>No</v>
      </c>
      <c r="AR32" t="str">
        <f t="shared" si="12"/>
        <v>No</v>
      </c>
      <c r="AS32" t="str">
        <f t="shared" si="12"/>
        <v>No</v>
      </c>
      <c r="AT32" t="str">
        <f t="shared" si="12"/>
        <v>No</v>
      </c>
      <c r="AU32" t="str">
        <f t="shared" si="12"/>
        <v>No</v>
      </c>
      <c r="AV32" t="str">
        <f t="shared" si="12"/>
        <v>No</v>
      </c>
      <c r="AW32" t="str">
        <f t="shared" si="12"/>
        <v>No</v>
      </c>
      <c r="AX32" t="str">
        <f t="shared" si="12"/>
        <v>No</v>
      </c>
      <c r="AY32" t="str">
        <f t="shared" si="12"/>
        <v>No</v>
      </c>
      <c r="AZ32" t="str">
        <f t="shared" si="12"/>
        <v>No</v>
      </c>
      <c r="BA32" t="str">
        <f t="shared" si="12"/>
        <v>No</v>
      </c>
      <c r="BB32" t="str">
        <f t="shared" si="12"/>
        <v>Upper Limit</v>
      </c>
      <c r="BC32" t="str">
        <f t="shared" si="12"/>
        <v>No</v>
      </c>
      <c r="BD32" t="str">
        <f t="shared" si="12"/>
        <v>No</v>
      </c>
      <c r="BE32" t="str">
        <f t="shared" si="12"/>
        <v>No</v>
      </c>
      <c r="BF32" t="str">
        <f t="shared" si="12"/>
        <v>No</v>
      </c>
      <c r="BG32" t="str">
        <f t="shared" si="12"/>
        <v>No</v>
      </c>
      <c r="BH32" t="str">
        <f t="shared" si="12"/>
        <v>No</v>
      </c>
      <c r="BI32" t="str">
        <f t="shared" si="12"/>
        <v>Lower Limit</v>
      </c>
      <c r="BJ32" t="str">
        <f t="shared" si="12"/>
        <v>Upper Limit</v>
      </c>
      <c r="BK32" t="str">
        <f t="shared" si="12"/>
        <v>Upper Limit</v>
      </c>
      <c r="BL32" t="str">
        <f t="shared" si="12"/>
        <v>Upper Limit</v>
      </c>
      <c r="BM32" t="str">
        <f t="shared" si="12"/>
        <v>No</v>
      </c>
      <c r="BN32" t="str">
        <f t="shared" si="12"/>
        <v>No</v>
      </c>
      <c r="BO32" t="str">
        <f t="shared" si="12"/>
        <v>No</v>
      </c>
      <c r="BP32" t="str">
        <f t="shared" si="12"/>
        <v>No</v>
      </c>
      <c r="BQ32" t="str">
        <f t="shared" si="12"/>
        <v>No</v>
      </c>
      <c r="BR32" t="str">
        <f t="shared" si="12"/>
        <v>No</v>
      </c>
      <c r="BS32" t="str">
        <f t="shared" si="12"/>
        <v>No</v>
      </c>
      <c r="BT32" t="str">
        <f t="shared" si="12"/>
        <v>No</v>
      </c>
      <c r="BU32" t="str">
        <f t="shared" si="12"/>
        <v>No</v>
      </c>
      <c r="BV32" t="str">
        <f t="shared" si="12"/>
        <v>No</v>
      </c>
      <c r="BW32" t="str">
        <f t="shared" si="12"/>
        <v>No</v>
      </c>
      <c r="BX32" t="str">
        <f t="shared" si="12"/>
        <v>No</v>
      </c>
      <c r="BY32" t="str">
        <f t="shared" si="12"/>
        <v>No</v>
      </c>
      <c r="BZ32" t="str">
        <f t="shared" si="12"/>
        <v>No</v>
      </c>
      <c r="CA32" t="str">
        <f t="shared" si="12"/>
        <v>No</v>
      </c>
      <c r="CB32" t="str">
        <f t="shared" si="12"/>
        <v>No</v>
      </c>
      <c r="CC32" t="str">
        <f t="shared" ref="CC32:CK32" si="13">IF(CC26&lt;CC30, "Upper Limit", IF(CC26&lt;CC29, "Lower Limit", "No"))</f>
        <v>No</v>
      </c>
      <c r="CD32" t="str">
        <f t="shared" si="13"/>
        <v>Lower Limit</v>
      </c>
      <c r="CE32" t="str">
        <f t="shared" si="13"/>
        <v>No</v>
      </c>
      <c r="CF32" t="str">
        <f t="shared" si="13"/>
        <v>No</v>
      </c>
      <c r="CG32" t="str">
        <f t="shared" si="13"/>
        <v>No</v>
      </c>
      <c r="CH32" t="str">
        <f t="shared" si="13"/>
        <v>No</v>
      </c>
      <c r="CI32" t="str">
        <f t="shared" si="13"/>
        <v>No</v>
      </c>
      <c r="CJ32" t="str">
        <f t="shared" si="13"/>
        <v>No</v>
      </c>
      <c r="CK32" t="str">
        <f t="shared" si="13"/>
        <v>No</v>
      </c>
      <c r="CL32" t="str">
        <f t="shared" ref="CL32" si="14">IF(CL26&lt;CL30, "Upper Limit", IF(CL26&lt;CL29, "Lower Limit", "No"))</f>
        <v>No</v>
      </c>
    </row>
    <row r="33" spans="1:11">
      <c r="A33" t="s">
        <v>80</v>
      </c>
      <c r="B33">
        <v>1779.012816241315</v>
      </c>
      <c r="C33">
        <f t="shared" si="0"/>
        <v>15135.960426564294</v>
      </c>
      <c r="D33">
        <f t="shared" si="1"/>
        <v>7158.1349052615242</v>
      </c>
      <c r="E33">
        <f t="shared" si="2"/>
        <v>2455.3560344388052</v>
      </c>
      <c r="F33">
        <f t="shared" si="3"/>
        <v>3565.6741003332913</v>
      </c>
      <c r="G33">
        <f t="shared" si="4"/>
        <v>7131.3482006665827</v>
      </c>
      <c r="H33">
        <f t="shared" si="5"/>
        <v>6021.0301347720961</v>
      </c>
      <c r="I33">
        <f t="shared" si="6"/>
        <v>9586.7042351053879</v>
      </c>
      <c r="J33">
        <f t="shared" si="7"/>
        <v>-1110.3180658944862</v>
      </c>
      <c r="K33">
        <f t="shared" si="8"/>
        <v>-4675.9921662277775</v>
      </c>
    </row>
    <row r="34" spans="1:11">
      <c r="A34" t="s">
        <v>81</v>
      </c>
      <c r="B34">
        <v>271.74461070612182</v>
      </c>
      <c r="C34">
        <f t="shared" si="0"/>
        <v>10807.874783409108</v>
      </c>
      <c r="D34">
        <f t="shared" si="1"/>
        <v>-1845.7145223041916</v>
      </c>
      <c r="E34">
        <f t="shared" si="2"/>
        <v>2431.7759221844949</v>
      </c>
      <c r="F34">
        <f t="shared" si="3"/>
        <v>3593.780182161106</v>
      </c>
      <c r="G34">
        <f t="shared" si="4"/>
        <v>7187.5603643222121</v>
      </c>
      <c r="H34">
        <f t="shared" si="5"/>
        <v>6025.5561043456009</v>
      </c>
      <c r="I34">
        <f t="shared" si="6"/>
        <v>9619.3362865067065</v>
      </c>
      <c r="J34">
        <f t="shared" si="7"/>
        <v>-1162.0042599766111</v>
      </c>
      <c r="K34">
        <f t="shared" si="8"/>
        <v>-4755.7844421377176</v>
      </c>
    </row>
    <row r="35" spans="1:11">
      <c r="A35" t="s">
        <v>82</v>
      </c>
      <c r="B35">
        <v>825.4179581369541</v>
      </c>
      <c r="C35">
        <f t="shared" si="0"/>
        <v>4331.3762565234711</v>
      </c>
      <c r="D35">
        <f t="shared" si="1"/>
        <v>-13596.455969071128</v>
      </c>
      <c r="E35">
        <f t="shared" si="2"/>
        <v>1749.6299516970387</v>
      </c>
      <c r="F35">
        <f t="shared" si="3"/>
        <v>5064.3122013420225</v>
      </c>
      <c r="G35">
        <f t="shared" si="4"/>
        <v>10128.624402684045</v>
      </c>
      <c r="H35">
        <f t="shared" si="5"/>
        <v>6813.9421530390609</v>
      </c>
      <c r="I35">
        <f t="shared" si="6"/>
        <v>11878.254354381084</v>
      </c>
      <c r="J35">
        <f t="shared" si="7"/>
        <v>-3314.682249644984</v>
      </c>
      <c r="K35">
        <f t="shared" si="8"/>
        <v>-8378.9944509870056</v>
      </c>
    </row>
    <row r="36" spans="1:11">
      <c r="A36" t="s">
        <v>83</v>
      </c>
      <c r="B36">
        <v>2728.7162694407598</v>
      </c>
      <c r="C36">
        <f t="shared" si="0"/>
        <v>5604.8916545251504</v>
      </c>
      <c r="D36">
        <f t="shared" si="1"/>
        <v>-10843.754225834758</v>
      </c>
      <c r="E36">
        <f t="shared" si="2"/>
        <v>1113.7688817493636</v>
      </c>
      <c r="F36">
        <f t="shared" si="3"/>
        <v>5793.7784542448753</v>
      </c>
      <c r="G36">
        <f t="shared" si="4"/>
        <v>11587.556908489751</v>
      </c>
      <c r="H36">
        <f t="shared" si="5"/>
        <v>6907.5473359942389</v>
      </c>
      <c r="I36">
        <f t="shared" si="6"/>
        <v>12701.325790239114</v>
      </c>
      <c r="J36">
        <f t="shared" si="7"/>
        <v>-4680.0095724955117</v>
      </c>
      <c r="K36">
        <f t="shared" si="8"/>
        <v>-10473.788026740387</v>
      </c>
    </row>
    <row r="37" spans="1:11">
      <c r="A37" t="s">
        <v>84</v>
      </c>
      <c r="B37">
        <v>2750.5281923036191</v>
      </c>
      <c r="C37">
        <f t="shared" si="0"/>
        <v>6576.4070305874548</v>
      </c>
      <c r="D37">
        <f t="shared" si="1"/>
        <v>-8559.55339597684</v>
      </c>
      <c r="E37">
        <f t="shared" si="2"/>
        <v>488.87857247245029</v>
      </c>
      <c r="F37">
        <f t="shared" si="3"/>
        <v>6136.9253545166266</v>
      </c>
      <c r="G37">
        <f t="shared" si="4"/>
        <v>12273.850709033253</v>
      </c>
      <c r="H37">
        <f t="shared" si="5"/>
        <v>6625.8039269890769</v>
      </c>
      <c r="I37">
        <f t="shared" si="6"/>
        <v>12762.729281505704</v>
      </c>
      <c r="J37">
        <f t="shared" si="7"/>
        <v>-5648.0467820441763</v>
      </c>
      <c r="K37">
        <f t="shared" si="8"/>
        <v>-11784.972136560802</v>
      </c>
    </row>
    <row r="38" spans="1:11">
      <c r="A38" t="s">
        <v>85</v>
      </c>
      <c r="B38">
        <v>3003.9794112847849</v>
      </c>
      <c r="C38">
        <f t="shared" si="0"/>
        <v>9308.6418311661182</v>
      </c>
      <c r="D38">
        <f t="shared" si="1"/>
        <v>-1499.23295224299</v>
      </c>
      <c r="E38">
        <f t="shared" si="2"/>
        <v>263.73635976979779</v>
      </c>
      <c r="F38">
        <f t="shared" si="3"/>
        <v>6122.3925910810694</v>
      </c>
      <c r="G38">
        <f t="shared" si="4"/>
        <v>12244.785182162139</v>
      </c>
      <c r="H38">
        <f t="shared" si="5"/>
        <v>6386.1289508508671</v>
      </c>
      <c r="I38">
        <f t="shared" si="6"/>
        <v>12508.521541931937</v>
      </c>
      <c r="J38">
        <f t="shared" si="7"/>
        <v>-5858.6562313112718</v>
      </c>
      <c r="K38">
        <f t="shared" si="8"/>
        <v>-11981.04882239234</v>
      </c>
    </row>
    <row r="39" spans="1:11">
      <c r="A39" t="s">
        <v>86</v>
      </c>
      <c r="B39">
        <v>-170.74975656002016</v>
      </c>
      <c r="C39">
        <f t="shared" si="0"/>
        <v>8312.4741164691441</v>
      </c>
      <c r="D39">
        <f t="shared" si="1"/>
        <v>3981.097859945673</v>
      </c>
      <c r="E39">
        <f t="shared" si="2"/>
        <v>362.57662542144965</v>
      </c>
      <c r="F39">
        <f t="shared" si="3"/>
        <v>6167.7599041401954</v>
      </c>
      <c r="G39">
        <f t="shared" si="4"/>
        <v>12335.519808280391</v>
      </c>
      <c r="H39">
        <f t="shared" si="5"/>
        <v>6530.336529561645</v>
      </c>
      <c r="I39">
        <f t="shared" si="6"/>
        <v>12698.096433701841</v>
      </c>
      <c r="J39">
        <f t="shared" si="7"/>
        <v>-5805.1832787187459</v>
      </c>
      <c r="K39">
        <f t="shared" si="8"/>
        <v>-11972.94318285894</v>
      </c>
    </row>
    <row r="40" spans="1:11">
      <c r="A40" t="s">
        <v>87</v>
      </c>
      <c r="B40">
        <v>854.76165012304284</v>
      </c>
      <c r="C40">
        <f t="shared" si="0"/>
        <v>6438.5194971514275</v>
      </c>
      <c r="D40">
        <f t="shared" si="1"/>
        <v>833.62784262627702</v>
      </c>
      <c r="E40">
        <f t="shared" si="2"/>
        <v>424.07270731638874</v>
      </c>
      <c r="F40">
        <f t="shared" si="3"/>
        <v>6165.9265408641559</v>
      </c>
      <c r="G40">
        <f t="shared" si="4"/>
        <v>12331.853081728312</v>
      </c>
      <c r="H40">
        <f t="shared" si="5"/>
        <v>6589.9992481805448</v>
      </c>
      <c r="I40">
        <f t="shared" si="6"/>
        <v>12755.925789044701</v>
      </c>
      <c r="J40">
        <f t="shared" si="7"/>
        <v>-5741.853833547767</v>
      </c>
      <c r="K40">
        <f t="shared" si="8"/>
        <v>-11907.780374411923</v>
      </c>
    </row>
    <row r="41" spans="1:11">
      <c r="A41" t="s">
        <v>88</v>
      </c>
      <c r="B41">
        <v>485.25135809796109</v>
      </c>
      <c r="C41">
        <f t="shared" si="0"/>
        <v>4173.2426629457686</v>
      </c>
      <c r="D41">
        <f t="shared" si="1"/>
        <v>-2403.1643676416861</v>
      </c>
      <c r="E41">
        <f t="shared" si="2"/>
        <v>475.95307761719687</v>
      </c>
      <c r="F41">
        <f t="shared" si="3"/>
        <v>6135.9886056247433</v>
      </c>
      <c r="G41">
        <f t="shared" si="4"/>
        <v>12271.977211249487</v>
      </c>
      <c r="H41">
        <f t="shared" si="5"/>
        <v>6611.9416832419402</v>
      </c>
      <c r="I41">
        <f t="shared" si="6"/>
        <v>12747.930288866683</v>
      </c>
      <c r="J41">
        <f t="shared" si="7"/>
        <v>-5660.0355280075464</v>
      </c>
      <c r="K41">
        <f t="shared" si="8"/>
        <v>-11796.024133632291</v>
      </c>
    </row>
    <row r="42" spans="1:11">
      <c r="A42" t="s">
        <v>89</v>
      </c>
      <c r="B42">
        <v>3214.6576877362627</v>
      </c>
      <c r="C42">
        <f t="shared" si="0"/>
        <v>4383.9209393972469</v>
      </c>
      <c r="D42">
        <f t="shared" si="1"/>
        <v>-4924.7208917688713</v>
      </c>
      <c r="E42">
        <f t="shared" si="2"/>
        <v>241.90869724894591</v>
      </c>
      <c r="F42">
        <f t="shared" si="3"/>
        <v>6253.0431272587102</v>
      </c>
      <c r="G42">
        <f t="shared" si="4"/>
        <v>12506.08625451742</v>
      </c>
      <c r="H42">
        <f t="shared" si="5"/>
        <v>6494.9518245076561</v>
      </c>
      <c r="I42">
        <f t="shared" si="6"/>
        <v>12747.994951766366</v>
      </c>
      <c r="J42">
        <f t="shared" si="7"/>
        <v>-6011.1344300097644</v>
      </c>
      <c r="K42">
        <f t="shared" si="8"/>
        <v>-12264.177557268475</v>
      </c>
    </row>
    <row r="43" spans="1:11">
      <c r="A43" t="s">
        <v>90</v>
      </c>
      <c r="B43">
        <v>-8.7383791980100796</v>
      </c>
      <c r="C43">
        <f t="shared" si="0"/>
        <v>4545.9323167592565</v>
      </c>
      <c r="D43">
        <f t="shared" si="1"/>
        <v>-3766.5417997098875</v>
      </c>
      <c r="E43">
        <f t="shared" si="2"/>
        <v>86.750257821956581</v>
      </c>
      <c r="F43">
        <f t="shared" si="3"/>
        <v>6314.882489485718</v>
      </c>
      <c r="G43">
        <f t="shared" si="4"/>
        <v>12629.764978971436</v>
      </c>
      <c r="H43">
        <f t="shared" si="5"/>
        <v>6401.6327473076744</v>
      </c>
      <c r="I43">
        <f t="shared" si="6"/>
        <v>12716.515236793393</v>
      </c>
      <c r="J43">
        <f t="shared" si="7"/>
        <v>-6228.1322316637616</v>
      </c>
      <c r="K43">
        <f t="shared" si="8"/>
        <v>-12543.014721149479</v>
      </c>
    </row>
    <row r="44" spans="1:11">
      <c r="A44" t="s">
        <v>91</v>
      </c>
      <c r="B44">
        <v>875.68305533972602</v>
      </c>
      <c r="C44">
        <f t="shared" si="0"/>
        <v>4566.8537219759401</v>
      </c>
      <c r="D44">
        <f t="shared" si="1"/>
        <v>-1871.6657751754874</v>
      </c>
      <c r="E44">
        <f t="shared" si="2"/>
        <v>-142.32622034885816</v>
      </c>
      <c r="F44">
        <f t="shared" si="3"/>
        <v>6297.7950375803648</v>
      </c>
      <c r="G44">
        <f t="shared" si="4"/>
        <v>12595.59007516073</v>
      </c>
      <c r="H44">
        <f t="shared" si="5"/>
        <v>6155.4688172315064</v>
      </c>
      <c r="I44">
        <f t="shared" si="6"/>
        <v>12453.263854811872</v>
      </c>
      <c r="J44">
        <f t="shared" si="7"/>
        <v>-6440.1212579292232</v>
      </c>
      <c r="K44">
        <f t="shared" si="8"/>
        <v>-12737.916295509587</v>
      </c>
    </row>
    <row r="45" spans="1:11">
      <c r="A45" t="s">
        <v>92</v>
      </c>
      <c r="B45">
        <v>1601.7209959102001</v>
      </c>
      <c r="C45">
        <f t="shared" si="0"/>
        <v>5683.323359788179</v>
      </c>
      <c r="D45">
        <f t="shared" si="1"/>
        <v>1510.0806968424104</v>
      </c>
      <c r="E45">
        <f t="shared" si="2"/>
        <v>-379.723637132465</v>
      </c>
      <c r="F45">
        <f t="shared" si="3"/>
        <v>6131.1155289584785</v>
      </c>
      <c r="G45">
        <f t="shared" si="4"/>
        <v>12262.231057916957</v>
      </c>
      <c r="H45">
        <f t="shared" si="5"/>
        <v>5751.3918918260133</v>
      </c>
      <c r="I45">
        <f t="shared" si="6"/>
        <v>11882.507420784492</v>
      </c>
      <c r="J45">
        <f t="shared" si="7"/>
        <v>-6510.8391660909438</v>
      </c>
      <c r="K45">
        <f t="shared" si="8"/>
        <v>-12641.954695049422</v>
      </c>
    </row>
    <row r="46" spans="1:11">
      <c r="A46" t="s">
        <v>93</v>
      </c>
      <c r="B46">
        <v>625.010596733532</v>
      </c>
      <c r="C46">
        <f t="shared" si="0"/>
        <v>3093.676268785448</v>
      </c>
      <c r="D46">
        <f t="shared" si="1"/>
        <v>-1290.2446706117989</v>
      </c>
      <c r="E46">
        <f t="shared" si="2"/>
        <v>-472.65371367812787</v>
      </c>
      <c r="F46">
        <f t="shared" si="3"/>
        <v>6130.074468936943</v>
      </c>
      <c r="G46">
        <f t="shared" si="4"/>
        <v>12260.148937873886</v>
      </c>
      <c r="H46">
        <f t="shared" si="5"/>
        <v>5657.420755258815</v>
      </c>
      <c r="I46">
        <f t="shared" si="6"/>
        <v>11787.495224195758</v>
      </c>
      <c r="J46">
        <f t="shared" si="7"/>
        <v>-6602.7281826150711</v>
      </c>
      <c r="K46">
        <f t="shared" si="8"/>
        <v>-12732.802651552014</v>
      </c>
    </row>
    <row r="47" spans="1:11">
      <c r="A47" t="s">
        <v>94</v>
      </c>
      <c r="B47">
        <v>2026.8061734987532</v>
      </c>
      <c r="C47">
        <f t="shared" si="0"/>
        <v>5129.2208214822112</v>
      </c>
      <c r="D47">
        <f t="shared" si="1"/>
        <v>583.28850472295471</v>
      </c>
      <c r="E47">
        <f t="shared" si="2"/>
        <v>-614.26695427315576</v>
      </c>
      <c r="F47">
        <f t="shared" si="3"/>
        <v>6067.9235187535924</v>
      </c>
      <c r="G47">
        <f t="shared" si="4"/>
        <v>12135.847037507185</v>
      </c>
      <c r="H47">
        <f t="shared" si="5"/>
        <v>5453.6565644804368</v>
      </c>
      <c r="I47">
        <f t="shared" si="6"/>
        <v>11521.580083234028</v>
      </c>
      <c r="J47">
        <f t="shared" si="7"/>
        <v>-6682.1904730267479</v>
      </c>
      <c r="K47">
        <f t="shared" si="8"/>
        <v>-12750.113991780341</v>
      </c>
    </row>
    <row r="48" spans="1:11">
      <c r="A48" t="s">
        <v>95</v>
      </c>
      <c r="B48">
        <v>241.94249372715424</v>
      </c>
      <c r="C48">
        <f t="shared" si="0"/>
        <v>4495.4802598696397</v>
      </c>
      <c r="D48">
        <f t="shared" si="1"/>
        <v>-71.373462106300394</v>
      </c>
      <c r="E48">
        <f t="shared" si="2"/>
        <v>-677.98103792686175</v>
      </c>
      <c r="F48">
        <f t="shared" si="3"/>
        <v>6054.5139264804493</v>
      </c>
      <c r="G48">
        <f t="shared" si="4"/>
        <v>12109.027852960899</v>
      </c>
      <c r="H48">
        <f t="shared" si="5"/>
        <v>5376.5328885535873</v>
      </c>
      <c r="I48">
        <f t="shared" si="6"/>
        <v>11431.046815034037</v>
      </c>
      <c r="J48">
        <f t="shared" si="7"/>
        <v>-6732.4949644073113</v>
      </c>
      <c r="K48">
        <f t="shared" si="8"/>
        <v>-12787.008890887761</v>
      </c>
    </row>
    <row r="49" spans="1:11">
      <c r="A49" t="s">
        <v>96</v>
      </c>
      <c r="B49">
        <v>1258.8753682855681</v>
      </c>
      <c r="C49">
        <f t="shared" si="0"/>
        <v>4152.6346322450081</v>
      </c>
      <c r="D49">
        <f t="shared" si="1"/>
        <v>-1530.6887275431709</v>
      </c>
      <c r="E49">
        <f t="shared" si="2"/>
        <v>-688.84828527115246</v>
      </c>
      <c r="F49">
        <f t="shared" si="3"/>
        <v>6055.9092562586839</v>
      </c>
      <c r="G49">
        <f t="shared" si="4"/>
        <v>12111.818512517368</v>
      </c>
      <c r="H49">
        <f t="shared" si="5"/>
        <v>5367.0609709875316</v>
      </c>
      <c r="I49">
        <f t="shared" si="6"/>
        <v>11422.970227246215</v>
      </c>
      <c r="J49">
        <f t="shared" si="7"/>
        <v>-6744.7575415298361</v>
      </c>
      <c r="K49">
        <f t="shared" si="8"/>
        <v>-12800.666797788521</v>
      </c>
    </row>
    <row r="50" spans="1:11">
      <c r="A50" t="s">
        <v>97</v>
      </c>
      <c r="B50">
        <v>2144.0017485214439</v>
      </c>
      <c r="C50">
        <f t="shared" si="0"/>
        <v>5671.6257840329199</v>
      </c>
      <c r="D50">
        <f t="shared" si="1"/>
        <v>2577.9495152474719</v>
      </c>
      <c r="E50">
        <f t="shared" si="2"/>
        <v>-886.42742227546114</v>
      </c>
      <c r="F50">
        <f t="shared" si="3"/>
        <v>5869.6045837125876</v>
      </c>
      <c r="G50">
        <f t="shared" si="4"/>
        <v>11739.209167425175</v>
      </c>
      <c r="H50">
        <f t="shared" si="5"/>
        <v>4983.1771614371264</v>
      </c>
      <c r="I50">
        <f t="shared" si="6"/>
        <v>10852.781745149714</v>
      </c>
      <c r="J50">
        <f t="shared" si="7"/>
        <v>-6756.0320059880487</v>
      </c>
      <c r="K50">
        <f t="shared" si="8"/>
        <v>-12625.636589700636</v>
      </c>
    </row>
    <row r="51" spans="1:11">
      <c r="A51" t="s">
        <v>98</v>
      </c>
      <c r="B51">
        <v>736.40906207311195</v>
      </c>
      <c r="C51">
        <f t="shared" si="0"/>
        <v>4381.228672607278</v>
      </c>
      <c r="D51">
        <f t="shared" si="1"/>
        <v>-747.99214887493326</v>
      </c>
      <c r="E51">
        <f t="shared" si="2"/>
        <v>-1408.2440042976359</v>
      </c>
      <c r="F51">
        <f t="shared" si="3"/>
        <v>5317.9958608828802</v>
      </c>
      <c r="G51">
        <f t="shared" si="4"/>
        <v>10635.99172176576</v>
      </c>
      <c r="H51">
        <f t="shared" si="5"/>
        <v>3909.7518565852442</v>
      </c>
      <c r="I51">
        <f t="shared" si="6"/>
        <v>9227.7477174681244</v>
      </c>
      <c r="J51">
        <f t="shared" si="7"/>
        <v>-6726.2398651805161</v>
      </c>
      <c r="K51">
        <f t="shared" si="8"/>
        <v>-12044.235726063396</v>
      </c>
    </row>
    <row r="52" spans="1:11">
      <c r="A52" t="s">
        <v>99</v>
      </c>
      <c r="B52">
        <v>1923.6827626297172</v>
      </c>
      <c r="C52">
        <f t="shared" si="0"/>
        <v>6062.968941509841</v>
      </c>
      <c r="D52">
        <f t="shared" si="1"/>
        <v>1567.4886816402013</v>
      </c>
      <c r="E52">
        <f t="shared" si="2"/>
        <v>-1736.9717451287768</v>
      </c>
      <c r="F52">
        <f t="shared" si="3"/>
        <v>4881.901455676204</v>
      </c>
      <c r="G52">
        <f t="shared" si="4"/>
        <v>9763.802911352408</v>
      </c>
      <c r="H52">
        <f t="shared" si="5"/>
        <v>3144.929710547427</v>
      </c>
      <c r="I52">
        <f t="shared" si="6"/>
        <v>8026.831166223631</v>
      </c>
      <c r="J52">
        <f t="shared" si="7"/>
        <v>-6618.873200804981</v>
      </c>
      <c r="K52">
        <f t="shared" si="8"/>
        <v>-11500.774656481184</v>
      </c>
    </row>
    <row r="53" spans="1:11">
      <c r="A53" t="s">
        <v>100</v>
      </c>
      <c r="B53">
        <v>2935.8282282931514</v>
      </c>
      <c r="C53">
        <f t="shared" si="0"/>
        <v>7739.9218015174247</v>
      </c>
      <c r="D53">
        <f t="shared" si="1"/>
        <v>3587.2871692724166</v>
      </c>
      <c r="E53">
        <f t="shared" si="2"/>
        <v>-1915.5141319282327</v>
      </c>
      <c r="F53">
        <f t="shared" si="3"/>
        <v>4596.4147219316901</v>
      </c>
      <c r="G53">
        <f t="shared" si="4"/>
        <v>9192.8294438633802</v>
      </c>
      <c r="H53">
        <f t="shared" si="5"/>
        <v>2680.9005900034572</v>
      </c>
      <c r="I53">
        <f t="shared" si="6"/>
        <v>7277.3153119351473</v>
      </c>
      <c r="J53">
        <f t="shared" si="7"/>
        <v>-6511.928853859923</v>
      </c>
      <c r="K53">
        <f t="shared" si="8"/>
        <v>-11108.343575791612</v>
      </c>
    </row>
    <row r="54" spans="1:11">
      <c r="A54" t="s">
        <v>101</v>
      </c>
      <c r="B54">
        <v>1808.7197659843257</v>
      </c>
      <c r="C54">
        <f t="shared" si="0"/>
        <v>7404.6398189803067</v>
      </c>
      <c r="D54">
        <f t="shared" si="1"/>
        <v>1733.0140349473868</v>
      </c>
      <c r="E54">
        <f t="shared" si="2"/>
        <v>-1736.5777040656533</v>
      </c>
      <c r="F54">
        <f t="shared" si="3"/>
        <v>4668.3709461059325</v>
      </c>
      <c r="G54">
        <f t="shared" si="4"/>
        <v>9336.741892211865</v>
      </c>
      <c r="H54">
        <f t="shared" si="5"/>
        <v>2931.7932420402794</v>
      </c>
      <c r="I54">
        <f t="shared" si="6"/>
        <v>7600.1641881462119</v>
      </c>
      <c r="J54">
        <f t="shared" si="7"/>
        <v>-6404.9486501715855</v>
      </c>
      <c r="K54">
        <f t="shared" si="8"/>
        <v>-11073.319596277519</v>
      </c>
    </row>
    <row r="55" spans="1:11">
      <c r="A55" t="s">
        <v>102</v>
      </c>
      <c r="B55">
        <v>389.52085982316612</v>
      </c>
      <c r="C55">
        <f t="shared" si="0"/>
        <v>7057.7516167303602</v>
      </c>
      <c r="D55">
        <f t="shared" si="1"/>
        <v>2676.5229441230822</v>
      </c>
      <c r="E55">
        <f t="shared" si="2"/>
        <v>-922.9287584059424</v>
      </c>
      <c r="F55">
        <f t="shared" si="3"/>
        <v>3836.5164520716021</v>
      </c>
      <c r="G55">
        <f t="shared" si="4"/>
        <v>7673.0329041432042</v>
      </c>
      <c r="H55">
        <f t="shared" si="5"/>
        <v>2913.5876936656596</v>
      </c>
      <c r="I55">
        <f t="shared" si="6"/>
        <v>6750.1041457372621</v>
      </c>
      <c r="J55">
        <f t="shared" si="7"/>
        <v>-4759.4452104775446</v>
      </c>
      <c r="K55">
        <f t="shared" si="8"/>
        <v>-8595.9616625491471</v>
      </c>
    </row>
    <row r="56" spans="1:11">
      <c r="A56" t="s">
        <v>103</v>
      </c>
      <c r="B56">
        <v>2730.7006529915502</v>
      </c>
      <c r="C56">
        <f t="shared" si="0"/>
        <v>7864.7695070921945</v>
      </c>
      <c r="D56">
        <f t="shared" si="1"/>
        <v>1801.8005655823536</v>
      </c>
      <c r="E56">
        <f t="shared" si="2"/>
        <v>-290.65101883508703</v>
      </c>
      <c r="F56">
        <f t="shared" si="3"/>
        <v>3083.608450022783</v>
      </c>
      <c r="G56">
        <f t="shared" si="4"/>
        <v>6167.216900045566</v>
      </c>
      <c r="H56">
        <f t="shared" si="5"/>
        <v>2792.9574311876959</v>
      </c>
      <c r="I56">
        <f t="shared" si="6"/>
        <v>5876.5658812104793</v>
      </c>
      <c r="J56">
        <f t="shared" si="7"/>
        <v>-3374.2594688578702</v>
      </c>
      <c r="K56">
        <f t="shared" si="8"/>
        <v>-6457.8679188806527</v>
      </c>
    </row>
    <row r="57" spans="1:11">
      <c r="A57" t="s">
        <v>104</v>
      </c>
      <c r="B57">
        <v>2309.444029866082</v>
      </c>
      <c r="C57">
        <f t="shared" si="0"/>
        <v>7238.3853086651243</v>
      </c>
      <c r="D57">
        <f t="shared" si="1"/>
        <v>-501.5364928523004</v>
      </c>
      <c r="E57">
        <f t="shared" si="2"/>
        <v>112.24982632114002</v>
      </c>
      <c r="F57">
        <f t="shared" si="3"/>
        <v>2396.1298261097836</v>
      </c>
      <c r="G57">
        <f t="shared" si="4"/>
        <v>4792.2596522195672</v>
      </c>
      <c r="H57">
        <f t="shared" si="5"/>
        <v>2508.3796524309237</v>
      </c>
      <c r="I57">
        <f t="shared" si="6"/>
        <v>4904.5094785407073</v>
      </c>
      <c r="J57">
        <f t="shared" si="7"/>
        <v>-2283.8799997886435</v>
      </c>
      <c r="K57">
        <f t="shared" si="8"/>
        <v>-4680.0098258984272</v>
      </c>
    </row>
    <row r="58" spans="1:11">
      <c r="A58" t="s">
        <v>105</v>
      </c>
      <c r="B58">
        <v>1041.5306168715565</v>
      </c>
      <c r="C58">
        <f t="shared" si="0"/>
        <v>6471.1961595523553</v>
      </c>
      <c r="D58">
        <f t="shared" si="1"/>
        <v>-933.44365942795139</v>
      </c>
      <c r="E58">
        <f t="shared" si="2"/>
        <v>140.53929096189205</v>
      </c>
      <c r="F58">
        <f t="shared" si="3"/>
        <v>2379.3842300745446</v>
      </c>
      <c r="G58">
        <f t="shared" si="4"/>
        <v>4758.7684601490892</v>
      </c>
      <c r="H58">
        <f t="shared" si="5"/>
        <v>2519.9235210364368</v>
      </c>
      <c r="I58">
        <f t="shared" si="6"/>
        <v>4899.3077511109814</v>
      </c>
      <c r="J58">
        <f t="shared" si="7"/>
        <v>-2238.8449391126524</v>
      </c>
      <c r="K58">
        <f t="shared" si="8"/>
        <v>-4618.2291691871969</v>
      </c>
    </row>
    <row r="59" spans="1:11">
      <c r="A59" t="s">
        <v>106</v>
      </c>
      <c r="B59">
        <v>2056.1122373171993</v>
      </c>
      <c r="C59">
        <f t="shared" si="0"/>
        <v>8137.7875370463871</v>
      </c>
      <c r="D59">
        <f t="shared" si="1"/>
        <v>1080.0359203160269</v>
      </c>
      <c r="E59">
        <f t="shared" si="2"/>
        <v>-4.5138060195903105</v>
      </c>
      <c r="F59">
        <f t="shared" si="3"/>
        <v>2215.7317045939794</v>
      </c>
      <c r="G59">
        <f t="shared" si="4"/>
        <v>4431.4634091879589</v>
      </c>
      <c r="H59">
        <f t="shared" si="5"/>
        <v>2211.217898574389</v>
      </c>
      <c r="I59">
        <f t="shared" si="6"/>
        <v>4426.9496031683684</v>
      </c>
      <c r="J59">
        <f t="shared" si="7"/>
        <v>-2220.2455106135699</v>
      </c>
      <c r="K59">
        <f t="shared" si="8"/>
        <v>-4435.9772152075493</v>
      </c>
    </row>
    <row r="60" spans="1:11">
      <c r="A60" t="s">
        <v>107</v>
      </c>
      <c r="B60">
        <v>2354.0695399480674</v>
      </c>
      <c r="C60">
        <f t="shared" si="0"/>
        <v>7761.1564240029047</v>
      </c>
      <c r="D60">
        <f t="shared" si="1"/>
        <v>-103.61308308928983</v>
      </c>
      <c r="E60">
        <f t="shared" ref="E60:E90" si="15">AVERAGE(D41:D60)</f>
        <v>-51.37585230536861</v>
      </c>
      <c r="F60">
        <f t="shared" si="3"/>
        <v>2206.9661357666519</v>
      </c>
      <c r="G60">
        <f t="shared" si="4"/>
        <v>4413.9322715333037</v>
      </c>
      <c r="H60">
        <f t="shared" ref="H60:H91" si="16">E60+F60</f>
        <v>2155.5902834612834</v>
      </c>
      <c r="I60">
        <f t="shared" ref="I60:I91" si="17">E60+G60</f>
        <v>4362.5564192279353</v>
      </c>
      <c r="J60">
        <f t="shared" ref="J60:J91" si="18">E60-F60</f>
        <v>-2258.3419880720203</v>
      </c>
      <c r="K60">
        <f t="shared" ref="K60:K91" si="19">E60-G60</f>
        <v>-4465.3081238386721</v>
      </c>
    </row>
    <row r="61" spans="1:11">
      <c r="A61" t="s">
        <v>108</v>
      </c>
      <c r="B61">
        <v>3205.0383255509305</v>
      </c>
      <c r="C61">
        <f t="shared" si="0"/>
        <v>8656.7507196877523</v>
      </c>
      <c r="D61">
        <f t="shared" si="1"/>
        <v>1418.365411022628</v>
      </c>
      <c r="E61">
        <f t="shared" si="15"/>
        <v>139.7006366278471</v>
      </c>
      <c r="F61">
        <f t="shared" si="3"/>
        <v>2157.5121714823504</v>
      </c>
      <c r="G61">
        <f t="shared" si="4"/>
        <v>4315.0243429647007</v>
      </c>
      <c r="H61">
        <f t="shared" si="16"/>
        <v>2297.2128081101973</v>
      </c>
      <c r="I61">
        <f t="shared" si="17"/>
        <v>4454.7249795925482</v>
      </c>
      <c r="J61">
        <f t="shared" si="18"/>
        <v>-2017.8115348545032</v>
      </c>
      <c r="K61">
        <f t="shared" si="19"/>
        <v>-4175.3237063368533</v>
      </c>
    </row>
    <row r="62" spans="1:11">
      <c r="A62" t="s">
        <v>109</v>
      </c>
      <c r="B62">
        <v>5216.7675853430765</v>
      </c>
      <c r="C62">
        <f t="shared" si="0"/>
        <v>12831.987688159274</v>
      </c>
      <c r="D62">
        <f t="shared" si="1"/>
        <v>6360.7915286069183</v>
      </c>
      <c r="E62">
        <f t="shared" si="15"/>
        <v>703.97625764663655</v>
      </c>
      <c r="F62">
        <f t="shared" si="3"/>
        <v>2237.571328721921</v>
      </c>
      <c r="G62">
        <f t="shared" si="4"/>
        <v>4475.1426574438419</v>
      </c>
      <c r="H62">
        <f t="shared" si="16"/>
        <v>2941.5475863685574</v>
      </c>
      <c r="I62">
        <f t="shared" si="17"/>
        <v>5179.1189150904784</v>
      </c>
      <c r="J62">
        <f t="shared" si="18"/>
        <v>-1533.5950710752845</v>
      </c>
      <c r="K62">
        <f t="shared" si="19"/>
        <v>-3771.1663997972055</v>
      </c>
    </row>
    <row r="63" spans="1:11">
      <c r="A63" t="s">
        <v>110</v>
      </c>
      <c r="B63">
        <v>1652.4358488988801</v>
      </c>
      <c r="C63">
        <f t="shared" si="0"/>
        <v>12428.311299740955</v>
      </c>
      <c r="D63">
        <f t="shared" si="1"/>
        <v>4290.5237626945682</v>
      </c>
      <c r="E63">
        <f t="shared" si="15"/>
        <v>1106.8295357668592</v>
      </c>
      <c r="F63">
        <f t="shared" si="3"/>
        <v>2112.1174160221785</v>
      </c>
      <c r="G63">
        <f t="shared" si="4"/>
        <v>4224.2348320443571</v>
      </c>
      <c r="H63">
        <f t="shared" si="16"/>
        <v>3218.9469517890375</v>
      </c>
      <c r="I63">
        <f t="shared" si="17"/>
        <v>5331.0643678112165</v>
      </c>
      <c r="J63">
        <f t="shared" si="18"/>
        <v>-1005.2878802553194</v>
      </c>
      <c r="K63">
        <f t="shared" si="19"/>
        <v>-3117.4052962774977</v>
      </c>
    </row>
    <row r="64" spans="1:11">
      <c r="A64" t="s">
        <v>111</v>
      </c>
      <c r="B64">
        <v>2228.2006387218689</v>
      </c>
      <c r="C64">
        <f t="shared" si="0"/>
        <v>12302.442398514755</v>
      </c>
      <c r="D64">
        <f t="shared" si="1"/>
        <v>4541.2859745118503</v>
      </c>
      <c r="E64">
        <f t="shared" si="15"/>
        <v>1427.4771232512262</v>
      </c>
      <c r="F64">
        <f t="shared" si="3"/>
        <v>2122.9016736949598</v>
      </c>
      <c r="G64">
        <f t="shared" si="4"/>
        <v>4245.8033473899195</v>
      </c>
      <c r="H64">
        <f t="shared" si="16"/>
        <v>3550.378796946186</v>
      </c>
      <c r="I64">
        <f t="shared" si="17"/>
        <v>5673.2804706411462</v>
      </c>
      <c r="J64">
        <f t="shared" si="18"/>
        <v>-695.42455044373355</v>
      </c>
      <c r="K64">
        <f t="shared" si="19"/>
        <v>-2818.3262241386933</v>
      </c>
    </row>
    <row r="65" spans="1:11">
      <c r="A65" t="s">
        <v>112</v>
      </c>
      <c r="B65">
        <v>1085.7332792595946</v>
      </c>
      <c r="C65">
        <f t="shared" si="0"/>
        <v>10183.137352223421</v>
      </c>
      <c r="D65">
        <f t="shared" si="1"/>
        <v>1526.3866325356685</v>
      </c>
      <c r="E65">
        <f t="shared" si="15"/>
        <v>1428.2924200358889</v>
      </c>
      <c r="F65">
        <f t="shared" si="3"/>
        <v>2122.9381979481605</v>
      </c>
      <c r="G65">
        <f t="shared" si="4"/>
        <v>4245.8763958963209</v>
      </c>
      <c r="H65">
        <f t="shared" si="16"/>
        <v>3551.2306179840493</v>
      </c>
      <c r="I65">
        <f t="shared" si="17"/>
        <v>5674.1688159322093</v>
      </c>
      <c r="J65">
        <f t="shared" si="18"/>
        <v>-694.64577791227157</v>
      </c>
      <c r="K65">
        <f t="shared" si="19"/>
        <v>-2817.583975860432</v>
      </c>
    </row>
    <row r="66" spans="1:11">
      <c r="A66" t="s">
        <v>113</v>
      </c>
      <c r="B66">
        <v>1820.1656462947581</v>
      </c>
      <c r="C66">
        <f t="shared" si="0"/>
        <v>6786.535413175101</v>
      </c>
      <c r="D66">
        <f t="shared" si="1"/>
        <v>-6045.4522749841726</v>
      </c>
      <c r="E66">
        <f t="shared" si="15"/>
        <v>1190.5320398172703</v>
      </c>
      <c r="F66">
        <f t="shared" si="3"/>
        <v>2645.4159073954761</v>
      </c>
      <c r="G66">
        <f t="shared" si="4"/>
        <v>5290.8318147909522</v>
      </c>
      <c r="H66">
        <f t="shared" si="16"/>
        <v>3835.9479472127464</v>
      </c>
      <c r="I66">
        <f t="shared" si="17"/>
        <v>6481.363854608222</v>
      </c>
      <c r="J66">
        <f t="shared" si="18"/>
        <v>-1454.8838675782058</v>
      </c>
      <c r="K66">
        <f t="shared" si="19"/>
        <v>-4100.2997749736824</v>
      </c>
    </row>
    <row r="67" spans="1:11">
      <c r="A67" t="s">
        <v>114</v>
      </c>
      <c r="B67">
        <v>8491.642367149756</v>
      </c>
      <c r="C67">
        <f t="shared" si="0"/>
        <v>13625.741931425977</v>
      </c>
      <c r="D67">
        <f t="shared" si="1"/>
        <v>1197.4306316850216</v>
      </c>
      <c r="E67">
        <f t="shared" si="15"/>
        <v>1221.2391461653738</v>
      </c>
      <c r="F67">
        <f t="shared" si="3"/>
        <v>2641.5578088354368</v>
      </c>
      <c r="G67">
        <f t="shared" si="4"/>
        <v>5283.1156176708737</v>
      </c>
      <c r="H67">
        <f t="shared" si="16"/>
        <v>3862.7969550008106</v>
      </c>
      <c r="I67">
        <f t="shared" si="17"/>
        <v>6504.354763836247</v>
      </c>
      <c r="J67">
        <f t="shared" si="18"/>
        <v>-1420.3186626700631</v>
      </c>
      <c r="K67">
        <f t="shared" si="19"/>
        <v>-4061.8764715054999</v>
      </c>
    </row>
    <row r="68" spans="1:11">
      <c r="A68" t="s">
        <v>115</v>
      </c>
      <c r="B68">
        <v>4206.5509721111321</v>
      </c>
      <c r="C68">
        <f t="shared" si="0"/>
        <v>15604.092264815241</v>
      </c>
      <c r="D68">
        <f t="shared" si="1"/>
        <v>3301.6498663004859</v>
      </c>
      <c r="E68">
        <f t="shared" si="15"/>
        <v>1389.8903125857128</v>
      </c>
      <c r="F68">
        <f t="shared" si="3"/>
        <v>2662.2815955063156</v>
      </c>
      <c r="G68">
        <f t="shared" si="4"/>
        <v>5324.5631910126313</v>
      </c>
      <c r="H68">
        <f t="shared" si="16"/>
        <v>4052.1719080920284</v>
      </c>
      <c r="I68">
        <f t="shared" si="17"/>
        <v>6714.4535035983445</v>
      </c>
      <c r="J68">
        <f t="shared" si="18"/>
        <v>-1272.3912829206029</v>
      </c>
      <c r="K68">
        <f t="shared" si="19"/>
        <v>-3934.6728784269185</v>
      </c>
    </row>
    <row r="69" spans="1:11">
      <c r="A69" t="s">
        <v>116</v>
      </c>
      <c r="B69">
        <v>4002.9477684488857</v>
      </c>
      <c r="C69">
        <f t="shared" si="0"/>
        <v>18521.30675400453</v>
      </c>
      <c r="D69">
        <f t="shared" si="1"/>
        <v>8338.1694017811096</v>
      </c>
      <c r="E69">
        <f t="shared" si="15"/>
        <v>1883.3332190519272</v>
      </c>
      <c r="F69">
        <f t="shared" si="3"/>
        <v>2987.2201909444243</v>
      </c>
      <c r="G69">
        <f t="shared" si="4"/>
        <v>5974.4403818888486</v>
      </c>
      <c r="H69">
        <f t="shared" si="16"/>
        <v>4870.5534099963515</v>
      </c>
      <c r="I69">
        <f t="shared" si="17"/>
        <v>7857.7736009407763</v>
      </c>
      <c r="J69">
        <f t="shared" si="18"/>
        <v>-1103.8869718924971</v>
      </c>
      <c r="K69">
        <f t="shared" si="19"/>
        <v>-4091.1071628369214</v>
      </c>
    </row>
    <row r="70" spans="1:11">
      <c r="A70" t="s">
        <v>117</v>
      </c>
      <c r="B70">
        <v>10291.275611079533</v>
      </c>
      <c r="C70">
        <f t="shared" ref="C70:C91" si="20">SUM(B67,B68,B69,B70)</f>
        <v>26992.416718789304</v>
      </c>
      <c r="D70">
        <f t="shared" si="1"/>
        <v>20205.881305614203</v>
      </c>
      <c r="E70">
        <f t="shared" si="15"/>
        <v>2764.7298085702637</v>
      </c>
      <c r="F70">
        <f t="shared" si="3"/>
        <v>5074.4057600746146</v>
      </c>
      <c r="G70">
        <f t="shared" si="4"/>
        <v>10148.811520149229</v>
      </c>
      <c r="H70">
        <f t="shared" si="16"/>
        <v>7839.1355686448787</v>
      </c>
      <c r="I70">
        <f t="shared" si="17"/>
        <v>12913.541328719493</v>
      </c>
      <c r="J70">
        <f t="shared" si="18"/>
        <v>-2309.6759515043509</v>
      </c>
      <c r="K70">
        <f t="shared" si="19"/>
        <v>-7384.081711578965</v>
      </c>
    </row>
    <row r="71" spans="1:11">
      <c r="A71" t="s">
        <v>163</v>
      </c>
      <c r="B71">
        <v>4228.5815500016352</v>
      </c>
      <c r="C71">
        <f t="shared" si="20"/>
        <v>22729.355901641185</v>
      </c>
      <c r="D71">
        <f t="shared" si="1"/>
        <v>9103.6139702152086</v>
      </c>
      <c r="E71">
        <f t="shared" si="15"/>
        <v>3257.3101145247701</v>
      </c>
      <c r="F71">
        <f t="shared" si="3"/>
        <v>5192.2604967081379</v>
      </c>
      <c r="G71">
        <f t="shared" si="4"/>
        <v>10384.520993416276</v>
      </c>
      <c r="H71">
        <f t="shared" si="16"/>
        <v>8449.570611232908</v>
      </c>
      <c r="I71">
        <f t="shared" si="17"/>
        <v>13641.831107941045</v>
      </c>
      <c r="J71">
        <f t="shared" si="18"/>
        <v>-1934.9503821833678</v>
      </c>
      <c r="K71">
        <f t="shared" si="19"/>
        <v>-7127.2108788915057</v>
      </c>
    </row>
    <row r="72" spans="1:11">
      <c r="A72" t="s">
        <v>119</v>
      </c>
      <c r="B72">
        <v>6813.0723126396097</v>
      </c>
      <c r="C72">
        <f t="shared" si="20"/>
        <v>25335.877242169663</v>
      </c>
      <c r="D72">
        <f t="shared" si="1"/>
        <v>9731.7849773544222</v>
      </c>
      <c r="E72">
        <f t="shared" si="15"/>
        <v>3665.5249293104816</v>
      </c>
      <c r="F72">
        <f t="shared" si="3"/>
        <v>5370.3001671572156</v>
      </c>
      <c r="G72">
        <f t="shared" si="4"/>
        <v>10740.600334314431</v>
      </c>
      <c r="H72">
        <f t="shared" si="16"/>
        <v>9035.8250964676972</v>
      </c>
      <c r="I72">
        <f t="shared" si="17"/>
        <v>14406.125263624912</v>
      </c>
      <c r="J72">
        <f t="shared" si="18"/>
        <v>-1704.7752378467339</v>
      </c>
      <c r="K72">
        <f t="shared" si="19"/>
        <v>-7075.0754050039495</v>
      </c>
    </row>
    <row r="73" spans="1:11">
      <c r="A73" t="s">
        <v>120</v>
      </c>
      <c r="B73">
        <v>-6383.9366293883177</v>
      </c>
      <c r="C73">
        <f t="shared" si="20"/>
        <v>14948.992844332457</v>
      </c>
      <c r="D73">
        <f t="shared" si="1"/>
        <v>-3572.3139096720734</v>
      </c>
      <c r="E73">
        <f t="shared" si="15"/>
        <v>3307.5448753632577</v>
      </c>
      <c r="F73">
        <f t="shared" si="3"/>
        <v>5609.1070184942828</v>
      </c>
      <c r="G73">
        <f t="shared" si="4"/>
        <v>11218.214036988566</v>
      </c>
      <c r="H73">
        <f t="shared" si="16"/>
        <v>8916.6518938575409</v>
      </c>
      <c r="I73">
        <f t="shared" si="17"/>
        <v>14525.758912351823</v>
      </c>
      <c r="J73">
        <f t="shared" si="18"/>
        <v>-2301.5621431310251</v>
      </c>
      <c r="K73">
        <f t="shared" si="19"/>
        <v>-7910.6691616253083</v>
      </c>
    </row>
    <row r="74" spans="1:11">
      <c r="A74" t="s">
        <v>121</v>
      </c>
      <c r="B74">
        <v>57.27454044876049</v>
      </c>
      <c r="C74">
        <f t="shared" si="20"/>
        <v>4714.9917737016867</v>
      </c>
      <c r="D74">
        <f t="shared" ref="D74:D91" si="21">C74-C70</f>
        <v>-22277.424945087616</v>
      </c>
      <c r="E74">
        <f t="shared" si="15"/>
        <v>2107.022926361507</v>
      </c>
      <c r="F74">
        <f t="shared" si="3"/>
        <v>8016.6472309969713</v>
      </c>
      <c r="G74">
        <f t="shared" si="4"/>
        <v>16033.294461993943</v>
      </c>
      <c r="H74">
        <f t="shared" si="16"/>
        <v>10123.670157358478</v>
      </c>
      <c r="I74">
        <f t="shared" si="17"/>
        <v>18140.317388355448</v>
      </c>
      <c r="J74">
        <f t="shared" si="18"/>
        <v>-5909.6243046354648</v>
      </c>
      <c r="K74">
        <f t="shared" si="19"/>
        <v>-13926.271535632435</v>
      </c>
    </row>
    <row r="75" spans="1:11">
      <c r="A75" t="s">
        <v>122</v>
      </c>
      <c r="B75">
        <v>-2700.3274415974702</v>
      </c>
      <c r="C75">
        <f t="shared" si="20"/>
        <v>-2213.9172178974177</v>
      </c>
      <c r="D75">
        <f t="shared" si="21"/>
        <v>-24943.273119538604</v>
      </c>
      <c r="E75">
        <f t="shared" si="15"/>
        <v>726.03312317842301</v>
      </c>
      <c r="F75">
        <f t="shared" si="3"/>
        <v>10037.60705617543</v>
      </c>
      <c r="G75">
        <f t="shared" si="4"/>
        <v>20075.214112350859</v>
      </c>
      <c r="H75">
        <f t="shared" si="16"/>
        <v>10763.640179353853</v>
      </c>
      <c r="I75">
        <f t="shared" si="17"/>
        <v>20801.247235529281</v>
      </c>
      <c r="J75">
        <f t="shared" si="18"/>
        <v>-9311.5739329970056</v>
      </c>
      <c r="K75">
        <f t="shared" si="19"/>
        <v>-19349.180989172437</v>
      </c>
    </row>
    <row r="76" spans="1:11">
      <c r="A76" t="s">
        <v>123</v>
      </c>
      <c r="B76">
        <v>6026.8041185498205</v>
      </c>
      <c r="C76">
        <f t="shared" si="20"/>
        <v>-3000.185411987206</v>
      </c>
      <c r="D76">
        <f t="shared" si="21"/>
        <v>-28336.062654156871</v>
      </c>
      <c r="E76">
        <f t="shared" si="15"/>
        <v>-780.8600378085381</v>
      </c>
      <c r="F76">
        <f t="shared" si="3"/>
        <v>11948.025928728408</v>
      </c>
      <c r="G76">
        <f t="shared" si="4"/>
        <v>23896.051857456816</v>
      </c>
      <c r="H76">
        <f t="shared" si="16"/>
        <v>11167.16589091987</v>
      </c>
      <c r="I76">
        <f t="shared" si="17"/>
        <v>23115.191819648277</v>
      </c>
      <c r="J76">
        <f t="shared" si="18"/>
        <v>-12728.885966536945</v>
      </c>
      <c r="K76">
        <f t="shared" si="19"/>
        <v>-24676.911895265355</v>
      </c>
    </row>
    <row r="77" spans="1:11">
      <c r="A77" t="s">
        <v>124</v>
      </c>
      <c r="B77">
        <v>7946.7535625514492</v>
      </c>
      <c r="C77">
        <f t="shared" si="20"/>
        <v>11330.50477995256</v>
      </c>
      <c r="D77">
        <f t="shared" si="21"/>
        <v>-3618.488064379897</v>
      </c>
      <c r="E77">
        <f t="shared" si="15"/>
        <v>-936.70761638491842</v>
      </c>
      <c r="F77">
        <f t="shared" si="3"/>
        <v>11964.507797950646</v>
      </c>
      <c r="G77">
        <f t="shared" si="4"/>
        <v>23929.015595901292</v>
      </c>
      <c r="H77">
        <f t="shared" si="16"/>
        <v>11027.800181565728</v>
      </c>
      <c r="I77">
        <f t="shared" si="17"/>
        <v>22992.307979516372</v>
      </c>
      <c r="J77">
        <f t="shared" si="18"/>
        <v>-12901.215414335564</v>
      </c>
      <c r="K77">
        <f t="shared" si="19"/>
        <v>-24865.723212286211</v>
      </c>
    </row>
    <row r="78" spans="1:11">
      <c r="A78" t="s">
        <v>125</v>
      </c>
      <c r="B78">
        <v>4564.1348933909994</v>
      </c>
      <c r="C78">
        <f t="shared" si="20"/>
        <v>15837.365132894798</v>
      </c>
      <c r="D78">
        <f t="shared" si="21"/>
        <v>11122.373359193112</v>
      </c>
      <c r="E78">
        <f t="shared" si="15"/>
        <v>-333.91676545386508</v>
      </c>
      <c r="F78">
        <f t="shared" si="3"/>
        <v>12264.612717768276</v>
      </c>
      <c r="G78">
        <f t="shared" si="4"/>
        <v>24529.225435536551</v>
      </c>
      <c r="H78">
        <f t="shared" si="16"/>
        <v>11930.695952314411</v>
      </c>
      <c r="I78">
        <f t="shared" si="17"/>
        <v>24195.308670082686</v>
      </c>
      <c r="J78">
        <f t="shared" si="18"/>
        <v>-12598.529483222141</v>
      </c>
      <c r="K78">
        <f t="shared" si="19"/>
        <v>-24863.142200990416</v>
      </c>
    </row>
    <row r="79" spans="1:11">
      <c r="A79" t="s">
        <v>126</v>
      </c>
      <c r="B79">
        <v>1240.4417444046398</v>
      </c>
      <c r="C79">
        <f t="shared" si="20"/>
        <v>19778.134318896911</v>
      </c>
      <c r="D79">
        <f t="shared" si="21"/>
        <v>21992.05153679433</v>
      </c>
      <c r="E79">
        <f t="shared" si="15"/>
        <v>711.68401537005047</v>
      </c>
      <c r="F79">
        <f t="shared" si="3"/>
        <v>13243.822305231157</v>
      </c>
      <c r="G79">
        <f t="shared" si="4"/>
        <v>26487.644610462314</v>
      </c>
      <c r="H79">
        <f t="shared" si="16"/>
        <v>13955.506320601207</v>
      </c>
      <c r="I79">
        <f t="shared" si="17"/>
        <v>27199.328625832364</v>
      </c>
      <c r="J79">
        <f t="shared" si="18"/>
        <v>-12532.138289861106</v>
      </c>
      <c r="K79">
        <f t="shared" si="19"/>
        <v>-25775.960595092263</v>
      </c>
    </row>
    <row r="80" spans="1:11">
      <c r="A80" t="s">
        <v>127</v>
      </c>
      <c r="B80">
        <v>8836.2433657471192</v>
      </c>
      <c r="C80">
        <f t="shared" si="20"/>
        <v>22587.573566094208</v>
      </c>
      <c r="D80">
        <f t="shared" si="21"/>
        <v>25587.758978081416</v>
      </c>
      <c r="E80">
        <f t="shared" si="15"/>
        <v>1996.2526184285853</v>
      </c>
      <c r="F80">
        <f t="shared" si="3"/>
        <v>14359.537124321594</v>
      </c>
      <c r="G80">
        <f t="shared" si="4"/>
        <v>28719.074248643188</v>
      </c>
      <c r="H80">
        <f t="shared" si="16"/>
        <v>16355.789742750179</v>
      </c>
      <c r="I80">
        <f t="shared" si="17"/>
        <v>30715.326867071773</v>
      </c>
      <c r="J80">
        <f t="shared" si="18"/>
        <v>-12363.284505893009</v>
      </c>
      <c r="K80">
        <f t="shared" si="19"/>
        <v>-26722.821630214603</v>
      </c>
    </row>
    <row r="81" spans="1:11">
      <c r="A81" t="s">
        <v>128</v>
      </c>
      <c r="B81">
        <v>2302.3587299102605</v>
      </c>
      <c r="C81">
        <f t="shared" si="20"/>
        <v>16943.17873345302</v>
      </c>
      <c r="D81">
        <f t="shared" si="21"/>
        <v>5612.6739535004599</v>
      </c>
      <c r="E81">
        <f t="shared" si="15"/>
        <v>2205.9680455524772</v>
      </c>
      <c r="F81">
        <f t="shared" si="3"/>
        <v>14381.264786833699</v>
      </c>
      <c r="G81">
        <f t="shared" si="4"/>
        <v>28762.529573667398</v>
      </c>
      <c r="H81">
        <f t="shared" si="16"/>
        <v>16587.232832386177</v>
      </c>
      <c r="I81">
        <f t="shared" si="17"/>
        <v>30968.497619219874</v>
      </c>
      <c r="J81">
        <f t="shared" si="18"/>
        <v>-12175.296741281221</v>
      </c>
      <c r="K81">
        <f t="shared" si="19"/>
        <v>-26556.561528114922</v>
      </c>
    </row>
    <row r="82" spans="1:11">
      <c r="A82" t="s">
        <v>129</v>
      </c>
      <c r="B82">
        <v>5869.3159066534399</v>
      </c>
      <c r="C82">
        <f t="shared" si="20"/>
        <v>18248.359746715458</v>
      </c>
      <c r="D82">
        <f t="shared" si="21"/>
        <v>2410.9946138206597</v>
      </c>
      <c r="E82">
        <f t="shared" si="15"/>
        <v>2008.4781998131643</v>
      </c>
      <c r="F82">
        <f t="shared" si="3"/>
        <v>14348.288350965124</v>
      </c>
      <c r="G82">
        <f t="shared" si="4"/>
        <v>28696.576701930248</v>
      </c>
      <c r="H82">
        <f t="shared" si="16"/>
        <v>16356.766550778288</v>
      </c>
      <c r="I82">
        <f t="shared" si="17"/>
        <v>30705.054901743413</v>
      </c>
      <c r="J82">
        <f t="shared" si="18"/>
        <v>-12339.81015115196</v>
      </c>
      <c r="K82">
        <f t="shared" si="19"/>
        <v>-26688.098502117082</v>
      </c>
    </row>
    <row r="83" spans="1:11">
      <c r="A83" t="s">
        <v>130</v>
      </c>
      <c r="B83">
        <v>3141.2179115430104</v>
      </c>
      <c r="C83">
        <f t="shared" si="20"/>
        <v>20149.135913853832</v>
      </c>
      <c r="D83">
        <f t="shared" si="21"/>
        <v>371.0015949569206</v>
      </c>
      <c r="E83">
        <f t="shared" si="15"/>
        <v>1812.5020914262816</v>
      </c>
      <c r="F83">
        <f t="shared" si="3"/>
        <v>14342.244664709922</v>
      </c>
      <c r="G83">
        <f t="shared" si="4"/>
        <v>28684.489329419845</v>
      </c>
      <c r="H83">
        <f t="shared" si="16"/>
        <v>16154.746756136205</v>
      </c>
      <c r="I83">
        <f t="shared" si="17"/>
        <v>30496.991420846127</v>
      </c>
      <c r="J83">
        <f t="shared" si="18"/>
        <v>-12529.74257328364</v>
      </c>
      <c r="K83">
        <f t="shared" si="19"/>
        <v>-26871.987237993562</v>
      </c>
    </row>
    <row r="84" spans="1:11">
      <c r="A84" t="s">
        <v>131</v>
      </c>
      <c r="B84">
        <v>3476.9705618736202</v>
      </c>
      <c r="C84">
        <f t="shared" si="20"/>
        <v>14789.863109980332</v>
      </c>
      <c r="D84">
        <f t="shared" si="21"/>
        <v>-7797.7104561138767</v>
      </c>
      <c r="E84">
        <f t="shared" si="15"/>
        <v>1195.5522698949958</v>
      </c>
      <c r="F84">
        <f t="shared" si="3"/>
        <v>14483.378932069112</v>
      </c>
      <c r="G84">
        <f t="shared" si="4"/>
        <v>28966.757864138224</v>
      </c>
      <c r="H84">
        <f t="shared" si="16"/>
        <v>15678.931201964107</v>
      </c>
      <c r="I84">
        <f t="shared" si="17"/>
        <v>30162.310134033221</v>
      </c>
      <c r="J84">
        <f t="shared" si="18"/>
        <v>-13287.826662174117</v>
      </c>
      <c r="K84">
        <f t="shared" si="19"/>
        <v>-27771.205594243227</v>
      </c>
    </row>
    <row r="85" spans="1:11">
      <c r="A85" t="s">
        <v>132</v>
      </c>
      <c r="B85">
        <v>11861.747223069458</v>
      </c>
      <c r="C85">
        <f t="shared" si="20"/>
        <v>24349.251603139528</v>
      </c>
      <c r="D85">
        <f t="shared" si="21"/>
        <v>7406.0728696865081</v>
      </c>
      <c r="E85">
        <f t="shared" si="15"/>
        <v>1489.5365817525378</v>
      </c>
      <c r="F85">
        <f t="shared" si="3"/>
        <v>14549.967660916727</v>
      </c>
      <c r="G85">
        <f t="shared" si="4"/>
        <v>29099.935321833455</v>
      </c>
      <c r="H85">
        <f t="shared" si="16"/>
        <v>16039.504242669265</v>
      </c>
      <c r="I85">
        <f t="shared" si="17"/>
        <v>30589.471903585993</v>
      </c>
      <c r="J85">
        <f t="shared" si="18"/>
        <v>-13060.431079164189</v>
      </c>
      <c r="K85">
        <f t="shared" si="19"/>
        <v>-27610.398740080916</v>
      </c>
    </row>
    <row r="86" spans="1:11">
      <c r="A86" t="s">
        <v>133</v>
      </c>
      <c r="B86">
        <v>3863.27559236254</v>
      </c>
      <c r="C86">
        <f t="shared" si="20"/>
        <v>22343.21128884863</v>
      </c>
      <c r="D86">
        <f t="shared" si="21"/>
        <v>4094.8515421331722</v>
      </c>
      <c r="E86">
        <f t="shared" si="15"/>
        <v>1996.5517726084042</v>
      </c>
      <c r="F86">
        <f t="shared" si="3"/>
        <v>14449.913386440825</v>
      </c>
      <c r="G86">
        <f t="shared" si="4"/>
        <v>28899.82677288165</v>
      </c>
      <c r="H86">
        <f t="shared" si="16"/>
        <v>16446.465159049229</v>
      </c>
      <c r="I86">
        <f t="shared" si="17"/>
        <v>30896.378545490054</v>
      </c>
      <c r="J86">
        <f t="shared" si="18"/>
        <v>-12453.361613832421</v>
      </c>
      <c r="K86">
        <f t="shared" si="19"/>
        <v>-26903.275000273246</v>
      </c>
    </row>
    <row r="87" spans="1:11">
      <c r="A87" t="s">
        <v>134</v>
      </c>
      <c r="B87">
        <v>8830.3354177818292</v>
      </c>
      <c r="C87">
        <f t="shared" si="20"/>
        <v>28032.328795087447</v>
      </c>
      <c r="D87">
        <f t="shared" si="21"/>
        <v>7883.1928812336155</v>
      </c>
      <c r="E87">
        <f t="shared" si="15"/>
        <v>2330.8398850858334</v>
      </c>
      <c r="F87">
        <f t="shared" si="3"/>
        <v>14507.672958487581</v>
      </c>
      <c r="G87">
        <f t="shared" si="4"/>
        <v>29015.345916975162</v>
      </c>
      <c r="H87">
        <f t="shared" si="16"/>
        <v>16838.512843573415</v>
      </c>
      <c r="I87">
        <f t="shared" si="17"/>
        <v>31346.185802060994</v>
      </c>
      <c r="J87">
        <f t="shared" si="18"/>
        <v>-12176.833073401747</v>
      </c>
      <c r="K87">
        <f t="shared" si="19"/>
        <v>-26684.50603188933</v>
      </c>
    </row>
    <row r="88" spans="1:11">
      <c r="A88" t="s">
        <v>135</v>
      </c>
      <c r="B88">
        <v>7673.6039167298995</v>
      </c>
      <c r="C88">
        <f t="shared" si="20"/>
        <v>32228.962149943727</v>
      </c>
      <c r="D88">
        <f t="shared" si="21"/>
        <v>17439.099039963396</v>
      </c>
      <c r="E88">
        <f t="shared" si="15"/>
        <v>3037.7123437689797</v>
      </c>
      <c r="F88">
        <f t="shared" si="3"/>
        <v>14896.666119343306</v>
      </c>
      <c r="G88">
        <f t="shared" si="4"/>
        <v>29793.332238686613</v>
      </c>
      <c r="H88">
        <f t="shared" si="16"/>
        <v>17934.378463112287</v>
      </c>
      <c r="I88">
        <f t="shared" si="17"/>
        <v>32831.044582455594</v>
      </c>
      <c r="J88">
        <f t="shared" si="18"/>
        <v>-11858.953775574326</v>
      </c>
      <c r="K88">
        <f t="shared" si="19"/>
        <v>-26755.619894917632</v>
      </c>
    </row>
    <row r="89" spans="1:11">
      <c r="A89" t="s">
        <v>136</v>
      </c>
      <c r="B89">
        <v>12707.220976451677</v>
      </c>
      <c r="C89">
        <f t="shared" si="20"/>
        <v>33074.435903325946</v>
      </c>
      <c r="D89">
        <f t="shared" si="21"/>
        <v>8725.1843001864181</v>
      </c>
      <c r="E89">
        <f t="shared" si="15"/>
        <v>3057.063088689245</v>
      </c>
      <c r="F89">
        <f t="shared" ref="F89:F91" si="22">STDEV(D70,D71,D72,D73,D74,D75,D76,D77,D78,D79,D80,D81,D82,D83,D84,D85,D86,D87,D88,D89)</f>
        <v>14904.163267103821</v>
      </c>
      <c r="G89">
        <f t="shared" ref="G89:G91" si="23">F89*2</f>
        <v>29808.326534207641</v>
      </c>
      <c r="H89">
        <f t="shared" si="16"/>
        <v>17961.226355793064</v>
      </c>
      <c r="I89">
        <f t="shared" si="17"/>
        <v>32865.389622896888</v>
      </c>
      <c r="J89">
        <f t="shared" si="18"/>
        <v>-11847.100178414576</v>
      </c>
      <c r="K89">
        <f t="shared" si="19"/>
        <v>-26751.263445518394</v>
      </c>
    </row>
    <row r="90" spans="1:11">
      <c r="A90" t="s">
        <v>137</v>
      </c>
      <c r="B90">
        <v>8980.4543495640992</v>
      </c>
      <c r="C90">
        <f t="shared" si="20"/>
        <v>38191.614660527506</v>
      </c>
      <c r="D90">
        <f t="shared" si="21"/>
        <v>15848.403371678876</v>
      </c>
      <c r="E90">
        <f t="shared" si="15"/>
        <v>2839.1891919924792</v>
      </c>
      <c r="F90">
        <f t="shared" si="22"/>
        <v>14670.296898043425</v>
      </c>
      <c r="G90">
        <f t="shared" si="23"/>
        <v>29340.59379608685</v>
      </c>
      <c r="H90">
        <f t="shared" si="16"/>
        <v>17509.486090035905</v>
      </c>
      <c r="I90">
        <f t="shared" si="17"/>
        <v>32179.782988079329</v>
      </c>
      <c r="J90">
        <f t="shared" si="18"/>
        <v>-11831.107706050945</v>
      </c>
      <c r="K90">
        <f t="shared" si="19"/>
        <v>-26501.404604094372</v>
      </c>
    </row>
    <row r="91" spans="1:11">
      <c r="A91" t="s">
        <v>138</v>
      </c>
      <c r="B91">
        <v>-1621.1513555904744</v>
      </c>
      <c r="C91">
        <f t="shared" si="20"/>
        <v>27740.127887155199</v>
      </c>
      <c r="D91">
        <f t="shared" si="21"/>
        <v>-292.20090793224881</v>
      </c>
      <c r="E91">
        <f t="shared" ref="E91" si="24">AVERAGE(D72:D91)</f>
        <v>2369.3984480851059</v>
      </c>
      <c r="F91">
        <f t="shared" si="22"/>
        <v>14609.447429574977</v>
      </c>
      <c r="G91">
        <f t="shared" si="23"/>
        <v>29218.894859149954</v>
      </c>
      <c r="H91">
        <f t="shared" si="16"/>
        <v>16978.845877660082</v>
      </c>
      <c r="I91">
        <f t="shared" si="17"/>
        <v>31588.293307235061</v>
      </c>
      <c r="J91">
        <f t="shared" si="18"/>
        <v>-12240.048981489872</v>
      </c>
      <c r="K91">
        <f t="shared" si="19"/>
        <v>-26849.496411064847</v>
      </c>
    </row>
    <row r="92" spans="1:11">
      <c r="A92" t="s">
        <v>139</v>
      </c>
      <c r="B92">
        <v>7178.1453891461806</v>
      </c>
      <c r="C92">
        <f t="shared" ref="C92:C101" si="25">SUM(B89,B90,B91,B92)</f>
        <v>27244.669359571482</v>
      </c>
      <c r="D92">
        <f t="shared" ref="D92:D101" si="26">C92-C88</f>
        <v>-4984.2927903722448</v>
      </c>
      <c r="E92">
        <f t="shared" ref="E92:E101" si="27">AVERAGE(D73:D92)</f>
        <v>1633.5945596987731</v>
      </c>
      <c r="F92">
        <f t="shared" ref="F92:F101" si="28">STDEV(D73,D74,D75,D76,D77,D78,D79,D80,D81,D82,D83,D84,D85,D86,D87,D88,D89,D90,D91,D92)</f>
        <v>14589.699001140447</v>
      </c>
      <c r="G92">
        <f t="shared" ref="G92:G101" si="29">F92*2</f>
        <v>29179.398002280894</v>
      </c>
      <c r="H92">
        <f t="shared" ref="H92:H101" si="30">E92+F92</f>
        <v>16223.29356083922</v>
      </c>
      <c r="I92">
        <f t="shared" ref="I92:I101" si="31">E92+G92</f>
        <v>30812.992561979667</v>
      </c>
      <c r="J92">
        <f t="shared" ref="J92:J101" si="32">E92-F92</f>
        <v>-12956.104441441674</v>
      </c>
      <c r="K92">
        <f t="shared" ref="K92:K101" si="33">E92-G92</f>
        <v>-27545.803442582121</v>
      </c>
    </row>
    <row r="93" spans="1:11">
      <c r="A93" t="s">
        <v>140</v>
      </c>
      <c r="B93">
        <v>10133.543671205394</v>
      </c>
      <c r="C93">
        <f t="shared" si="25"/>
        <v>24670.992054325201</v>
      </c>
      <c r="D93">
        <f t="shared" si="26"/>
        <v>-8403.4438490007451</v>
      </c>
      <c r="E93">
        <f t="shared" si="27"/>
        <v>1392.0380627323386</v>
      </c>
      <c r="F93">
        <f t="shared" si="28"/>
        <v>14719.84104629459</v>
      </c>
      <c r="G93">
        <f t="shared" si="29"/>
        <v>29439.682092589181</v>
      </c>
      <c r="H93">
        <f t="shared" si="30"/>
        <v>16111.87910902693</v>
      </c>
      <c r="I93">
        <f t="shared" si="31"/>
        <v>30831.72015532152</v>
      </c>
      <c r="J93">
        <f t="shared" si="32"/>
        <v>-13327.802983562251</v>
      </c>
      <c r="K93">
        <f t="shared" si="33"/>
        <v>-28047.644029856841</v>
      </c>
    </row>
    <row r="94" spans="1:11">
      <c r="A94" t="s">
        <v>141</v>
      </c>
      <c r="B94">
        <v>1155.0003090321279</v>
      </c>
      <c r="C94">
        <f t="shared" si="25"/>
        <v>16845.53801379323</v>
      </c>
      <c r="D94">
        <f t="shared" si="26"/>
        <v>-21346.076646734276</v>
      </c>
      <c r="E94">
        <f t="shared" si="27"/>
        <v>1438.6054776500059</v>
      </c>
      <c r="F94">
        <f t="shared" si="28"/>
        <v>14642.288610148962</v>
      </c>
      <c r="G94">
        <f t="shared" si="29"/>
        <v>29284.577220297924</v>
      </c>
      <c r="H94">
        <f t="shared" si="30"/>
        <v>16080.894087798968</v>
      </c>
      <c r="I94">
        <f t="shared" si="31"/>
        <v>30723.18269794793</v>
      </c>
      <c r="J94">
        <f t="shared" si="32"/>
        <v>-13203.683132498956</v>
      </c>
      <c r="K94">
        <f t="shared" si="33"/>
        <v>-27845.971742647918</v>
      </c>
    </row>
    <row r="95" spans="1:11">
      <c r="A95" t="s">
        <v>142</v>
      </c>
      <c r="B95">
        <v>3051.7579953923296</v>
      </c>
      <c r="C95">
        <f t="shared" si="25"/>
        <v>21518.447364776035</v>
      </c>
      <c r="D95">
        <f t="shared" si="26"/>
        <v>-6221.6805223791634</v>
      </c>
      <c r="E95">
        <f t="shared" si="27"/>
        <v>2374.685107507978</v>
      </c>
      <c r="F95">
        <f t="shared" si="28"/>
        <v>13413.832728571469</v>
      </c>
      <c r="G95">
        <f t="shared" si="29"/>
        <v>26827.665457142939</v>
      </c>
      <c r="H95">
        <f t="shared" si="30"/>
        <v>15788.517836079447</v>
      </c>
      <c r="I95">
        <f t="shared" si="31"/>
        <v>29202.350564650918</v>
      </c>
      <c r="J95">
        <f t="shared" si="32"/>
        <v>-11039.147621063492</v>
      </c>
      <c r="K95">
        <f t="shared" si="33"/>
        <v>-24452.98034963496</v>
      </c>
    </row>
    <row r="96" spans="1:11">
      <c r="A96" t="s">
        <v>143</v>
      </c>
      <c r="B96">
        <v>8675.1298992281099</v>
      </c>
      <c r="C96">
        <f t="shared" si="25"/>
        <v>23015.431874857961</v>
      </c>
      <c r="D96">
        <f t="shared" si="26"/>
        <v>-4229.2374847135216</v>
      </c>
      <c r="E96">
        <f t="shared" si="27"/>
        <v>3580.0263659801458</v>
      </c>
      <c r="F96">
        <f t="shared" si="28"/>
        <v>11448.03378996575</v>
      </c>
      <c r="G96">
        <f t="shared" si="29"/>
        <v>22896.067579931499</v>
      </c>
      <c r="H96">
        <f t="shared" si="30"/>
        <v>15028.060155945896</v>
      </c>
      <c r="I96">
        <f t="shared" si="31"/>
        <v>26476.093945911645</v>
      </c>
      <c r="J96">
        <f t="shared" si="32"/>
        <v>-7868.007423985604</v>
      </c>
      <c r="K96">
        <f t="shared" si="33"/>
        <v>-19316.041213951354</v>
      </c>
    </row>
    <row r="97" spans="1:87">
      <c r="A97" t="s">
        <v>144</v>
      </c>
      <c r="B97">
        <v>10757.78297089481</v>
      </c>
      <c r="C97">
        <f t="shared" si="25"/>
        <v>23639.67117454738</v>
      </c>
      <c r="D97">
        <f t="shared" si="26"/>
        <v>-1031.3208797778207</v>
      </c>
      <c r="E97">
        <f t="shared" si="27"/>
        <v>3709.3847252102496</v>
      </c>
      <c r="F97">
        <f t="shared" si="28"/>
        <v>11376.807704093626</v>
      </c>
      <c r="G97">
        <f t="shared" si="29"/>
        <v>22753.615408187252</v>
      </c>
      <c r="H97">
        <f t="shared" si="30"/>
        <v>15086.192429303876</v>
      </c>
      <c r="I97">
        <f t="shared" si="31"/>
        <v>26463.000133397501</v>
      </c>
      <c r="J97">
        <f t="shared" si="32"/>
        <v>-7667.4229788833763</v>
      </c>
      <c r="K97">
        <f t="shared" si="33"/>
        <v>-19044.230682977002</v>
      </c>
    </row>
    <row r="98" spans="1:87">
      <c r="A98" t="s">
        <v>145</v>
      </c>
      <c r="B98">
        <v>1454.5000247270159</v>
      </c>
      <c r="C98">
        <f t="shared" si="25"/>
        <v>23939.170890242262</v>
      </c>
      <c r="D98">
        <f t="shared" si="26"/>
        <v>7093.6328764490318</v>
      </c>
      <c r="E98">
        <f t="shared" si="27"/>
        <v>3507.9477010730452</v>
      </c>
      <c r="F98">
        <f t="shared" si="28"/>
        <v>11273.846106785799</v>
      </c>
      <c r="G98">
        <f t="shared" si="29"/>
        <v>22547.692213571598</v>
      </c>
      <c r="H98">
        <f t="shared" si="30"/>
        <v>14781.793807858845</v>
      </c>
      <c r="I98">
        <f t="shared" si="31"/>
        <v>26055.639914644642</v>
      </c>
      <c r="J98">
        <f t="shared" si="32"/>
        <v>-7765.8984057127536</v>
      </c>
      <c r="K98">
        <f t="shared" si="33"/>
        <v>-19039.744512498553</v>
      </c>
    </row>
    <row r="99" spans="1:87">
      <c r="A99" t="s">
        <v>146</v>
      </c>
      <c r="B99">
        <v>6220.8615047697267</v>
      </c>
      <c r="C99">
        <f t="shared" si="25"/>
        <v>27108.274399619662</v>
      </c>
      <c r="D99">
        <f t="shared" si="26"/>
        <v>5589.8270348436272</v>
      </c>
      <c r="E99">
        <f t="shared" si="27"/>
        <v>2687.8364759755091</v>
      </c>
      <c r="F99">
        <f t="shared" si="28"/>
        <v>10422.932694860712</v>
      </c>
      <c r="G99">
        <f t="shared" si="29"/>
        <v>20845.865389721424</v>
      </c>
      <c r="H99">
        <f t="shared" si="30"/>
        <v>13110.769170836222</v>
      </c>
      <c r="I99">
        <f t="shared" si="31"/>
        <v>23533.701865696934</v>
      </c>
      <c r="J99">
        <f t="shared" si="32"/>
        <v>-7735.0962188852027</v>
      </c>
      <c r="K99">
        <f t="shared" si="33"/>
        <v>-18158.028913745915</v>
      </c>
    </row>
    <row r="100" spans="1:87">
      <c r="A100" t="s">
        <v>273</v>
      </c>
      <c r="B100">
        <v>9911.2734848124855</v>
      </c>
      <c r="C100">
        <f t="shared" si="25"/>
        <v>28344.41798520404</v>
      </c>
      <c r="D100">
        <f t="shared" si="26"/>
        <v>5328.9861103460789</v>
      </c>
      <c r="E100">
        <f t="shared" si="27"/>
        <v>1674.8978325887438</v>
      </c>
      <c r="F100">
        <f t="shared" si="28"/>
        <v>8962.3813804194215</v>
      </c>
      <c r="G100">
        <f t="shared" si="29"/>
        <v>17924.762760838843</v>
      </c>
      <c r="H100">
        <f t="shared" si="30"/>
        <v>10637.279213008165</v>
      </c>
      <c r="I100">
        <f t="shared" si="31"/>
        <v>19599.660593427587</v>
      </c>
      <c r="J100">
        <f t="shared" si="32"/>
        <v>-7287.4835478306777</v>
      </c>
      <c r="K100">
        <f t="shared" si="33"/>
        <v>-16249.864928250099</v>
      </c>
    </row>
    <row r="101" spans="1:87">
      <c r="A101" s="9" t="s">
        <v>274</v>
      </c>
      <c r="B101">
        <v>2612.9840643265647</v>
      </c>
      <c r="C101">
        <f t="shared" si="25"/>
        <v>20199.619078635791</v>
      </c>
      <c r="D101">
        <f t="shared" si="26"/>
        <v>-3440.0520959115893</v>
      </c>
      <c r="E101">
        <f t="shared" si="27"/>
        <v>1222.2615301181411</v>
      </c>
      <c r="F101">
        <f t="shared" si="28"/>
        <v>8981.6197100407098</v>
      </c>
      <c r="G101">
        <f t="shared" si="29"/>
        <v>17963.23942008142</v>
      </c>
      <c r="H101">
        <f t="shared" si="30"/>
        <v>10203.881240158851</v>
      </c>
      <c r="I101">
        <f t="shared" si="31"/>
        <v>19185.500950199559</v>
      </c>
      <c r="J101">
        <f t="shared" si="32"/>
        <v>-7759.3581799225685</v>
      </c>
      <c r="K101">
        <f t="shared" si="33"/>
        <v>-16740.97788996328</v>
      </c>
    </row>
    <row r="102" spans="1:87">
      <c r="A102" t="s">
        <v>277</v>
      </c>
      <c r="B102">
        <v>4703.973344090371</v>
      </c>
      <c r="C102">
        <f t="shared" ref="C102" si="34">SUM(B99,B100,B101,B102)</f>
        <v>23449.092397999149</v>
      </c>
      <c r="D102">
        <f t="shared" ref="D102" si="35">C102-C98</f>
        <v>-490.07849224311212</v>
      </c>
      <c r="E102">
        <f t="shared" ref="E102" si="36">AVERAGE(D83:D102)</f>
        <v>1077.207874814952</v>
      </c>
      <c r="F102">
        <f t="shared" ref="F102" si="37">STDEV(D83,D84,D85,D86,D87,D88,D89,D90,D91,D92,D93,D94,D95,D96,D97,D98,D99,D100,D101,D102)</f>
        <v>8984.8368477985077</v>
      </c>
      <c r="G102">
        <f t="shared" ref="G102" si="38">F102*2</f>
        <v>17969.673695597015</v>
      </c>
      <c r="H102">
        <f t="shared" ref="H102" si="39">E102+F102</f>
        <v>10062.04472261346</v>
      </c>
      <c r="I102">
        <f t="shared" ref="I102" si="40">E102+G102</f>
        <v>19046.881570411966</v>
      </c>
      <c r="J102">
        <f t="shared" ref="J102" si="41">E102-F102</f>
        <v>-7907.6289729835553</v>
      </c>
      <c r="K102">
        <f t="shared" ref="K102" si="42">E102-G102</f>
        <v>-16892.465820782065</v>
      </c>
    </row>
    <row r="105" spans="1:87" ht="105">
      <c r="A105" s="1" t="s">
        <v>0</v>
      </c>
      <c r="B105" s="2" t="s">
        <v>158</v>
      </c>
      <c r="C105" s="2" t="s">
        <v>148</v>
      </c>
      <c r="D105" s="2" t="s">
        <v>149</v>
      </c>
      <c r="E105" s="2" t="s">
        <v>150</v>
      </c>
      <c r="F105" s="2"/>
      <c r="G105" s="2"/>
      <c r="H105" s="2"/>
      <c r="I105" s="2"/>
      <c r="J105" s="2"/>
      <c r="K105" s="2"/>
      <c r="N105" s="9" t="s">
        <v>75</v>
      </c>
      <c r="O105" s="9" t="s">
        <v>76</v>
      </c>
      <c r="P105" s="9" t="s">
        <v>77</v>
      </c>
      <c r="Q105" s="9" t="s">
        <v>78</v>
      </c>
      <c r="R105" s="9" t="s">
        <v>79</v>
      </c>
      <c r="S105" s="9" t="s">
        <v>80</v>
      </c>
      <c r="T105" s="9" t="s">
        <v>81</v>
      </c>
      <c r="U105" s="9" t="s">
        <v>82</v>
      </c>
      <c r="V105" s="9" t="s">
        <v>83</v>
      </c>
      <c r="W105" s="9" t="s">
        <v>84</v>
      </c>
      <c r="X105" s="9" t="s">
        <v>85</v>
      </c>
      <c r="Y105" s="9" t="s">
        <v>86</v>
      </c>
      <c r="Z105" s="9" t="s">
        <v>87</v>
      </c>
      <c r="AA105" s="9" t="s">
        <v>88</v>
      </c>
      <c r="AB105" s="9" t="s">
        <v>89</v>
      </c>
      <c r="AC105" s="9" t="s">
        <v>90</v>
      </c>
      <c r="AD105" s="9" t="s">
        <v>91</v>
      </c>
      <c r="AE105" s="9" t="s">
        <v>92</v>
      </c>
      <c r="AF105" s="9" t="s">
        <v>93</v>
      </c>
      <c r="AG105" s="9" t="s">
        <v>94</v>
      </c>
      <c r="AH105" s="9" t="s">
        <v>95</v>
      </c>
      <c r="AI105" s="9" t="s">
        <v>96</v>
      </c>
      <c r="AJ105" s="9" t="s">
        <v>97</v>
      </c>
      <c r="AK105" s="9" t="s">
        <v>98</v>
      </c>
      <c r="AL105" s="9" t="s">
        <v>99</v>
      </c>
      <c r="AM105" s="9" t="s">
        <v>100</v>
      </c>
      <c r="AN105" s="9" t="s">
        <v>101</v>
      </c>
      <c r="AO105" s="9" t="s">
        <v>102</v>
      </c>
      <c r="AP105" s="9" t="s">
        <v>103</v>
      </c>
      <c r="AQ105" s="9" t="s">
        <v>104</v>
      </c>
      <c r="AR105" s="9" t="s">
        <v>105</v>
      </c>
      <c r="AS105" s="9" t="s">
        <v>106</v>
      </c>
      <c r="AT105" s="9" t="s">
        <v>107</v>
      </c>
      <c r="AU105" s="9" t="s">
        <v>108</v>
      </c>
      <c r="AV105" s="9" t="s">
        <v>109</v>
      </c>
      <c r="AW105" s="9" t="s">
        <v>110</v>
      </c>
      <c r="AX105" s="9" t="s">
        <v>111</v>
      </c>
      <c r="AY105" s="9" t="s">
        <v>112</v>
      </c>
      <c r="AZ105" s="9" t="s">
        <v>113</v>
      </c>
      <c r="BA105" s="9" t="s">
        <v>114</v>
      </c>
      <c r="BB105" s="9" t="s">
        <v>115</v>
      </c>
      <c r="BC105" s="9" t="s">
        <v>116</v>
      </c>
      <c r="BD105" s="9" t="s">
        <v>117</v>
      </c>
      <c r="BE105" s="9" t="s">
        <v>163</v>
      </c>
      <c r="BF105" s="9" t="s">
        <v>119</v>
      </c>
      <c r="BG105" s="9" t="s">
        <v>120</v>
      </c>
      <c r="BH105" s="9" t="s">
        <v>121</v>
      </c>
      <c r="BI105" s="9" t="s">
        <v>122</v>
      </c>
      <c r="BJ105" s="9" t="s">
        <v>123</v>
      </c>
      <c r="BK105" s="9" t="s">
        <v>124</v>
      </c>
      <c r="BL105" s="9" t="s">
        <v>125</v>
      </c>
      <c r="BM105" s="9" t="s">
        <v>126</v>
      </c>
      <c r="BN105" s="9" t="s">
        <v>127</v>
      </c>
      <c r="BO105" s="9" t="s">
        <v>128</v>
      </c>
      <c r="BP105" s="9" t="s">
        <v>129</v>
      </c>
      <c r="BQ105" s="9" t="s">
        <v>130</v>
      </c>
      <c r="BR105" s="9" t="s">
        <v>131</v>
      </c>
      <c r="BS105" s="9" t="s">
        <v>132</v>
      </c>
      <c r="BT105" s="9" t="s">
        <v>133</v>
      </c>
      <c r="BU105" s="9" t="s">
        <v>134</v>
      </c>
      <c r="BV105" s="9" t="s">
        <v>135</v>
      </c>
      <c r="BW105" s="9" t="s">
        <v>136</v>
      </c>
      <c r="BX105" s="9" t="s">
        <v>137</v>
      </c>
      <c r="BY105" s="9" t="s">
        <v>138</v>
      </c>
      <c r="BZ105" s="9" t="s">
        <v>139</v>
      </c>
      <c r="CA105" s="9" t="s">
        <v>140</v>
      </c>
      <c r="CB105" s="9" t="s">
        <v>141</v>
      </c>
      <c r="CC105" s="9" t="s">
        <v>142</v>
      </c>
      <c r="CD105" s="9" t="s">
        <v>143</v>
      </c>
      <c r="CE105" s="9" t="s">
        <v>144</v>
      </c>
      <c r="CF105" s="9" t="s">
        <v>145</v>
      </c>
      <c r="CG105" s="9" t="s">
        <v>146</v>
      </c>
      <c r="CH105" s="9" t="s">
        <v>273</v>
      </c>
      <c r="CI105" s="9" t="s">
        <v>274</v>
      </c>
    </row>
    <row r="106" spans="1:87">
      <c r="A106" t="s">
        <v>49</v>
      </c>
      <c r="B106" s="10">
        <v>454.4</v>
      </c>
      <c r="M106" s="2" t="s">
        <v>149</v>
      </c>
      <c r="N106">
        <v>417.46799999999985</v>
      </c>
      <c r="O106">
        <v>-643.5820219999996</v>
      </c>
      <c r="P106">
        <v>-2000.0323751099991</v>
      </c>
      <c r="Q106">
        <v>2738.71691465</v>
      </c>
      <c r="R106">
        <v>4040.6491229800004</v>
      </c>
      <c r="S106">
        <v>4133.1982398400005</v>
      </c>
      <c r="T106">
        <v>4773.1929460599986</v>
      </c>
      <c r="U106">
        <v>-3851.7055584600002</v>
      </c>
      <c r="V106">
        <v>-5095.989975120001</v>
      </c>
      <c r="W106">
        <v>-3901.0005503200009</v>
      </c>
      <c r="X106">
        <v>-2268.6182434299999</v>
      </c>
      <c r="Y106">
        <v>1183.0445491300006</v>
      </c>
      <c r="Z106">
        <v>1440.2211179000001</v>
      </c>
      <c r="AA106">
        <v>-660.25261866999972</v>
      </c>
      <c r="AB106">
        <v>-2280.0082786699995</v>
      </c>
      <c r="AC106">
        <v>-1587.8648564700006</v>
      </c>
      <c r="AD106">
        <v>-1113.2274634494006</v>
      </c>
      <c r="AE106">
        <v>-9.1968968799847062E-3</v>
      </c>
      <c r="AF106">
        <v>-1782.7253199297998</v>
      </c>
      <c r="AG106">
        <v>-2053.90716205632</v>
      </c>
      <c r="AH106">
        <v>-2125.4164927602396</v>
      </c>
      <c r="AI106">
        <v>-1649.83070954204</v>
      </c>
      <c r="AJ106">
        <v>497.04196440063242</v>
      </c>
      <c r="AK106">
        <v>1381.6418264282729</v>
      </c>
      <c r="AL106">
        <v>2120.4526440379232</v>
      </c>
      <c r="AM106">
        <v>1783.7462148157833</v>
      </c>
      <c r="AN106">
        <v>1943.5554572818278</v>
      </c>
      <c r="AO106">
        <v>1039.6933146607789</v>
      </c>
      <c r="AP106">
        <v>2854.9126670492496</v>
      </c>
      <c r="AQ106">
        <v>2907.3732627067093</v>
      </c>
      <c r="AR106">
        <v>1814.9222552408964</v>
      </c>
      <c r="AS106">
        <v>3447.4069333733323</v>
      </c>
      <c r="AT106">
        <v>-391.18394812786755</v>
      </c>
      <c r="AU106">
        <v>240.48839200484235</v>
      </c>
      <c r="AV106">
        <v>4323.0443041956341</v>
      </c>
      <c r="AW106">
        <v>1352.5464205874669</v>
      </c>
      <c r="AX106">
        <v>3715.7639438942952</v>
      </c>
      <c r="AY106">
        <v>1316.0999647509716</v>
      </c>
      <c r="AZ106">
        <v>-2161.1899791830856</v>
      </c>
      <c r="BA106">
        <v>2513.2309878679134</v>
      </c>
      <c r="BB106">
        <v>1618.7563182735939</v>
      </c>
      <c r="BC106">
        <v>4380.0923294952026</v>
      </c>
      <c r="BD106">
        <v>6413.6191697341947</v>
      </c>
      <c r="BE106">
        <v>2435.5599411684452</v>
      </c>
      <c r="BF106">
        <v>2913.1218591680645</v>
      </c>
      <c r="BG106">
        <v>3426.4507720458805</v>
      </c>
      <c r="BH106">
        <v>-1396.2600349885506</v>
      </c>
      <c r="BI106">
        <v>-1362.349987277139</v>
      </c>
      <c r="BJ106">
        <v>-2810.3502282666286</v>
      </c>
      <c r="BK106">
        <v>-3212.5407089098699</v>
      </c>
      <c r="BL106">
        <v>1168.81791799864</v>
      </c>
      <c r="BM106">
        <v>2194.4519374492684</v>
      </c>
      <c r="BN106">
        <v>5728.1324749966316</v>
      </c>
      <c r="BO106">
        <v>2117.929907000911</v>
      </c>
      <c r="BP106">
        <v>76.700661556711566</v>
      </c>
      <c r="BQ106">
        <v>88.275638758479545</v>
      </c>
      <c r="BR106">
        <v>-3789.4793818523322</v>
      </c>
      <c r="BS106">
        <v>7799.4839963387567</v>
      </c>
      <c r="BT106">
        <v>7749.0730907386205</v>
      </c>
      <c r="BU106">
        <v>13126.295864882431</v>
      </c>
      <c r="BV106">
        <v>16290.943079225279</v>
      </c>
      <c r="BW106">
        <v>5183.4718107270019</v>
      </c>
      <c r="BX106">
        <v>8483.6724234119392</v>
      </c>
      <c r="BY106">
        <v>-4555.5772508729933</v>
      </c>
      <c r="BZ106">
        <v>-7158.7128510621988</v>
      </c>
      <c r="CA106">
        <v>-9130.0582460039332</v>
      </c>
      <c r="CB106">
        <v>-14477.121603813044</v>
      </c>
      <c r="CC106">
        <v>-4468.0892410858687</v>
      </c>
      <c r="CD106">
        <v>-2693.2492426060089</v>
      </c>
      <c r="CE106">
        <v>2979.7401719437839</v>
      </c>
      <c r="CF106">
        <v>3686.3179032048865</v>
      </c>
      <c r="CG106">
        <v>3295.1912834551331</v>
      </c>
      <c r="CH106">
        <v>5647.0234765837704</v>
      </c>
      <c r="CI106">
        <v>-1884.9685899738324</v>
      </c>
    </row>
    <row r="107" spans="1:87" ht="45">
      <c r="A107" t="s">
        <v>50</v>
      </c>
      <c r="B107" s="10">
        <v>138.69999999999999</v>
      </c>
      <c r="M107" s="2" t="s">
        <v>151</v>
      </c>
      <c r="N107">
        <v>1917.1120969052954</v>
      </c>
      <c r="O107">
        <v>1925.2919163973863</v>
      </c>
      <c r="P107">
        <v>1994.74869554413</v>
      </c>
      <c r="Q107">
        <v>2192.2989548625719</v>
      </c>
      <c r="R107">
        <v>2551.6279559820323</v>
      </c>
      <c r="S107">
        <v>2880.6597678027265</v>
      </c>
      <c r="T107">
        <v>3263.0409558201891</v>
      </c>
      <c r="U107">
        <v>3398.30867335315</v>
      </c>
      <c r="V107">
        <v>3519.2846893351452</v>
      </c>
      <c r="W107">
        <v>3465.1500182242398</v>
      </c>
      <c r="X107">
        <v>3323.4985447071067</v>
      </c>
      <c r="Y107">
        <v>3338.1543898067976</v>
      </c>
      <c r="Z107">
        <v>3377.0283468771968</v>
      </c>
      <c r="AA107">
        <v>3337.9503908915294</v>
      </c>
      <c r="AB107">
        <v>3306.7693087886473</v>
      </c>
      <c r="AC107">
        <v>3244.7813206729379</v>
      </c>
      <c r="AD107">
        <v>3117.2930035157042</v>
      </c>
      <c r="AE107">
        <v>2958.1790461715609</v>
      </c>
      <c r="AF107">
        <v>2620.4333860543347</v>
      </c>
      <c r="AG107">
        <v>2347.313973615936</v>
      </c>
      <c r="AH107">
        <v>2237.720376440102</v>
      </c>
      <c r="AI107">
        <v>2198.1820626057824</v>
      </c>
      <c r="AJ107">
        <v>2313.1262278145823</v>
      </c>
      <c r="AK107">
        <v>2178.6568544962474</v>
      </c>
      <c r="AL107">
        <v>1942.7605708646201</v>
      </c>
      <c r="AM107">
        <v>1643.8658740412927</v>
      </c>
      <c r="AN107">
        <v>1227.0633112641028</v>
      </c>
      <c r="AO107">
        <v>1394.3502322255688</v>
      </c>
      <c r="AP107">
        <v>1651.8629818025352</v>
      </c>
      <c r="AQ107">
        <v>1914.1532277355095</v>
      </c>
      <c r="AR107">
        <v>2069.5486255480746</v>
      </c>
      <c r="AS107">
        <v>2310.0350330753145</v>
      </c>
      <c r="AT107">
        <v>2209.7996120685971</v>
      </c>
      <c r="AU107">
        <v>2241.3397478684706</v>
      </c>
      <c r="AV107">
        <v>2662.0616049496639</v>
      </c>
      <c r="AW107">
        <v>2739.5587956533896</v>
      </c>
      <c r="AX107">
        <v>3027.1587331056253</v>
      </c>
      <c r="AY107">
        <v>3077.1129089151937</v>
      </c>
      <c r="AZ107">
        <v>3089.7497872895883</v>
      </c>
      <c r="BA107">
        <v>3191.8758259977512</v>
      </c>
      <c r="BB107">
        <v>3188.4626173393885</v>
      </c>
      <c r="BC107">
        <v>3427.6060778852971</v>
      </c>
      <c r="BD107">
        <v>3989.1664735042505</v>
      </c>
      <c r="BE107">
        <v>4034.4305107915716</v>
      </c>
      <c r="BF107">
        <v>4081.1171060298948</v>
      </c>
      <c r="BG107">
        <v>4179.0503661358871</v>
      </c>
      <c r="BH107">
        <v>4186.6677721232718</v>
      </c>
      <c r="BI107">
        <v>4200.4076771002947</v>
      </c>
      <c r="BJ107">
        <v>4157.2779896816901</v>
      </c>
      <c r="BK107">
        <v>4071.8622939759298</v>
      </c>
      <c r="BL107">
        <v>4038.5383727829671</v>
      </c>
      <c r="BM107">
        <v>3939.3024532537424</v>
      </c>
      <c r="BN107">
        <v>4387.4515726881991</v>
      </c>
      <c r="BO107">
        <v>4463.0074428545422</v>
      </c>
      <c r="BP107">
        <v>4203.4180317292466</v>
      </c>
      <c r="BQ107">
        <v>4159.2262556893002</v>
      </c>
      <c r="BR107">
        <v>3968.8452313440057</v>
      </c>
      <c r="BS107">
        <v>4661.2274923932482</v>
      </c>
      <c r="BT107">
        <v>5334.4650108578644</v>
      </c>
      <c r="BU107">
        <v>6686.6929111717818</v>
      </c>
      <c r="BV107">
        <v>8420.1926044441461</v>
      </c>
      <c r="BW107">
        <v>8473.1822799304737</v>
      </c>
      <c r="BX107">
        <v>8662.6659775220269</v>
      </c>
      <c r="BY107">
        <v>8594.1880280486184</v>
      </c>
      <c r="BZ107">
        <v>8528.296641924082</v>
      </c>
      <c r="CA107">
        <v>8421.8656288710426</v>
      </c>
      <c r="CB107">
        <v>8689.2239829820228</v>
      </c>
      <c r="CC107">
        <v>8620.7412504119038</v>
      </c>
      <c r="CD107">
        <v>8623.5345487630475</v>
      </c>
      <c r="CE107">
        <v>8877.2912056952646</v>
      </c>
      <c r="CF107">
        <v>9021.2215813931125</v>
      </c>
      <c r="CG107">
        <v>9085.875529559049</v>
      </c>
      <c r="CH107">
        <v>9079.4662477740439</v>
      </c>
      <c r="CI107">
        <v>8915.3203267742629</v>
      </c>
    </row>
    <row r="108" spans="1:87" ht="45">
      <c r="A108" t="s">
        <v>51</v>
      </c>
      <c r="B108" s="10">
        <v>267.2</v>
      </c>
      <c r="M108" s="2" t="s">
        <v>152</v>
      </c>
      <c r="N108">
        <v>2924.7857438105912</v>
      </c>
      <c r="O108">
        <v>2968.9944838947727</v>
      </c>
      <c r="P108">
        <v>3211.5646609437599</v>
      </c>
      <c r="Q108">
        <v>3469.0343338481434</v>
      </c>
      <c r="R108">
        <v>3986.6448799380651</v>
      </c>
      <c r="S108">
        <v>4442.9585915874522</v>
      </c>
      <c r="T108">
        <v>4983.856320319378</v>
      </c>
      <c r="U108">
        <v>5499.9120333083001</v>
      </c>
      <c r="V108">
        <v>6061.0135640282897</v>
      </c>
      <c r="W108">
        <v>6225.1842493224804</v>
      </c>
      <c r="X108">
        <v>6146.9672144597134</v>
      </c>
      <c r="Y108">
        <v>6164.1366772025958</v>
      </c>
      <c r="Z108">
        <v>6210.0435354483934</v>
      </c>
      <c r="AA108">
        <v>6183.6452544105596</v>
      </c>
      <c r="AB108">
        <v>6213.2835041382941</v>
      </c>
      <c r="AC108">
        <v>6185.1757707303759</v>
      </c>
      <c r="AD108">
        <v>6060.1555095883787</v>
      </c>
      <c r="AE108">
        <v>5857.6480547449355</v>
      </c>
      <c r="AF108">
        <v>5439.0044505069736</v>
      </c>
      <c r="AG108">
        <v>5120.2495837329916</v>
      </c>
      <c r="AH108">
        <v>5028.2066140193365</v>
      </c>
      <c r="AI108">
        <v>4999.4424207277989</v>
      </c>
      <c r="AJ108">
        <v>5104.4770341698677</v>
      </c>
      <c r="AK108">
        <v>4903.3920419442838</v>
      </c>
      <c r="AL108">
        <v>4527.6092986281328</v>
      </c>
      <c r="AM108">
        <v>4047.2925062326885</v>
      </c>
      <c r="AN108">
        <v>3355.1692551172173</v>
      </c>
      <c r="AO108">
        <v>3445.1731533841103</v>
      </c>
      <c r="AP108">
        <v>3562.6535204295806</v>
      </c>
      <c r="AQ108">
        <v>3746.8153216441942</v>
      </c>
      <c r="AR108">
        <v>3853.4290923357794</v>
      </c>
      <c r="AS108">
        <v>4221.183788178093</v>
      </c>
      <c r="AT108">
        <v>4112.283199466051</v>
      </c>
      <c r="AU108">
        <v>4130.3264205320556</v>
      </c>
      <c r="AV108">
        <v>4641.6175055511612</v>
      </c>
      <c r="AW108">
        <v>4649.5913231057393</v>
      </c>
      <c r="AX108">
        <v>4983.3416276430253</v>
      </c>
      <c r="AY108">
        <v>5017.4445211797693</v>
      </c>
      <c r="AZ108">
        <v>5061.6415108912224</v>
      </c>
      <c r="BA108">
        <v>5037.5366808113376</v>
      </c>
      <c r="BB108">
        <v>4843.5016229429202</v>
      </c>
      <c r="BC108">
        <v>5020.2923920828753</v>
      </c>
      <c r="BD108">
        <v>5847.584323054105</v>
      </c>
      <c r="BE108">
        <v>5885.4164918917377</v>
      </c>
      <c r="BF108">
        <v>5939.1562216118764</v>
      </c>
      <c r="BG108">
        <v>6052.8875139623569</v>
      </c>
      <c r="BH108">
        <v>6235.113100550645</v>
      </c>
      <c r="BI108">
        <v>6382.6950756015867</v>
      </c>
      <c r="BJ108">
        <v>6579.6988455301707</v>
      </c>
      <c r="BK108">
        <v>6714.8631526994795</v>
      </c>
      <c r="BL108">
        <v>6680.5205271756677</v>
      </c>
      <c r="BM108">
        <v>6544.6964379134215</v>
      </c>
      <c r="BN108">
        <v>7135.0288556261094</v>
      </c>
      <c r="BO108">
        <v>7192.2685202089924</v>
      </c>
      <c r="BP108">
        <v>6885.406880090346</v>
      </c>
      <c r="BQ108">
        <v>6860.236867101903</v>
      </c>
      <c r="BR108">
        <v>6854.7369846986458</v>
      </c>
      <c r="BS108">
        <v>7915.332305217742</v>
      </c>
      <c r="BT108">
        <v>8766.2941886508888</v>
      </c>
      <c r="BU108">
        <v>10940.096745428</v>
      </c>
      <c r="BV108">
        <v>13673.486793925145</v>
      </c>
      <c r="BW108">
        <v>13739.297170836209</v>
      </c>
      <c r="BX108">
        <v>14014.761903335428</v>
      </c>
      <c r="BY108">
        <v>14227.362863990682</v>
      </c>
      <c r="BZ108">
        <v>14599.171827253122</v>
      </c>
      <c r="CA108">
        <v>15014.135252049535</v>
      </c>
      <c r="CB108">
        <v>16202.895038712721</v>
      </c>
      <c r="CC108">
        <v>16221.216536262918</v>
      </c>
      <c r="CD108">
        <v>16220.948083682175</v>
      </c>
      <c r="CE108">
        <v>16418.847353503927</v>
      </c>
      <c r="CF108">
        <v>16580.833105639311</v>
      </c>
      <c r="CG108">
        <v>16655.104034670891</v>
      </c>
      <c r="CH108">
        <v>16646.340921021521</v>
      </c>
      <c r="CI108">
        <v>16518.194003870696</v>
      </c>
    </row>
    <row r="109" spans="1:87" ht="45">
      <c r="A109" t="s">
        <v>52</v>
      </c>
      <c r="B109" s="10">
        <v>162.4</v>
      </c>
      <c r="C109">
        <f>SUM(B106,B107,B108,B109)</f>
        <v>1022.6999999999999</v>
      </c>
      <c r="M109" s="2" t="s">
        <v>153</v>
      </c>
      <c r="N109">
        <v>-98.235196905295538</v>
      </c>
      <c r="O109">
        <v>-162.11321859738632</v>
      </c>
      <c r="P109">
        <v>-438.88323525512976</v>
      </c>
      <c r="Q109">
        <v>-361.17180310857134</v>
      </c>
      <c r="R109">
        <v>-318.40589193003211</v>
      </c>
      <c r="S109">
        <v>-243.9378797667257</v>
      </c>
      <c r="T109">
        <v>-178.58977317818903</v>
      </c>
      <c r="U109">
        <v>-804.89804655715011</v>
      </c>
      <c r="V109">
        <v>-1564.1730600511448</v>
      </c>
      <c r="W109">
        <v>-2054.9184439722403</v>
      </c>
      <c r="X109">
        <v>-2323.4387947981068</v>
      </c>
      <c r="Y109">
        <v>-2313.8101849847981</v>
      </c>
      <c r="Z109">
        <v>-2289.0020302651965</v>
      </c>
      <c r="AA109">
        <v>-2353.43933614653</v>
      </c>
      <c r="AB109">
        <v>-2506.2590819106472</v>
      </c>
      <c r="AC109">
        <v>-2636.0075794419381</v>
      </c>
      <c r="AD109">
        <v>-2768.4320086296448</v>
      </c>
      <c r="AE109">
        <v>-2840.7589709751892</v>
      </c>
      <c r="AF109">
        <v>-3016.7087428509431</v>
      </c>
      <c r="AG109">
        <v>-3198.5572466181761</v>
      </c>
      <c r="AH109">
        <v>-3343.2520987183661</v>
      </c>
      <c r="AI109">
        <v>-3404.3386536382504</v>
      </c>
      <c r="AJ109">
        <v>-3269.5753848959876</v>
      </c>
      <c r="AK109">
        <v>-3270.8135203998254</v>
      </c>
      <c r="AL109">
        <v>-3226.9368846624052</v>
      </c>
      <c r="AM109">
        <v>-3162.9873903414991</v>
      </c>
      <c r="AN109">
        <v>-3029.1485764421268</v>
      </c>
      <c r="AO109">
        <v>-2707.2956100915144</v>
      </c>
      <c r="AP109">
        <v>-2169.7180954515561</v>
      </c>
      <c r="AQ109">
        <v>-1751.1709600818599</v>
      </c>
      <c r="AR109">
        <v>-1498.212308027335</v>
      </c>
      <c r="AS109">
        <v>-1512.2624771302421</v>
      </c>
      <c r="AT109">
        <v>-1595.1675627263112</v>
      </c>
      <c r="AU109">
        <v>-1536.6335974587005</v>
      </c>
      <c r="AV109">
        <v>-1297.0501962533303</v>
      </c>
      <c r="AW109">
        <v>-1080.5062592513095</v>
      </c>
      <c r="AX109">
        <v>-885.2070559691756</v>
      </c>
      <c r="AY109">
        <v>-803.55031561395867</v>
      </c>
      <c r="AZ109">
        <v>-854.03365991368105</v>
      </c>
      <c r="BA109">
        <v>-499.44588362942068</v>
      </c>
      <c r="BB109">
        <v>-121.61539386767572</v>
      </c>
      <c r="BC109">
        <v>242.2334494901404</v>
      </c>
      <c r="BD109">
        <v>272.33077440454304</v>
      </c>
      <c r="BE109">
        <v>332.45854859123915</v>
      </c>
      <c r="BF109">
        <v>365.03887486593089</v>
      </c>
      <c r="BG109">
        <v>431.3760704829474</v>
      </c>
      <c r="BH109">
        <v>89.77711526852454</v>
      </c>
      <c r="BI109">
        <v>-164.16711990228941</v>
      </c>
      <c r="BJ109">
        <v>-687.56372201527165</v>
      </c>
      <c r="BK109">
        <v>-1214.1394234711706</v>
      </c>
      <c r="BL109">
        <v>-1245.425936002433</v>
      </c>
      <c r="BM109">
        <v>-1271.4855160656157</v>
      </c>
      <c r="BN109">
        <v>-1107.7029931876223</v>
      </c>
      <c r="BO109">
        <v>-995.51471185435912</v>
      </c>
      <c r="BP109">
        <v>-1160.5596649929544</v>
      </c>
      <c r="BQ109">
        <v>-1242.7949671359067</v>
      </c>
      <c r="BR109">
        <v>-1802.9382753652756</v>
      </c>
      <c r="BS109">
        <v>-1846.9821332557394</v>
      </c>
      <c r="BT109">
        <v>-1529.1933447281849</v>
      </c>
      <c r="BU109">
        <v>-1820.114757340652</v>
      </c>
      <c r="BV109">
        <v>-2086.3957745178477</v>
      </c>
      <c r="BW109">
        <v>-2059.0475018809952</v>
      </c>
      <c r="BX109">
        <v>-2041.5258741047728</v>
      </c>
      <c r="BY109">
        <v>-2672.1616438355086</v>
      </c>
      <c r="BZ109">
        <v>-3613.4537287339977</v>
      </c>
      <c r="CA109">
        <v>-4762.6736174859407</v>
      </c>
      <c r="CB109">
        <v>-6338.1181284793711</v>
      </c>
      <c r="CC109">
        <v>-6580.2093212901236</v>
      </c>
      <c r="CD109">
        <v>-6571.2925210752055</v>
      </c>
      <c r="CE109">
        <v>-6205.8210899220576</v>
      </c>
      <c r="CF109">
        <v>-6098.0014670992805</v>
      </c>
      <c r="CG109">
        <v>-6052.5814806646304</v>
      </c>
      <c r="CH109">
        <v>-6054.2830987209109</v>
      </c>
      <c r="CI109">
        <v>-6290.4270274186047</v>
      </c>
    </row>
    <row r="110" spans="1:87" ht="45">
      <c r="A110" t="s">
        <v>53</v>
      </c>
      <c r="B110" s="10">
        <v>290.60000000000002</v>
      </c>
      <c r="C110">
        <f t="shared" ref="C110:C173" si="43">SUM(B107,B108,B109,B110)</f>
        <v>858.9</v>
      </c>
      <c r="M110" s="2" t="s">
        <v>154</v>
      </c>
      <c r="N110">
        <v>-1105.908843810591</v>
      </c>
      <c r="O110">
        <v>-1205.8157860947726</v>
      </c>
      <c r="P110">
        <v>-1655.6992006547598</v>
      </c>
      <c r="Q110">
        <v>-1637.9071820941429</v>
      </c>
      <c r="R110">
        <v>-1753.4228158860644</v>
      </c>
      <c r="S110">
        <v>-1806.2367035514517</v>
      </c>
      <c r="T110">
        <v>-1899.405137677378</v>
      </c>
      <c r="U110">
        <v>-2906.5014065123005</v>
      </c>
      <c r="V110">
        <v>-4105.90193474429</v>
      </c>
      <c r="W110">
        <v>-4814.9526750704799</v>
      </c>
      <c r="X110">
        <v>-5146.9074645507135</v>
      </c>
      <c r="Y110">
        <v>-5139.7924723805954</v>
      </c>
      <c r="Z110">
        <v>-5122.0172188363931</v>
      </c>
      <c r="AA110">
        <v>-5199.1341996655592</v>
      </c>
      <c r="AB110">
        <v>-5412.7732772602949</v>
      </c>
      <c r="AC110">
        <v>-5576.4020294993761</v>
      </c>
      <c r="AD110">
        <v>-5711.2945147023192</v>
      </c>
      <c r="AE110">
        <v>-5740.2279795485647</v>
      </c>
      <c r="AF110">
        <v>-5835.2798073035819</v>
      </c>
      <c r="AG110">
        <v>-5971.4928567352326</v>
      </c>
      <c r="AH110">
        <v>-6133.7383362975997</v>
      </c>
      <c r="AI110">
        <v>-6205.5990117602669</v>
      </c>
      <c r="AJ110">
        <v>-6060.926191251272</v>
      </c>
      <c r="AK110">
        <v>-5995.5487078478618</v>
      </c>
      <c r="AL110">
        <v>-5811.7856124259179</v>
      </c>
      <c r="AM110">
        <v>-5566.4140225328956</v>
      </c>
      <c r="AN110">
        <v>-5157.2545202952415</v>
      </c>
      <c r="AO110">
        <v>-4758.1185312500565</v>
      </c>
      <c r="AP110">
        <v>-4080.508634078602</v>
      </c>
      <c r="AQ110">
        <v>-3583.8330539905446</v>
      </c>
      <c r="AR110">
        <v>-3282.0927748150398</v>
      </c>
      <c r="AS110">
        <v>-3423.4112322330202</v>
      </c>
      <c r="AT110">
        <v>-3497.6511501237655</v>
      </c>
      <c r="AU110">
        <v>-3425.620270122286</v>
      </c>
      <c r="AV110">
        <v>-3276.6060968548272</v>
      </c>
      <c r="AW110">
        <v>-2990.5387867036588</v>
      </c>
      <c r="AX110">
        <v>-2841.389950506576</v>
      </c>
      <c r="AY110">
        <v>-2743.881927878535</v>
      </c>
      <c r="AZ110">
        <v>-2825.9253835153158</v>
      </c>
      <c r="BA110">
        <v>-2345.1067384430066</v>
      </c>
      <c r="BB110">
        <v>-1776.6543994712079</v>
      </c>
      <c r="BC110">
        <v>-1350.4528647074378</v>
      </c>
      <c r="BD110">
        <v>-1586.0870751453108</v>
      </c>
      <c r="BE110">
        <v>-1518.5274325089272</v>
      </c>
      <c r="BF110">
        <v>-1493.0002407160509</v>
      </c>
      <c r="BG110">
        <v>-1442.4610773435224</v>
      </c>
      <c r="BH110">
        <v>-1958.6682131588491</v>
      </c>
      <c r="BI110">
        <v>-2346.4545184035815</v>
      </c>
      <c r="BJ110">
        <v>-3109.9845778637523</v>
      </c>
      <c r="BK110">
        <v>-3857.1402821947208</v>
      </c>
      <c r="BL110">
        <v>-3887.4080903951331</v>
      </c>
      <c r="BM110">
        <v>-3876.8795007252947</v>
      </c>
      <c r="BN110">
        <v>-3855.280276125533</v>
      </c>
      <c r="BO110">
        <v>-3724.7757892088098</v>
      </c>
      <c r="BP110">
        <v>-3842.5485133540546</v>
      </c>
      <c r="BQ110">
        <v>-3943.8055785485103</v>
      </c>
      <c r="BR110">
        <v>-4688.8300287199163</v>
      </c>
      <c r="BS110">
        <v>-5101.0869460802332</v>
      </c>
      <c r="BT110">
        <v>-4961.0225225212098</v>
      </c>
      <c r="BU110">
        <v>-6073.5185915968686</v>
      </c>
      <c r="BV110">
        <v>-7339.6899639988451</v>
      </c>
      <c r="BW110">
        <v>-7325.1623927867295</v>
      </c>
      <c r="BX110">
        <v>-7393.6217999181727</v>
      </c>
      <c r="BY110">
        <v>-8305.3364797775721</v>
      </c>
      <c r="BZ110">
        <v>-9684.3289140630368</v>
      </c>
      <c r="CA110">
        <v>-11354.943240664434</v>
      </c>
      <c r="CB110">
        <v>-13851.789184210067</v>
      </c>
      <c r="CC110">
        <v>-14180.684607141136</v>
      </c>
      <c r="CD110">
        <v>-14168.706055994331</v>
      </c>
      <c r="CE110">
        <v>-13747.377237730718</v>
      </c>
      <c r="CF110">
        <v>-13657.612991345477</v>
      </c>
      <c r="CG110">
        <v>-13621.80998577647</v>
      </c>
      <c r="CH110">
        <v>-13621.157771968388</v>
      </c>
      <c r="CI110">
        <v>-13893.300704515039</v>
      </c>
    </row>
    <row r="111" spans="1:87">
      <c r="A111" t="s">
        <v>54</v>
      </c>
      <c r="B111" s="10">
        <v>187.1</v>
      </c>
      <c r="C111">
        <f t="shared" si="43"/>
        <v>907.30000000000007</v>
      </c>
    </row>
    <row r="112" spans="1:87">
      <c r="A112" t="s">
        <v>55</v>
      </c>
      <c r="B112" s="10">
        <v>274.5</v>
      </c>
      <c r="C112">
        <f t="shared" si="43"/>
        <v>914.6</v>
      </c>
    </row>
    <row r="113" spans="1:5">
      <c r="A113" s="29" t="s">
        <v>56</v>
      </c>
      <c r="B113" s="30">
        <v>183.9</v>
      </c>
      <c r="C113">
        <f t="shared" si="43"/>
        <v>936.1</v>
      </c>
      <c r="D113">
        <f>C113-C109</f>
        <v>-86.599999999999909</v>
      </c>
      <c r="E113" t="e">
        <v>#N/A</v>
      </c>
    </row>
    <row r="114" spans="1:5">
      <c r="A114" t="s">
        <v>57</v>
      </c>
      <c r="B114" s="5">
        <v>286.5</v>
      </c>
      <c r="C114">
        <f t="shared" si="43"/>
        <v>932</v>
      </c>
      <c r="D114">
        <f t="shared" ref="D114:D177" si="44">C114-C110</f>
        <v>73.100000000000023</v>
      </c>
      <c r="E114" t="e">
        <v>#N/A</v>
      </c>
    </row>
    <row r="115" spans="1:5">
      <c r="A115" t="s">
        <v>58</v>
      </c>
      <c r="B115" s="5">
        <v>148.5</v>
      </c>
      <c r="C115">
        <f t="shared" si="43"/>
        <v>893.4</v>
      </c>
      <c r="D115">
        <f t="shared" si="44"/>
        <v>-13.900000000000091</v>
      </c>
      <c r="E115" t="e">
        <v>#N/A</v>
      </c>
    </row>
    <row r="116" spans="1:5">
      <c r="A116" t="s">
        <v>59</v>
      </c>
      <c r="B116" s="5">
        <v>315.39999999999998</v>
      </c>
      <c r="C116">
        <f t="shared" si="43"/>
        <v>934.3</v>
      </c>
      <c r="D116">
        <f t="shared" si="44"/>
        <v>19.699999999999932</v>
      </c>
      <c r="E116" t="e">
        <v>#N/A</v>
      </c>
    </row>
    <row r="117" spans="1:5">
      <c r="A117" t="s">
        <v>60</v>
      </c>
      <c r="B117" s="5">
        <v>283.89999999999998</v>
      </c>
      <c r="C117">
        <f t="shared" si="43"/>
        <v>1034.3</v>
      </c>
      <c r="D117">
        <f t="shared" si="44"/>
        <v>98.199999999999932</v>
      </c>
      <c r="E117" t="e">
        <v>#N/A</v>
      </c>
    </row>
    <row r="118" spans="1:5">
      <c r="A118" t="s">
        <v>61</v>
      </c>
      <c r="B118" s="5">
        <v>480.1</v>
      </c>
      <c r="C118">
        <f t="shared" si="43"/>
        <v>1227.9000000000001</v>
      </c>
      <c r="D118">
        <f t="shared" si="44"/>
        <v>295.90000000000009</v>
      </c>
      <c r="E118" t="e">
        <v>#N/A</v>
      </c>
    </row>
    <row r="119" spans="1:5">
      <c r="A119" t="s">
        <v>62</v>
      </c>
      <c r="B119" s="5">
        <v>872.7</v>
      </c>
      <c r="C119">
        <f t="shared" si="43"/>
        <v>1952.1000000000001</v>
      </c>
      <c r="D119">
        <f t="shared" si="44"/>
        <v>1058.7000000000003</v>
      </c>
      <c r="E119" t="e">
        <v>#N/A</v>
      </c>
    </row>
    <row r="120" spans="1:5">
      <c r="A120" t="s">
        <v>63</v>
      </c>
      <c r="B120" s="5">
        <v>584.6</v>
      </c>
      <c r="C120">
        <f t="shared" si="43"/>
        <v>2221.3000000000002</v>
      </c>
      <c r="D120">
        <f t="shared" si="44"/>
        <v>1287.0000000000002</v>
      </c>
      <c r="E120" t="e">
        <v>#N/A</v>
      </c>
    </row>
    <row r="121" spans="1:5">
      <c r="A121" t="s">
        <v>64</v>
      </c>
      <c r="B121" s="5">
        <v>644.70000000000005</v>
      </c>
      <c r="C121">
        <f t="shared" si="43"/>
        <v>2582.1000000000004</v>
      </c>
      <c r="D121">
        <f t="shared" si="44"/>
        <v>1547.8000000000004</v>
      </c>
      <c r="E121" t="e">
        <v>#N/A</v>
      </c>
    </row>
    <row r="122" spans="1:5">
      <c r="A122" t="s">
        <v>65</v>
      </c>
      <c r="B122" s="5">
        <v>959</v>
      </c>
      <c r="C122">
        <f t="shared" si="43"/>
        <v>3061</v>
      </c>
      <c r="D122">
        <f t="shared" si="44"/>
        <v>1833.1</v>
      </c>
      <c r="E122" t="e">
        <v>#N/A</v>
      </c>
    </row>
    <row r="123" spans="1:5">
      <c r="A123" t="s">
        <v>66</v>
      </c>
      <c r="B123" s="5">
        <v>704</v>
      </c>
      <c r="C123">
        <f t="shared" si="43"/>
        <v>2892.3</v>
      </c>
      <c r="D123">
        <f t="shared" si="44"/>
        <v>940.2</v>
      </c>
      <c r="E123" t="e">
        <v>#N/A</v>
      </c>
    </row>
    <row r="124" spans="1:5">
      <c r="A124" t="s">
        <v>67</v>
      </c>
      <c r="B124" s="5">
        <v>717</v>
      </c>
      <c r="C124">
        <f t="shared" si="43"/>
        <v>3024.7</v>
      </c>
      <c r="D124">
        <f t="shared" si="44"/>
        <v>803.39999999999964</v>
      </c>
      <c r="E124" t="e">
        <v>#N/A</v>
      </c>
    </row>
    <row r="125" spans="1:5">
      <c r="A125" t="s">
        <v>68</v>
      </c>
      <c r="B125" s="5">
        <v>577</v>
      </c>
      <c r="C125">
        <f t="shared" si="43"/>
        <v>2957</v>
      </c>
      <c r="D125">
        <f t="shared" si="44"/>
        <v>374.89999999999964</v>
      </c>
      <c r="E125" t="e">
        <v>#N/A</v>
      </c>
    </row>
    <row r="126" spans="1:5">
      <c r="A126" t="s">
        <v>69</v>
      </c>
      <c r="B126" s="5">
        <v>623</v>
      </c>
      <c r="C126">
        <f t="shared" si="43"/>
        <v>2621</v>
      </c>
      <c r="D126">
        <f t="shared" si="44"/>
        <v>-440</v>
      </c>
      <c r="E126" t="e">
        <v>#N/A</v>
      </c>
    </row>
    <row r="127" spans="1:5">
      <c r="A127" t="s">
        <v>70</v>
      </c>
      <c r="B127" s="5">
        <v>1304.8</v>
      </c>
      <c r="C127">
        <f t="shared" si="43"/>
        <v>3221.8</v>
      </c>
      <c r="D127">
        <f t="shared" si="44"/>
        <v>329.5</v>
      </c>
      <c r="E127" t="e">
        <v>#N/A</v>
      </c>
    </row>
    <row r="128" spans="1:5">
      <c r="A128" t="s">
        <v>71</v>
      </c>
      <c r="B128" s="5">
        <v>2005.8</v>
      </c>
      <c r="C128">
        <f t="shared" si="43"/>
        <v>4510.6000000000004</v>
      </c>
      <c r="D128">
        <f t="shared" si="44"/>
        <v>1485.9000000000005</v>
      </c>
      <c r="E128" t="e">
        <v>#N/A</v>
      </c>
    </row>
    <row r="129" spans="1:11">
      <c r="A129" t="s">
        <v>72</v>
      </c>
      <c r="B129" s="5">
        <v>1337.8</v>
      </c>
      <c r="C129">
        <f t="shared" si="43"/>
        <v>5271.4</v>
      </c>
      <c r="D129">
        <f t="shared" si="44"/>
        <v>2314.3999999999996</v>
      </c>
      <c r="E129" t="e">
        <v>#N/A</v>
      </c>
    </row>
    <row r="130" spans="1:11">
      <c r="A130" t="s">
        <v>73</v>
      </c>
      <c r="B130" s="5">
        <v>1326.829</v>
      </c>
      <c r="C130">
        <f t="shared" si="43"/>
        <v>5975.2289999999994</v>
      </c>
      <c r="D130">
        <f t="shared" si="44"/>
        <v>3354.2289999999994</v>
      </c>
      <c r="E130" t="e">
        <v>#N/A</v>
      </c>
    </row>
    <row r="131" spans="1:11">
      <c r="A131" t="s">
        <v>74</v>
      </c>
      <c r="B131" s="5">
        <v>1047.143</v>
      </c>
      <c r="C131">
        <f t="shared" si="43"/>
        <v>5717.5720000000001</v>
      </c>
      <c r="D131">
        <f t="shared" si="44"/>
        <v>2495.7719999999999</v>
      </c>
      <c r="E131" t="e">
        <v>#N/A</v>
      </c>
    </row>
    <row r="132" spans="1:11">
      <c r="A132" t="s">
        <v>75</v>
      </c>
      <c r="B132" s="5">
        <v>1216.296</v>
      </c>
      <c r="C132">
        <f t="shared" si="43"/>
        <v>4928.0680000000002</v>
      </c>
      <c r="D132">
        <f t="shared" si="44"/>
        <v>417.46799999999985</v>
      </c>
      <c r="E132">
        <f t="shared" ref="E132:E195" si="45">AVERAGE(D113:D132)</f>
        <v>909.43844999999999</v>
      </c>
      <c r="F132">
        <f t="shared" ref="F132:F195" si="46">STDEV(D113,D114,D115,D116,D117,D118,D119,D120,D121,D122,D123,D124,D125,D126,D127,D128,D129,D130,D131,D132)</f>
        <v>1007.6736469052955</v>
      </c>
      <c r="G132">
        <f t="shared" ref="G132:G195" si="47">F132*2</f>
        <v>2015.3472938105911</v>
      </c>
      <c r="H132">
        <f t="shared" ref="H132:H195" si="48">E132+F132</f>
        <v>1917.1120969052954</v>
      </c>
      <c r="I132">
        <f t="shared" ref="I132:I195" si="49">E132+G132</f>
        <v>2924.7857438105912</v>
      </c>
      <c r="J132">
        <f t="shared" ref="J132:J195" si="50">E132-F132</f>
        <v>-98.235196905295538</v>
      </c>
      <c r="K132">
        <f t="shared" ref="K132:K195" si="51">E132-G132</f>
        <v>-1105.908843810591</v>
      </c>
    </row>
    <row r="133" spans="1:11">
      <c r="A133" t="s">
        <v>76</v>
      </c>
      <c r="B133" s="5">
        <v>1037.549978</v>
      </c>
      <c r="C133">
        <f t="shared" si="43"/>
        <v>4627.817978</v>
      </c>
      <c r="D133">
        <f t="shared" si="44"/>
        <v>-643.5820219999996</v>
      </c>
      <c r="E133">
        <f t="shared" si="45"/>
        <v>881.5893489</v>
      </c>
      <c r="F133">
        <f t="shared" si="46"/>
        <v>1043.7025674973863</v>
      </c>
      <c r="G133">
        <f t="shared" si="47"/>
        <v>2087.4051349947727</v>
      </c>
      <c r="H133">
        <f t="shared" si="48"/>
        <v>1925.2919163973863</v>
      </c>
      <c r="I133">
        <f t="shared" si="49"/>
        <v>2968.9944838947727</v>
      </c>
      <c r="J133">
        <f t="shared" si="50"/>
        <v>-162.11321859738632</v>
      </c>
      <c r="K133">
        <f t="shared" si="51"/>
        <v>-1205.8157860947726</v>
      </c>
    </row>
    <row r="134" spans="1:11">
      <c r="A134" t="s">
        <v>77</v>
      </c>
      <c r="B134" s="5">
        <v>674.20764688999998</v>
      </c>
      <c r="C134">
        <f t="shared" si="43"/>
        <v>3975.1966248900003</v>
      </c>
      <c r="D134">
        <f t="shared" si="44"/>
        <v>-2000.0323751099991</v>
      </c>
      <c r="E134">
        <f t="shared" si="45"/>
        <v>777.93273014450017</v>
      </c>
      <c r="F134">
        <f t="shared" si="46"/>
        <v>1216.8159653996299</v>
      </c>
      <c r="G134">
        <f t="shared" si="47"/>
        <v>2433.6319307992599</v>
      </c>
      <c r="H134">
        <f t="shared" si="48"/>
        <v>1994.74869554413</v>
      </c>
      <c r="I134">
        <f t="shared" si="49"/>
        <v>3211.5646609437599</v>
      </c>
      <c r="J134">
        <f t="shared" si="50"/>
        <v>-438.88323525512976</v>
      </c>
      <c r="K134">
        <f t="shared" si="51"/>
        <v>-1655.6992006547598</v>
      </c>
    </row>
    <row r="135" spans="1:11">
      <c r="A135" t="s">
        <v>78</v>
      </c>
      <c r="B135" s="5">
        <v>5528.2352897600003</v>
      </c>
      <c r="C135">
        <f t="shared" si="43"/>
        <v>8456.2889146500002</v>
      </c>
      <c r="D135">
        <f t="shared" si="44"/>
        <v>2738.71691465</v>
      </c>
      <c r="E135">
        <f t="shared" si="45"/>
        <v>915.56357587700018</v>
      </c>
      <c r="F135">
        <f t="shared" si="46"/>
        <v>1276.7353789855715</v>
      </c>
      <c r="G135">
        <f t="shared" si="47"/>
        <v>2553.470757971143</v>
      </c>
      <c r="H135">
        <f t="shared" si="48"/>
        <v>2192.2989548625719</v>
      </c>
      <c r="I135">
        <f t="shared" si="49"/>
        <v>3469.0343338481434</v>
      </c>
      <c r="J135">
        <f t="shared" si="50"/>
        <v>-361.17180310857134</v>
      </c>
      <c r="K135">
        <f t="shared" si="51"/>
        <v>-1637.9071820941429</v>
      </c>
    </row>
    <row r="136" spans="1:11">
      <c r="A136" t="s">
        <v>79</v>
      </c>
      <c r="B136" s="5">
        <v>1728.72420833</v>
      </c>
      <c r="C136">
        <f t="shared" si="43"/>
        <v>8968.7171229800006</v>
      </c>
      <c r="D136">
        <f t="shared" si="44"/>
        <v>4040.6491229800004</v>
      </c>
      <c r="E136">
        <f t="shared" si="45"/>
        <v>1116.6110320260002</v>
      </c>
      <c r="F136">
        <f t="shared" si="46"/>
        <v>1435.0169239560323</v>
      </c>
      <c r="G136">
        <f t="shared" si="47"/>
        <v>2870.0338479120646</v>
      </c>
      <c r="H136">
        <f t="shared" si="48"/>
        <v>2551.6279559820323</v>
      </c>
      <c r="I136">
        <f t="shared" si="49"/>
        <v>3986.6448799380651</v>
      </c>
      <c r="J136">
        <f t="shared" si="50"/>
        <v>-318.40589193003211</v>
      </c>
      <c r="K136">
        <f t="shared" si="51"/>
        <v>-1753.4228158860644</v>
      </c>
    </row>
    <row r="137" spans="1:11">
      <c r="A137" t="s">
        <v>80</v>
      </c>
      <c r="B137" s="5">
        <v>829.84907285999998</v>
      </c>
      <c r="C137">
        <f t="shared" si="43"/>
        <v>8761.0162178400005</v>
      </c>
      <c r="D137">
        <f t="shared" si="44"/>
        <v>4133.1982398400005</v>
      </c>
      <c r="E137">
        <f t="shared" si="45"/>
        <v>1318.3609440180003</v>
      </c>
      <c r="F137">
        <f t="shared" si="46"/>
        <v>1562.298823784726</v>
      </c>
      <c r="G137">
        <f t="shared" si="47"/>
        <v>3124.597647569452</v>
      </c>
      <c r="H137">
        <f t="shared" si="48"/>
        <v>2880.6597678027265</v>
      </c>
      <c r="I137">
        <f t="shared" si="49"/>
        <v>4442.9585915874522</v>
      </c>
      <c r="J137">
        <f t="shared" si="50"/>
        <v>-243.9378797667257</v>
      </c>
      <c r="K137">
        <f t="shared" si="51"/>
        <v>-1806.2367035514517</v>
      </c>
    </row>
    <row r="138" spans="1:11">
      <c r="A138" t="s">
        <v>81</v>
      </c>
      <c r="B138" s="5">
        <v>661.58100000000002</v>
      </c>
      <c r="C138">
        <f t="shared" si="43"/>
        <v>8748.3895709499993</v>
      </c>
      <c r="D138">
        <f t="shared" si="44"/>
        <v>4773.1929460599986</v>
      </c>
      <c r="E138">
        <f t="shared" si="45"/>
        <v>1542.2255913209999</v>
      </c>
      <c r="F138">
        <f t="shared" si="46"/>
        <v>1720.8153644991889</v>
      </c>
      <c r="G138">
        <f t="shared" si="47"/>
        <v>3441.6307289983779</v>
      </c>
      <c r="H138">
        <f t="shared" si="48"/>
        <v>3263.0409558201891</v>
      </c>
      <c r="I138">
        <f t="shared" si="49"/>
        <v>4983.856320319378</v>
      </c>
      <c r="J138">
        <f t="shared" si="50"/>
        <v>-178.58977317818903</v>
      </c>
      <c r="K138">
        <f t="shared" si="51"/>
        <v>-1899.405137677378</v>
      </c>
    </row>
    <row r="139" spans="1:11">
      <c r="A139" t="s">
        <v>82</v>
      </c>
      <c r="B139" s="5">
        <v>1384.429075</v>
      </c>
      <c r="C139">
        <f t="shared" si="43"/>
        <v>4604.5833561899999</v>
      </c>
      <c r="D139">
        <f t="shared" si="44"/>
        <v>-3851.7055584600002</v>
      </c>
      <c r="E139">
        <f t="shared" si="45"/>
        <v>1296.705313398</v>
      </c>
      <c r="F139">
        <f t="shared" si="46"/>
        <v>2101.6033599551502</v>
      </c>
      <c r="G139">
        <f t="shared" si="47"/>
        <v>4203.2067199103003</v>
      </c>
      <c r="H139">
        <f t="shared" si="48"/>
        <v>3398.30867335315</v>
      </c>
      <c r="I139">
        <f t="shared" si="49"/>
        <v>5499.9120333083001</v>
      </c>
      <c r="J139">
        <f t="shared" si="50"/>
        <v>-804.89804655715011</v>
      </c>
      <c r="K139">
        <f t="shared" si="51"/>
        <v>-2906.5014065123005</v>
      </c>
    </row>
    <row r="140" spans="1:11">
      <c r="A140" t="s">
        <v>83</v>
      </c>
      <c r="B140" s="5">
        <v>996.86800000000005</v>
      </c>
      <c r="C140">
        <f t="shared" si="43"/>
        <v>3872.7271478600001</v>
      </c>
      <c r="D140">
        <f t="shared" si="44"/>
        <v>-5095.989975120001</v>
      </c>
      <c r="E140">
        <f t="shared" si="45"/>
        <v>977.55581464200009</v>
      </c>
      <c r="F140">
        <f t="shared" si="46"/>
        <v>2541.7288746931449</v>
      </c>
      <c r="G140">
        <f t="shared" si="47"/>
        <v>5083.4577493862898</v>
      </c>
      <c r="H140">
        <f t="shared" si="48"/>
        <v>3519.2846893351452</v>
      </c>
      <c r="I140">
        <f t="shared" si="49"/>
        <v>6061.0135640282897</v>
      </c>
      <c r="J140">
        <f t="shared" si="50"/>
        <v>-1564.1730600511448</v>
      </c>
      <c r="K140">
        <f t="shared" si="51"/>
        <v>-4105.90193474429</v>
      </c>
    </row>
    <row r="141" spans="1:11">
      <c r="A141" t="s">
        <v>84</v>
      </c>
      <c r="B141" s="5">
        <v>1817.13759252</v>
      </c>
      <c r="C141">
        <f t="shared" si="43"/>
        <v>4860.0156675199996</v>
      </c>
      <c r="D141">
        <f t="shared" si="44"/>
        <v>-3901.0005503200009</v>
      </c>
      <c r="E141">
        <f t="shared" si="45"/>
        <v>705.11578712599987</v>
      </c>
      <c r="F141">
        <f t="shared" si="46"/>
        <v>2760.0342310982401</v>
      </c>
      <c r="G141">
        <f t="shared" si="47"/>
        <v>5520.0684621964801</v>
      </c>
      <c r="H141">
        <f t="shared" si="48"/>
        <v>3465.1500182242398</v>
      </c>
      <c r="I141">
        <f t="shared" si="49"/>
        <v>6225.1842493224804</v>
      </c>
      <c r="J141">
        <f t="shared" si="50"/>
        <v>-2054.9184439722403</v>
      </c>
      <c r="K141">
        <f t="shared" si="51"/>
        <v>-4814.9526750704799</v>
      </c>
    </row>
    <row r="142" spans="1:11">
      <c r="A142" t="s">
        <v>85</v>
      </c>
      <c r="B142" s="5">
        <v>2281.3366599999999</v>
      </c>
      <c r="C142">
        <f t="shared" si="43"/>
        <v>6479.7713275199994</v>
      </c>
      <c r="D142">
        <f t="shared" si="44"/>
        <v>-2268.6182434299999</v>
      </c>
      <c r="E142">
        <f t="shared" si="45"/>
        <v>500.0298749544998</v>
      </c>
      <c r="F142">
        <f t="shared" si="46"/>
        <v>2823.4686697526067</v>
      </c>
      <c r="G142">
        <f t="shared" si="47"/>
        <v>5646.9373395052135</v>
      </c>
      <c r="H142">
        <f t="shared" si="48"/>
        <v>3323.4985447071067</v>
      </c>
      <c r="I142">
        <f t="shared" si="49"/>
        <v>6146.9672144597134</v>
      </c>
      <c r="J142">
        <f t="shared" si="50"/>
        <v>-2323.4387947981068</v>
      </c>
      <c r="K142">
        <f t="shared" si="51"/>
        <v>-5146.9074645507135</v>
      </c>
    </row>
    <row r="143" spans="1:11">
      <c r="A143" t="s">
        <v>86</v>
      </c>
      <c r="B143" s="5">
        <v>692.28565279999998</v>
      </c>
      <c r="C143">
        <f t="shared" si="43"/>
        <v>5787.6279053200005</v>
      </c>
      <c r="D143">
        <f t="shared" si="44"/>
        <v>1183.0445491300006</v>
      </c>
      <c r="E143">
        <f t="shared" si="45"/>
        <v>512.17210241099997</v>
      </c>
      <c r="F143">
        <f t="shared" si="46"/>
        <v>2825.9822873957978</v>
      </c>
      <c r="G143">
        <f t="shared" si="47"/>
        <v>5651.9645747915956</v>
      </c>
      <c r="H143">
        <f t="shared" si="48"/>
        <v>3338.1543898067976</v>
      </c>
      <c r="I143">
        <f t="shared" si="49"/>
        <v>6164.1366772025958</v>
      </c>
      <c r="J143">
        <f t="shared" si="50"/>
        <v>-2313.8101849847981</v>
      </c>
      <c r="K143">
        <f t="shared" si="51"/>
        <v>-5139.7924723805954</v>
      </c>
    </row>
    <row r="144" spans="1:11">
      <c r="A144" t="s">
        <v>87</v>
      </c>
      <c r="B144" s="5">
        <v>522.18836044</v>
      </c>
      <c r="C144">
        <f t="shared" si="43"/>
        <v>5312.9482657600001</v>
      </c>
      <c r="D144">
        <f t="shared" si="44"/>
        <v>1440.2211179000001</v>
      </c>
      <c r="E144">
        <f t="shared" si="45"/>
        <v>544.01315830599992</v>
      </c>
      <c r="F144">
        <f t="shared" si="46"/>
        <v>2833.0151885711966</v>
      </c>
      <c r="G144">
        <f t="shared" si="47"/>
        <v>5666.0303771423933</v>
      </c>
      <c r="H144">
        <f t="shared" si="48"/>
        <v>3377.0283468771968</v>
      </c>
      <c r="I144">
        <f t="shared" si="49"/>
        <v>6210.0435354483934</v>
      </c>
      <c r="J144">
        <f t="shared" si="50"/>
        <v>-2289.0020302651965</v>
      </c>
      <c r="K144">
        <f t="shared" si="51"/>
        <v>-5122.0172188363931</v>
      </c>
    </row>
    <row r="145" spans="1:11">
      <c r="A145" t="s">
        <v>88</v>
      </c>
      <c r="B145" s="5">
        <v>703.95237560999999</v>
      </c>
      <c r="C145">
        <f t="shared" si="43"/>
        <v>4199.7630488499999</v>
      </c>
      <c r="D145">
        <f t="shared" si="44"/>
        <v>-660.25261866999972</v>
      </c>
      <c r="E145">
        <f t="shared" si="45"/>
        <v>492.2555273724999</v>
      </c>
      <c r="F145">
        <f t="shared" si="46"/>
        <v>2845.6948635190297</v>
      </c>
      <c r="G145">
        <f t="shared" si="47"/>
        <v>5691.3897270380594</v>
      </c>
      <c r="H145">
        <f t="shared" si="48"/>
        <v>3337.9503908915294</v>
      </c>
      <c r="I145">
        <f t="shared" si="49"/>
        <v>6183.6452544105596</v>
      </c>
      <c r="J145">
        <f t="shared" si="50"/>
        <v>-2353.43933614653</v>
      </c>
      <c r="K145">
        <f t="shared" si="51"/>
        <v>-5199.1341996655592</v>
      </c>
    </row>
    <row r="146" spans="1:11">
      <c r="A146" t="s">
        <v>89</v>
      </c>
      <c r="B146" s="5">
        <v>2281.3366599999999</v>
      </c>
      <c r="C146">
        <f t="shared" si="43"/>
        <v>4199.7630488499999</v>
      </c>
      <c r="D146">
        <f t="shared" si="44"/>
        <v>-2280.0082786699995</v>
      </c>
      <c r="E146">
        <f t="shared" si="45"/>
        <v>400.25511343899996</v>
      </c>
      <c r="F146">
        <f t="shared" si="46"/>
        <v>2906.5141953496473</v>
      </c>
      <c r="G146">
        <f t="shared" si="47"/>
        <v>5813.0283906992945</v>
      </c>
      <c r="H146">
        <f t="shared" si="48"/>
        <v>3306.7693087886473</v>
      </c>
      <c r="I146">
        <f t="shared" si="49"/>
        <v>6213.2835041382941</v>
      </c>
      <c r="J146">
        <f t="shared" si="50"/>
        <v>-2506.2590819106472</v>
      </c>
      <c r="K146">
        <f t="shared" si="51"/>
        <v>-5412.7732772602949</v>
      </c>
    </row>
    <row r="147" spans="1:11">
      <c r="A147" t="s">
        <v>90</v>
      </c>
      <c r="B147" s="5">
        <v>692.28565279999998</v>
      </c>
      <c r="C147">
        <f t="shared" si="43"/>
        <v>4199.7630488499999</v>
      </c>
      <c r="D147">
        <f t="shared" si="44"/>
        <v>-1587.8648564700006</v>
      </c>
      <c r="E147">
        <f t="shared" si="45"/>
        <v>304.3868706154999</v>
      </c>
      <c r="F147">
        <f t="shared" si="46"/>
        <v>2940.394450057438</v>
      </c>
      <c r="G147">
        <f t="shared" si="47"/>
        <v>5880.788900114876</v>
      </c>
      <c r="H147">
        <f t="shared" si="48"/>
        <v>3244.7813206729379</v>
      </c>
      <c r="I147">
        <f t="shared" si="49"/>
        <v>6185.1757707303759</v>
      </c>
      <c r="J147">
        <f t="shared" si="50"/>
        <v>-2636.0075794419381</v>
      </c>
      <c r="K147">
        <f t="shared" si="51"/>
        <v>-5576.4020294993761</v>
      </c>
    </row>
    <row r="148" spans="1:11">
      <c r="A148" t="s">
        <v>91</v>
      </c>
      <c r="B148" s="5">
        <v>522.14611390059997</v>
      </c>
      <c r="C148">
        <f t="shared" si="43"/>
        <v>4199.7208023105995</v>
      </c>
      <c r="D148">
        <f t="shared" si="44"/>
        <v>-1113.2274634494006</v>
      </c>
      <c r="E148">
        <f t="shared" si="45"/>
        <v>174.43049744302979</v>
      </c>
      <c r="F148">
        <f t="shared" si="46"/>
        <v>2942.8625060726745</v>
      </c>
      <c r="G148">
        <f t="shared" si="47"/>
        <v>5885.725012145349</v>
      </c>
      <c r="H148">
        <f t="shared" si="48"/>
        <v>3117.2930035157042</v>
      </c>
      <c r="I148">
        <f t="shared" si="49"/>
        <v>6060.1555095883787</v>
      </c>
      <c r="J148">
        <f t="shared" si="50"/>
        <v>-2768.4320086296448</v>
      </c>
      <c r="K148">
        <f t="shared" si="51"/>
        <v>-5711.2945147023192</v>
      </c>
    </row>
    <row r="149" spans="1:11">
      <c r="A149" t="s">
        <v>92</v>
      </c>
      <c r="B149" s="5">
        <v>703.98542525252003</v>
      </c>
      <c r="C149">
        <f t="shared" si="43"/>
        <v>4199.7538519531199</v>
      </c>
      <c r="D149">
        <f t="shared" si="44"/>
        <v>-9.1968968799847062E-3</v>
      </c>
      <c r="E149">
        <f t="shared" si="45"/>
        <v>58.710037598185821</v>
      </c>
      <c r="F149">
        <f t="shared" si="46"/>
        <v>2899.469008573375</v>
      </c>
      <c r="G149">
        <f t="shared" si="47"/>
        <v>5798.9380171467501</v>
      </c>
      <c r="H149">
        <f t="shared" si="48"/>
        <v>2958.1790461715609</v>
      </c>
      <c r="I149">
        <f t="shared" si="49"/>
        <v>5857.6480547449355</v>
      </c>
      <c r="J149">
        <f t="shared" si="50"/>
        <v>-2840.7589709751892</v>
      </c>
      <c r="K149">
        <f t="shared" si="51"/>
        <v>-5740.2279795485647</v>
      </c>
    </row>
    <row r="150" spans="1:11">
      <c r="A150" t="s">
        <v>93</v>
      </c>
      <c r="B150" s="5">
        <v>498.62053696708</v>
      </c>
      <c r="C150">
        <f t="shared" si="43"/>
        <v>2417.0377289202002</v>
      </c>
      <c r="D150">
        <f t="shared" si="44"/>
        <v>-1782.7253199297998</v>
      </c>
      <c r="E150">
        <f t="shared" si="45"/>
        <v>-198.13767839830408</v>
      </c>
      <c r="F150">
        <f t="shared" si="46"/>
        <v>2818.5710644526389</v>
      </c>
      <c r="G150">
        <f t="shared" si="47"/>
        <v>5637.1421289052778</v>
      </c>
      <c r="H150">
        <f t="shared" si="48"/>
        <v>2620.4333860543347</v>
      </c>
      <c r="I150">
        <f t="shared" si="49"/>
        <v>5439.0044505069736</v>
      </c>
      <c r="J150">
        <f t="shared" si="50"/>
        <v>-3016.7087428509431</v>
      </c>
      <c r="K150">
        <f t="shared" si="51"/>
        <v>-5835.2798073035819</v>
      </c>
    </row>
    <row r="151" spans="1:11">
      <c r="A151" t="s">
        <v>94</v>
      </c>
      <c r="B151" s="5">
        <v>421.10381067347998</v>
      </c>
      <c r="C151">
        <f t="shared" si="43"/>
        <v>2145.8558867936799</v>
      </c>
      <c r="D151">
        <f t="shared" si="44"/>
        <v>-2053.90716205632</v>
      </c>
      <c r="E151">
        <f t="shared" si="45"/>
        <v>-425.62163650112018</v>
      </c>
      <c r="F151">
        <f t="shared" si="46"/>
        <v>2772.9356101170561</v>
      </c>
      <c r="G151">
        <f t="shared" si="47"/>
        <v>5545.8712202341121</v>
      </c>
      <c r="H151">
        <f t="shared" si="48"/>
        <v>2347.313973615936</v>
      </c>
      <c r="I151">
        <f t="shared" si="49"/>
        <v>5120.2495837329916</v>
      </c>
      <c r="J151">
        <f t="shared" si="50"/>
        <v>-3198.5572466181761</v>
      </c>
      <c r="K151">
        <f t="shared" si="51"/>
        <v>-5971.4928567352326</v>
      </c>
    </row>
    <row r="152" spans="1:11">
      <c r="A152" t="s">
        <v>95</v>
      </c>
      <c r="B152" s="5">
        <v>450.59453665728</v>
      </c>
      <c r="C152">
        <f t="shared" si="43"/>
        <v>2074.3043095503599</v>
      </c>
      <c r="D152">
        <f t="shared" si="44"/>
        <v>-2125.4164927602396</v>
      </c>
      <c r="E152">
        <f t="shared" si="45"/>
        <v>-552.76586113913197</v>
      </c>
      <c r="F152">
        <f t="shared" si="46"/>
        <v>2790.4862375792341</v>
      </c>
      <c r="G152">
        <f t="shared" si="47"/>
        <v>5580.9724751584681</v>
      </c>
      <c r="H152">
        <f t="shared" si="48"/>
        <v>2237.720376440102</v>
      </c>
      <c r="I152">
        <f t="shared" si="49"/>
        <v>5028.2066140193365</v>
      </c>
      <c r="J152">
        <f t="shared" si="50"/>
        <v>-3343.2520987183661</v>
      </c>
      <c r="K152">
        <f t="shared" si="51"/>
        <v>-6133.7383362975997</v>
      </c>
    </row>
    <row r="153" spans="1:11">
      <c r="A153" t="s">
        <v>96</v>
      </c>
      <c r="B153" s="5">
        <v>1179.6042581132399</v>
      </c>
      <c r="C153">
        <f t="shared" si="43"/>
        <v>2549.9231424110799</v>
      </c>
      <c r="D153">
        <f t="shared" si="44"/>
        <v>-1649.83070954204</v>
      </c>
      <c r="E153">
        <f t="shared" si="45"/>
        <v>-603.07829551623411</v>
      </c>
      <c r="F153">
        <f t="shared" si="46"/>
        <v>2801.2603581220164</v>
      </c>
      <c r="G153">
        <f t="shared" si="47"/>
        <v>5602.5207162440329</v>
      </c>
      <c r="H153">
        <f t="shared" si="48"/>
        <v>2198.1820626057824</v>
      </c>
      <c r="I153">
        <f t="shared" si="49"/>
        <v>4999.4424207277989</v>
      </c>
      <c r="J153">
        <f t="shared" si="50"/>
        <v>-3404.3386536382504</v>
      </c>
      <c r="K153">
        <f t="shared" si="51"/>
        <v>-6205.5990117602669</v>
      </c>
    </row>
    <row r="154" spans="1:11">
      <c r="A154" t="s">
        <v>97</v>
      </c>
      <c r="B154" s="5">
        <v>862.77708787683298</v>
      </c>
      <c r="C154">
        <f t="shared" si="43"/>
        <v>2914.0796933208326</v>
      </c>
      <c r="D154">
        <f t="shared" si="44"/>
        <v>497.04196440063242</v>
      </c>
      <c r="E154">
        <f t="shared" si="45"/>
        <v>-478.22457854070245</v>
      </c>
      <c r="F154">
        <f t="shared" si="46"/>
        <v>2791.3508063552849</v>
      </c>
      <c r="G154">
        <f t="shared" si="47"/>
        <v>5582.7016127105699</v>
      </c>
      <c r="H154">
        <f t="shared" si="48"/>
        <v>2313.1262278145823</v>
      </c>
      <c r="I154">
        <f t="shared" si="49"/>
        <v>5104.4770341698677</v>
      </c>
      <c r="J154">
        <f t="shared" si="50"/>
        <v>-3269.5753848959876</v>
      </c>
      <c r="K154">
        <f t="shared" si="51"/>
        <v>-6060.926191251272</v>
      </c>
    </row>
    <row r="155" spans="1:11">
      <c r="A155" t="s">
        <v>98</v>
      </c>
      <c r="B155" s="5">
        <v>1034.5218305746</v>
      </c>
      <c r="C155">
        <f t="shared" si="43"/>
        <v>3527.4977132219528</v>
      </c>
      <c r="D155">
        <f t="shared" si="44"/>
        <v>1381.6418264282729</v>
      </c>
      <c r="E155">
        <f t="shared" si="45"/>
        <v>-546.07833295178887</v>
      </c>
      <c r="F155">
        <f t="shared" si="46"/>
        <v>2724.7351874480364</v>
      </c>
      <c r="G155">
        <f t="shared" si="47"/>
        <v>5449.4703748960728</v>
      </c>
      <c r="H155">
        <f t="shared" si="48"/>
        <v>2178.6568544962474</v>
      </c>
      <c r="I155">
        <f t="shared" si="49"/>
        <v>4903.3920419442838</v>
      </c>
      <c r="J155">
        <f t="shared" si="50"/>
        <v>-3270.8135203998254</v>
      </c>
      <c r="K155">
        <f t="shared" si="51"/>
        <v>-5995.5487078478618</v>
      </c>
    </row>
    <row r="156" spans="1:11">
      <c r="A156" t="s">
        <v>99</v>
      </c>
      <c r="B156" s="5">
        <v>1117.8537770236101</v>
      </c>
      <c r="C156">
        <f t="shared" si="43"/>
        <v>4194.7569535882831</v>
      </c>
      <c r="D156">
        <f t="shared" si="44"/>
        <v>2120.4526440379232</v>
      </c>
      <c r="E156">
        <f t="shared" si="45"/>
        <v>-642.08815689889252</v>
      </c>
      <c r="F156">
        <f t="shared" si="46"/>
        <v>2584.8487277635127</v>
      </c>
      <c r="G156">
        <f t="shared" si="47"/>
        <v>5169.6974555270253</v>
      </c>
      <c r="H156">
        <f t="shared" si="48"/>
        <v>1942.7605708646201</v>
      </c>
      <c r="I156">
        <f t="shared" si="49"/>
        <v>4527.6092986281328</v>
      </c>
      <c r="J156">
        <f t="shared" si="50"/>
        <v>-3226.9368846624052</v>
      </c>
      <c r="K156">
        <f t="shared" si="51"/>
        <v>-5811.7856124259179</v>
      </c>
    </row>
    <row r="157" spans="1:11">
      <c r="A157" t="s">
        <v>100</v>
      </c>
      <c r="B157" s="5">
        <v>1318.51666175182</v>
      </c>
      <c r="C157">
        <f t="shared" si="43"/>
        <v>4333.6693572268632</v>
      </c>
      <c r="D157">
        <f t="shared" si="44"/>
        <v>1783.7462148157833</v>
      </c>
      <c r="E157">
        <f t="shared" si="45"/>
        <v>-759.56075815010331</v>
      </c>
      <c r="F157">
        <f t="shared" si="46"/>
        <v>2403.426632191396</v>
      </c>
      <c r="G157">
        <f t="shared" si="47"/>
        <v>4806.8532643827921</v>
      </c>
      <c r="H157">
        <f t="shared" si="48"/>
        <v>1643.8658740412927</v>
      </c>
      <c r="I157">
        <f t="shared" si="49"/>
        <v>4047.2925062326885</v>
      </c>
      <c r="J157">
        <f t="shared" si="50"/>
        <v>-3162.9873903414991</v>
      </c>
      <c r="K157">
        <f t="shared" si="51"/>
        <v>-5566.4140225328956</v>
      </c>
    </row>
    <row r="158" spans="1:11">
      <c r="A158" t="s">
        <v>101</v>
      </c>
      <c r="B158" s="5">
        <v>1386.74288125263</v>
      </c>
      <c r="C158">
        <f t="shared" si="43"/>
        <v>4857.6351506026604</v>
      </c>
      <c r="D158">
        <f t="shared" si="44"/>
        <v>1943.5554572818278</v>
      </c>
      <c r="E158">
        <f t="shared" si="45"/>
        <v>-901.04263258901187</v>
      </c>
      <c r="F158">
        <f t="shared" si="46"/>
        <v>2128.1059438531147</v>
      </c>
      <c r="G158">
        <f t="shared" si="47"/>
        <v>4256.2118877062294</v>
      </c>
      <c r="H158">
        <f t="shared" si="48"/>
        <v>1227.0633112641028</v>
      </c>
      <c r="I158">
        <f t="shared" si="49"/>
        <v>3355.1692551172173</v>
      </c>
      <c r="J158">
        <f t="shared" si="50"/>
        <v>-3029.1485764421268</v>
      </c>
      <c r="K158">
        <f t="shared" si="51"/>
        <v>-5157.2545202952415</v>
      </c>
    </row>
    <row r="159" spans="1:11">
      <c r="A159" t="s">
        <v>102</v>
      </c>
      <c r="B159" s="5">
        <v>744.07770785467198</v>
      </c>
      <c r="C159">
        <f t="shared" si="43"/>
        <v>4567.1910278827318</v>
      </c>
      <c r="D159">
        <f t="shared" si="44"/>
        <v>1039.6933146607789</v>
      </c>
      <c r="E159">
        <f t="shared" si="45"/>
        <v>-656.47268893297291</v>
      </c>
      <c r="F159">
        <f t="shared" si="46"/>
        <v>2050.8229211585417</v>
      </c>
      <c r="G159">
        <f t="shared" si="47"/>
        <v>4101.6458423170834</v>
      </c>
      <c r="H159">
        <f t="shared" si="48"/>
        <v>1394.3502322255688</v>
      </c>
      <c r="I159">
        <f t="shared" si="49"/>
        <v>3445.1731533841103</v>
      </c>
      <c r="J159">
        <f t="shared" si="50"/>
        <v>-2707.2956100915144</v>
      </c>
      <c r="K159">
        <f t="shared" si="51"/>
        <v>-4758.1185312500565</v>
      </c>
    </row>
    <row r="160" spans="1:11">
      <c r="A160" t="s">
        <v>103</v>
      </c>
      <c r="B160" s="5">
        <v>3600.3323697784099</v>
      </c>
      <c r="C160">
        <f t="shared" si="43"/>
        <v>7049.6696206375327</v>
      </c>
      <c r="D160">
        <f t="shared" si="44"/>
        <v>2854.9126670492496</v>
      </c>
      <c r="E160">
        <f t="shared" si="45"/>
        <v>-258.92755682451053</v>
      </c>
      <c r="F160">
        <f t="shared" si="46"/>
        <v>1910.7905386270456</v>
      </c>
      <c r="G160">
        <f t="shared" si="47"/>
        <v>3821.5810772540913</v>
      </c>
      <c r="H160">
        <f t="shared" si="48"/>
        <v>1651.8629818025352</v>
      </c>
      <c r="I160">
        <f t="shared" si="49"/>
        <v>3562.6535204295806</v>
      </c>
      <c r="J160">
        <f t="shared" si="50"/>
        <v>-2169.7180954515561</v>
      </c>
      <c r="K160">
        <f t="shared" si="51"/>
        <v>-4080.508634078602</v>
      </c>
    </row>
    <row r="161" spans="1:11">
      <c r="A161" t="s">
        <v>104</v>
      </c>
      <c r="B161" s="5">
        <v>1509.88966104786</v>
      </c>
      <c r="C161">
        <f t="shared" si="43"/>
        <v>7241.0426199335725</v>
      </c>
      <c r="D161">
        <f t="shared" si="44"/>
        <v>2907.3732627067093</v>
      </c>
      <c r="E161">
        <f t="shared" si="45"/>
        <v>81.491133826824893</v>
      </c>
      <c r="F161">
        <f t="shared" si="46"/>
        <v>1832.6620939086847</v>
      </c>
      <c r="G161">
        <f t="shared" si="47"/>
        <v>3665.3241878173694</v>
      </c>
      <c r="H161">
        <f t="shared" si="48"/>
        <v>1914.1532277355095</v>
      </c>
      <c r="I161">
        <f t="shared" si="49"/>
        <v>3746.8153216441942</v>
      </c>
      <c r="J161">
        <f t="shared" si="50"/>
        <v>-1751.1709600818599</v>
      </c>
      <c r="K161">
        <f t="shared" si="51"/>
        <v>-3583.8330539905446</v>
      </c>
    </row>
    <row r="162" spans="1:11">
      <c r="A162" t="s">
        <v>105</v>
      </c>
      <c r="B162" s="5">
        <v>818.25766716261501</v>
      </c>
      <c r="C162">
        <f t="shared" si="43"/>
        <v>6672.5574058435568</v>
      </c>
      <c r="D162">
        <f t="shared" si="44"/>
        <v>1814.9222552408964</v>
      </c>
      <c r="E162">
        <f t="shared" si="45"/>
        <v>285.66815876036969</v>
      </c>
      <c r="F162">
        <f t="shared" si="46"/>
        <v>1783.8804667877048</v>
      </c>
      <c r="G162">
        <f t="shared" si="47"/>
        <v>3567.7609335754096</v>
      </c>
      <c r="H162">
        <f t="shared" si="48"/>
        <v>2069.5486255480746</v>
      </c>
      <c r="I162">
        <f t="shared" si="49"/>
        <v>3853.4290923357794</v>
      </c>
      <c r="J162">
        <f t="shared" si="50"/>
        <v>-1498.212308027335</v>
      </c>
      <c r="K162">
        <f t="shared" si="51"/>
        <v>-3282.0927748150398</v>
      </c>
    </row>
    <row r="163" spans="1:11">
      <c r="A163" t="s">
        <v>106</v>
      </c>
      <c r="B163" s="5">
        <v>2086.1182632671798</v>
      </c>
      <c r="C163">
        <f t="shared" si="43"/>
        <v>8014.5979612560641</v>
      </c>
      <c r="D163">
        <f t="shared" si="44"/>
        <v>3447.4069333733323</v>
      </c>
      <c r="E163">
        <f t="shared" si="45"/>
        <v>398.88627797253628</v>
      </c>
      <c r="F163">
        <f t="shared" si="46"/>
        <v>1911.1487551027783</v>
      </c>
      <c r="G163">
        <f t="shared" si="47"/>
        <v>3822.2975102055566</v>
      </c>
      <c r="H163">
        <f t="shared" si="48"/>
        <v>2310.0350330753145</v>
      </c>
      <c r="I163">
        <f t="shared" si="49"/>
        <v>4221.183788178093</v>
      </c>
      <c r="J163">
        <f t="shared" si="50"/>
        <v>-1512.2624771302421</v>
      </c>
      <c r="K163">
        <f t="shared" si="51"/>
        <v>-3423.4112322330202</v>
      </c>
    </row>
    <row r="164" spans="1:11">
      <c r="A164" t="s">
        <v>107</v>
      </c>
      <c r="B164" s="5">
        <v>2244.2200810320101</v>
      </c>
      <c r="C164">
        <f t="shared" si="43"/>
        <v>6658.4856725096652</v>
      </c>
      <c r="D164">
        <f t="shared" si="44"/>
        <v>-391.18394812786755</v>
      </c>
      <c r="E164">
        <f t="shared" si="45"/>
        <v>307.31602467114283</v>
      </c>
      <c r="F164">
        <f t="shared" si="46"/>
        <v>1902.4835873974541</v>
      </c>
      <c r="G164">
        <f t="shared" si="47"/>
        <v>3804.9671747949083</v>
      </c>
      <c r="H164">
        <f t="shared" si="48"/>
        <v>2209.7996120685971</v>
      </c>
      <c r="I164">
        <f t="shared" si="49"/>
        <v>4112.283199466051</v>
      </c>
      <c r="J164">
        <f t="shared" si="50"/>
        <v>-1595.1675627263112</v>
      </c>
      <c r="K164">
        <f t="shared" si="51"/>
        <v>-3497.6511501237655</v>
      </c>
    </row>
    <row r="165" spans="1:11">
      <c r="A165" t="s">
        <v>108</v>
      </c>
      <c r="B165" s="5">
        <v>2332.9350004766102</v>
      </c>
      <c r="C165">
        <f t="shared" si="43"/>
        <v>7481.5310119384148</v>
      </c>
      <c r="D165">
        <f t="shared" si="44"/>
        <v>240.48839200484235</v>
      </c>
      <c r="E165">
        <f t="shared" si="45"/>
        <v>352.35307520488499</v>
      </c>
      <c r="F165">
        <f t="shared" si="46"/>
        <v>1888.9866726635855</v>
      </c>
      <c r="G165">
        <f t="shared" si="47"/>
        <v>3777.973345327171</v>
      </c>
      <c r="H165">
        <f t="shared" si="48"/>
        <v>2241.3397478684706</v>
      </c>
      <c r="I165">
        <f t="shared" si="49"/>
        <v>4130.3264205320556</v>
      </c>
      <c r="J165">
        <f t="shared" si="50"/>
        <v>-1536.6335974587005</v>
      </c>
      <c r="K165">
        <f t="shared" si="51"/>
        <v>-3425.620270122286</v>
      </c>
    </row>
    <row r="166" spans="1:11">
      <c r="A166" t="s">
        <v>109</v>
      </c>
      <c r="B166" s="5">
        <v>4332.32836526339</v>
      </c>
      <c r="C166">
        <f t="shared" si="43"/>
        <v>10995.601710039191</v>
      </c>
      <c r="D166">
        <f t="shared" si="44"/>
        <v>4323.0443041956341</v>
      </c>
      <c r="E166">
        <f t="shared" si="45"/>
        <v>682.50570434816677</v>
      </c>
      <c r="F166">
        <f t="shared" si="46"/>
        <v>1979.5559006014971</v>
      </c>
      <c r="G166">
        <f t="shared" si="47"/>
        <v>3959.1118012029942</v>
      </c>
      <c r="H166">
        <f t="shared" si="48"/>
        <v>2662.0616049496639</v>
      </c>
      <c r="I166">
        <f t="shared" si="49"/>
        <v>4641.6175055511612</v>
      </c>
      <c r="J166">
        <f t="shared" si="50"/>
        <v>-1297.0501962533303</v>
      </c>
      <c r="K166">
        <f t="shared" si="51"/>
        <v>-3276.6060968548272</v>
      </c>
    </row>
    <row r="167" spans="1:11">
      <c r="A167" t="s">
        <v>110</v>
      </c>
      <c r="B167" s="5">
        <v>457.66093507152101</v>
      </c>
      <c r="C167">
        <f t="shared" si="43"/>
        <v>9367.1443818435309</v>
      </c>
      <c r="D167">
        <f t="shared" si="44"/>
        <v>1352.5464205874669</v>
      </c>
      <c r="E167">
        <f t="shared" si="45"/>
        <v>829.52626820104012</v>
      </c>
      <c r="F167">
        <f t="shared" si="46"/>
        <v>1910.0325274523495</v>
      </c>
      <c r="G167">
        <f t="shared" si="47"/>
        <v>3820.0650549046991</v>
      </c>
      <c r="H167">
        <f t="shared" si="48"/>
        <v>2739.5587956533896</v>
      </c>
      <c r="I167">
        <f t="shared" si="49"/>
        <v>4649.5913231057393</v>
      </c>
      <c r="J167">
        <f t="shared" si="50"/>
        <v>-1080.5062592513095</v>
      </c>
      <c r="K167">
        <f t="shared" si="51"/>
        <v>-2990.5387867036588</v>
      </c>
    </row>
    <row r="168" spans="1:11">
      <c r="A168" t="s">
        <v>111</v>
      </c>
      <c r="B168" s="5">
        <v>3251.3253155924399</v>
      </c>
      <c r="C168">
        <f t="shared" si="43"/>
        <v>10374.24961640396</v>
      </c>
      <c r="D168">
        <f t="shared" si="44"/>
        <v>3715.7639438942952</v>
      </c>
      <c r="E168">
        <f t="shared" si="45"/>
        <v>1070.9758385682248</v>
      </c>
      <c r="F168">
        <f t="shared" si="46"/>
        <v>1956.1828945374004</v>
      </c>
      <c r="G168">
        <f t="shared" si="47"/>
        <v>3912.3657890748009</v>
      </c>
      <c r="H168">
        <f t="shared" si="48"/>
        <v>3027.1587331056253</v>
      </c>
      <c r="I168">
        <f t="shared" si="49"/>
        <v>4983.3416276430253</v>
      </c>
      <c r="J168">
        <f t="shared" si="50"/>
        <v>-885.2070559691756</v>
      </c>
      <c r="K168">
        <f t="shared" si="51"/>
        <v>-2841.389950506576</v>
      </c>
    </row>
    <row r="169" spans="1:11">
      <c r="A169" t="s">
        <v>112</v>
      </c>
      <c r="B169" s="5">
        <v>756.31636076203495</v>
      </c>
      <c r="C169">
        <f t="shared" si="43"/>
        <v>8797.6309766893864</v>
      </c>
      <c r="D169">
        <f t="shared" si="44"/>
        <v>1316.0999647509716</v>
      </c>
      <c r="E169">
        <f t="shared" si="45"/>
        <v>1136.7812966506174</v>
      </c>
      <c r="F169">
        <f t="shared" si="46"/>
        <v>1940.3316122645761</v>
      </c>
      <c r="G169">
        <f t="shared" si="47"/>
        <v>3880.6632245291521</v>
      </c>
      <c r="H169">
        <f t="shared" si="48"/>
        <v>3077.1129089151937</v>
      </c>
      <c r="I169">
        <f t="shared" si="49"/>
        <v>5017.4445211797693</v>
      </c>
      <c r="J169">
        <f t="shared" si="50"/>
        <v>-803.55031561395867</v>
      </c>
      <c r="K169">
        <f t="shared" si="51"/>
        <v>-2743.881927878535</v>
      </c>
    </row>
    <row r="170" spans="1:11">
      <c r="A170" t="s">
        <v>113</v>
      </c>
      <c r="B170" s="5">
        <v>4369.1091194301098</v>
      </c>
      <c r="C170">
        <f t="shared" si="43"/>
        <v>8834.4117308561054</v>
      </c>
      <c r="D170">
        <f t="shared" si="44"/>
        <v>-2161.1899791830856</v>
      </c>
      <c r="E170">
        <f t="shared" si="45"/>
        <v>1117.8580636879535</v>
      </c>
      <c r="F170">
        <f t="shared" si="46"/>
        <v>1971.8917236016346</v>
      </c>
      <c r="G170">
        <f t="shared" si="47"/>
        <v>3943.7834472032691</v>
      </c>
      <c r="H170">
        <f t="shared" si="48"/>
        <v>3089.7497872895883</v>
      </c>
      <c r="I170">
        <f t="shared" si="49"/>
        <v>5061.6415108912224</v>
      </c>
      <c r="J170">
        <f t="shared" si="50"/>
        <v>-854.03365991368105</v>
      </c>
      <c r="K170">
        <f t="shared" si="51"/>
        <v>-2825.9253835153158</v>
      </c>
    </row>
    <row r="171" spans="1:11">
      <c r="A171" t="s">
        <v>114</v>
      </c>
      <c r="B171" s="5">
        <v>3503.6245739268602</v>
      </c>
      <c r="C171">
        <f t="shared" si="43"/>
        <v>11880.375369711444</v>
      </c>
      <c r="D171">
        <f t="shared" si="44"/>
        <v>2513.2309878679134</v>
      </c>
      <c r="E171">
        <f t="shared" si="45"/>
        <v>1346.2149711841653</v>
      </c>
      <c r="F171">
        <f t="shared" si="46"/>
        <v>1845.660854813586</v>
      </c>
      <c r="G171">
        <f t="shared" si="47"/>
        <v>3691.3217096271719</v>
      </c>
      <c r="H171">
        <f t="shared" si="48"/>
        <v>3191.8758259977512</v>
      </c>
      <c r="I171">
        <f t="shared" si="49"/>
        <v>5037.5366808113376</v>
      </c>
      <c r="J171">
        <f t="shared" si="50"/>
        <v>-499.44588362942068</v>
      </c>
      <c r="K171">
        <f t="shared" si="51"/>
        <v>-2345.1067384430066</v>
      </c>
    </row>
    <row r="172" spans="1:11">
      <c r="A172" t="s">
        <v>115</v>
      </c>
      <c r="B172" s="5">
        <v>3363.9558805585498</v>
      </c>
      <c r="C172">
        <f t="shared" si="43"/>
        <v>11993.005934677554</v>
      </c>
      <c r="D172">
        <f t="shared" si="44"/>
        <v>1618.7563182735939</v>
      </c>
      <c r="E172">
        <f t="shared" si="45"/>
        <v>1533.4236117358564</v>
      </c>
      <c r="F172">
        <f t="shared" si="46"/>
        <v>1655.0390056035321</v>
      </c>
      <c r="G172">
        <f t="shared" si="47"/>
        <v>3310.0780112070643</v>
      </c>
      <c r="H172">
        <f t="shared" si="48"/>
        <v>3188.4626173393885</v>
      </c>
      <c r="I172">
        <f t="shared" si="49"/>
        <v>4843.5016229429202</v>
      </c>
      <c r="J172">
        <f t="shared" si="50"/>
        <v>-121.61539386767572</v>
      </c>
      <c r="K172">
        <f t="shared" si="51"/>
        <v>-1776.6543994712079</v>
      </c>
    </row>
    <row r="173" spans="1:11">
      <c r="A173" t="s">
        <v>116</v>
      </c>
      <c r="B173" s="5">
        <v>1941.03373226907</v>
      </c>
      <c r="C173">
        <f t="shared" si="43"/>
        <v>13177.723306184589</v>
      </c>
      <c r="D173">
        <f t="shared" si="44"/>
        <v>4380.0923294952026</v>
      </c>
      <c r="E173">
        <f t="shared" si="45"/>
        <v>1834.9197636877186</v>
      </c>
      <c r="F173">
        <f t="shared" si="46"/>
        <v>1592.6863141975782</v>
      </c>
      <c r="G173">
        <f t="shared" si="47"/>
        <v>3185.3726283951564</v>
      </c>
      <c r="H173">
        <f t="shared" si="48"/>
        <v>3427.6060778852971</v>
      </c>
      <c r="I173">
        <f t="shared" si="49"/>
        <v>5020.2923920828753</v>
      </c>
      <c r="J173">
        <f t="shared" si="50"/>
        <v>242.2334494901404</v>
      </c>
      <c r="K173">
        <f t="shared" si="51"/>
        <v>-1350.4528647074378</v>
      </c>
    </row>
    <row r="174" spans="1:11">
      <c r="A174" t="s">
        <v>117</v>
      </c>
      <c r="B174" s="5">
        <v>6439.4167138358198</v>
      </c>
      <c r="C174">
        <f t="shared" ref="C174:C195" si="52">SUM(B171,B172,B173,B174)</f>
        <v>15248.0309005903</v>
      </c>
      <c r="D174">
        <f t="shared" si="44"/>
        <v>6413.6191697341947</v>
      </c>
      <c r="E174">
        <f t="shared" si="45"/>
        <v>2130.7486239543969</v>
      </c>
      <c r="F174">
        <f t="shared" si="46"/>
        <v>1858.4178495498538</v>
      </c>
      <c r="G174">
        <f t="shared" si="47"/>
        <v>3716.8356990997077</v>
      </c>
      <c r="H174">
        <f t="shared" si="48"/>
        <v>3989.1664735042505</v>
      </c>
      <c r="I174">
        <f t="shared" si="49"/>
        <v>5847.584323054105</v>
      </c>
      <c r="J174">
        <f t="shared" si="50"/>
        <v>272.33077440454304</v>
      </c>
      <c r="K174">
        <f t="shared" si="51"/>
        <v>-1586.0870751453108</v>
      </c>
    </row>
    <row r="175" spans="1:11">
      <c r="A175" t="s">
        <v>163</v>
      </c>
      <c r="B175" s="5">
        <v>2571.5289842164502</v>
      </c>
      <c r="C175">
        <f t="shared" si="52"/>
        <v>14315.93531087989</v>
      </c>
      <c r="D175">
        <f t="shared" si="44"/>
        <v>2435.5599411684452</v>
      </c>
      <c r="E175">
        <f t="shared" si="45"/>
        <v>2183.4445296914055</v>
      </c>
      <c r="F175">
        <f t="shared" si="46"/>
        <v>1850.9859811001663</v>
      </c>
      <c r="G175">
        <f t="shared" si="47"/>
        <v>3701.9719622003327</v>
      </c>
      <c r="H175">
        <f t="shared" si="48"/>
        <v>4034.4305107915716</v>
      </c>
      <c r="I175">
        <f t="shared" si="49"/>
        <v>5885.4164918917377</v>
      </c>
      <c r="J175">
        <f t="shared" si="50"/>
        <v>332.45854859123915</v>
      </c>
      <c r="K175">
        <f t="shared" si="51"/>
        <v>-1518.5274325089272</v>
      </c>
    </row>
    <row r="176" spans="1:11">
      <c r="A176" t="s">
        <v>119</v>
      </c>
      <c r="B176" s="5">
        <v>3954.1483635242798</v>
      </c>
      <c r="C176">
        <f t="shared" si="52"/>
        <v>14906.127793845619</v>
      </c>
      <c r="D176">
        <f t="shared" si="44"/>
        <v>2913.1218591680645</v>
      </c>
      <c r="E176">
        <f t="shared" si="45"/>
        <v>2223.0779904479127</v>
      </c>
      <c r="F176">
        <f t="shared" si="46"/>
        <v>1858.0391155819818</v>
      </c>
      <c r="G176">
        <f t="shared" si="47"/>
        <v>3716.0782311639637</v>
      </c>
      <c r="H176">
        <f t="shared" si="48"/>
        <v>4081.1171060298948</v>
      </c>
      <c r="I176">
        <f t="shared" si="49"/>
        <v>5939.1562216118764</v>
      </c>
      <c r="J176">
        <f t="shared" si="50"/>
        <v>365.03887486593089</v>
      </c>
      <c r="K176">
        <f t="shared" si="51"/>
        <v>-1493.0002407160509</v>
      </c>
    </row>
    <row r="177" spans="1:11">
      <c r="A177" t="s">
        <v>120</v>
      </c>
      <c r="B177" s="5">
        <v>3639.0800166539202</v>
      </c>
      <c r="C177">
        <f t="shared" si="52"/>
        <v>16604.17407823047</v>
      </c>
      <c r="D177">
        <f t="shared" si="44"/>
        <v>3426.4507720458805</v>
      </c>
      <c r="E177">
        <f t="shared" si="45"/>
        <v>2305.2132183094172</v>
      </c>
      <c r="F177">
        <f t="shared" si="46"/>
        <v>1873.8371478264698</v>
      </c>
      <c r="G177">
        <f t="shared" si="47"/>
        <v>3747.6742956529397</v>
      </c>
      <c r="H177">
        <f t="shared" si="48"/>
        <v>4179.0503661358871</v>
      </c>
      <c r="I177">
        <f t="shared" si="49"/>
        <v>6052.8875139623569</v>
      </c>
      <c r="J177">
        <f t="shared" si="50"/>
        <v>431.3760704829474</v>
      </c>
      <c r="K177">
        <f t="shared" si="51"/>
        <v>-1442.4610773435224</v>
      </c>
    </row>
    <row r="178" spans="1:11">
      <c r="A178" t="s">
        <v>121</v>
      </c>
      <c r="B178" s="5">
        <v>3687.0135012071</v>
      </c>
      <c r="C178">
        <f t="shared" si="52"/>
        <v>13851.770865601749</v>
      </c>
      <c r="D178">
        <f t="shared" ref="D178:D195" si="53">C178-C174</f>
        <v>-1396.2600349885506</v>
      </c>
      <c r="E178">
        <f t="shared" si="45"/>
        <v>2138.2224436958982</v>
      </c>
      <c r="F178">
        <f t="shared" si="46"/>
        <v>2048.4453284273736</v>
      </c>
      <c r="G178">
        <f t="shared" si="47"/>
        <v>4096.8906568547472</v>
      </c>
      <c r="H178">
        <f t="shared" si="48"/>
        <v>4186.6677721232718</v>
      </c>
      <c r="I178">
        <f t="shared" si="49"/>
        <v>6235.113100550645</v>
      </c>
      <c r="J178">
        <f t="shared" si="50"/>
        <v>89.77711526852454</v>
      </c>
      <c r="K178">
        <f t="shared" si="51"/>
        <v>-1958.6682131588491</v>
      </c>
    </row>
    <row r="179" spans="1:11">
      <c r="A179" t="s">
        <v>122</v>
      </c>
      <c r="B179" s="5">
        <v>1673.34344221745</v>
      </c>
      <c r="C179">
        <f t="shared" si="52"/>
        <v>12953.585323602751</v>
      </c>
      <c r="D179">
        <f t="shared" si="53"/>
        <v>-1362.349987277139</v>
      </c>
      <c r="E179">
        <f t="shared" si="45"/>
        <v>2018.1202785990026</v>
      </c>
      <c r="F179">
        <f t="shared" si="46"/>
        <v>2182.287398501292</v>
      </c>
      <c r="G179">
        <f t="shared" si="47"/>
        <v>4364.5747970025841</v>
      </c>
      <c r="H179">
        <f t="shared" si="48"/>
        <v>4200.4076771002947</v>
      </c>
      <c r="I179">
        <f t="shared" si="49"/>
        <v>6382.6950756015867</v>
      </c>
      <c r="J179">
        <f t="shared" si="50"/>
        <v>-164.16711990228941</v>
      </c>
      <c r="K179">
        <f t="shared" si="51"/>
        <v>-2346.4545184035815</v>
      </c>
    </row>
    <row r="180" spans="1:11">
      <c r="A180" t="s">
        <v>123</v>
      </c>
      <c r="B180" s="5">
        <v>3096.3406055005198</v>
      </c>
      <c r="C180">
        <f t="shared" si="52"/>
        <v>12095.77756557899</v>
      </c>
      <c r="D180">
        <f t="shared" si="53"/>
        <v>-2810.3502282666286</v>
      </c>
      <c r="E180">
        <f t="shared" si="45"/>
        <v>1734.857133833209</v>
      </c>
      <c r="F180">
        <f t="shared" si="46"/>
        <v>2422.4208558484806</v>
      </c>
      <c r="G180">
        <f t="shared" si="47"/>
        <v>4844.8417116969613</v>
      </c>
      <c r="H180">
        <f t="shared" si="48"/>
        <v>4157.2779896816901</v>
      </c>
      <c r="I180">
        <f t="shared" si="49"/>
        <v>6579.6988455301707</v>
      </c>
      <c r="J180">
        <f t="shared" si="50"/>
        <v>-687.56372201527165</v>
      </c>
      <c r="K180">
        <f t="shared" si="51"/>
        <v>-3109.9845778637523</v>
      </c>
    </row>
    <row r="181" spans="1:11">
      <c r="A181" t="s">
        <v>124</v>
      </c>
      <c r="B181" s="5">
        <v>4934.9358203955298</v>
      </c>
      <c r="C181">
        <f t="shared" si="52"/>
        <v>13391.6333693206</v>
      </c>
      <c r="D181">
        <f t="shared" si="53"/>
        <v>-3212.5407089098699</v>
      </c>
      <c r="E181">
        <f t="shared" si="45"/>
        <v>1428.8614352523796</v>
      </c>
      <c r="F181">
        <f t="shared" si="46"/>
        <v>2643.0008587235502</v>
      </c>
      <c r="G181">
        <f t="shared" si="47"/>
        <v>5286.0017174471004</v>
      </c>
      <c r="H181">
        <f t="shared" si="48"/>
        <v>4071.8622939759298</v>
      </c>
      <c r="I181">
        <f t="shared" si="49"/>
        <v>6714.8631526994795</v>
      </c>
      <c r="J181">
        <f t="shared" si="50"/>
        <v>-1214.1394234711706</v>
      </c>
      <c r="K181">
        <f t="shared" si="51"/>
        <v>-3857.1402821947208</v>
      </c>
    </row>
    <row r="182" spans="1:11">
      <c r="A182" t="s">
        <v>125</v>
      </c>
      <c r="B182" s="5">
        <v>5315.9689154868902</v>
      </c>
      <c r="C182">
        <f t="shared" si="52"/>
        <v>15020.588783600389</v>
      </c>
      <c r="D182">
        <f t="shared" si="53"/>
        <v>1168.81791799864</v>
      </c>
      <c r="E182">
        <f t="shared" si="45"/>
        <v>1396.5562183902671</v>
      </c>
      <c r="F182">
        <f t="shared" si="46"/>
        <v>2641.9821543927001</v>
      </c>
      <c r="G182">
        <f t="shared" si="47"/>
        <v>5283.9643087854001</v>
      </c>
      <c r="H182">
        <f t="shared" si="48"/>
        <v>4038.5383727829671</v>
      </c>
      <c r="I182">
        <f t="shared" si="49"/>
        <v>6680.5205271756677</v>
      </c>
      <c r="J182">
        <f t="shared" si="50"/>
        <v>-1245.425936002433</v>
      </c>
      <c r="K182">
        <f t="shared" si="51"/>
        <v>-3887.4080903951331</v>
      </c>
    </row>
    <row r="183" spans="1:11">
      <c r="A183" t="s">
        <v>126</v>
      </c>
      <c r="B183" s="5">
        <v>1800.79191966908</v>
      </c>
      <c r="C183">
        <f t="shared" si="52"/>
        <v>15148.037261052019</v>
      </c>
      <c r="D183">
        <f t="shared" si="53"/>
        <v>2194.4519374492684</v>
      </c>
      <c r="E183">
        <f t="shared" si="45"/>
        <v>1333.9084685940634</v>
      </c>
      <c r="F183">
        <f t="shared" si="46"/>
        <v>2605.3939846596791</v>
      </c>
      <c r="G183">
        <f t="shared" si="47"/>
        <v>5210.7879693193581</v>
      </c>
      <c r="H183">
        <f t="shared" si="48"/>
        <v>3939.3024532537424</v>
      </c>
      <c r="I183">
        <f t="shared" si="49"/>
        <v>6544.6964379134215</v>
      </c>
      <c r="J183">
        <f t="shared" si="50"/>
        <v>-1271.4855160656157</v>
      </c>
      <c r="K183">
        <f t="shared" si="51"/>
        <v>-3876.8795007252947</v>
      </c>
    </row>
    <row r="184" spans="1:11">
      <c r="A184" t="s">
        <v>127</v>
      </c>
      <c r="B184" s="5">
        <v>5772.2133850241198</v>
      </c>
      <c r="C184">
        <f t="shared" si="52"/>
        <v>17823.910040575622</v>
      </c>
      <c r="D184">
        <f t="shared" si="53"/>
        <v>5728.1324749966316</v>
      </c>
      <c r="E184">
        <f t="shared" si="45"/>
        <v>1639.8742897502884</v>
      </c>
      <c r="F184">
        <f t="shared" si="46"/>
        <v>2747.5772829379107</v>
      </c>
      <c r="G184">
        <f t="shared" si="47"/>
        <v>5495.1545658758214</v>
      </c>
      <c r="H184">
        <f t="shared" si="48"/>
        <v>4387.4515726881991</v>
      </c>
      <c r="I184">
        <f t="shared" si="49"/>
        <v>7135.0288556261094</v>
      </c>
      <c r="J184">
        <f t="shared" si="50"/>
        <v>-1107.7029931876223</v>
      </c>
      <c r="K184">
        <f t="shared" si="51"/>
        <v>-3855.280276125533</v>
      </c>
    </row>
    <row r="185" spans="1:11">
      <c r="A185" t="s">
        <v>128</v>
      </c>
      <c r="B185" s="5">
        <v>2620.5890561414199</v>
      </c>
      <c r="C185">
        <f t="shared" si="52"/>
        <v>15509.563276321511</v>
      </c>
      <c r="D185">
        <f t="shared" si="53"/>
        <v>2117.929907000911</v>
      </c>
      <c r="E185">
        <f t="shared" si="45"/>
        <v>1733.7463655000915</v>
      </c>
      <c r="F185">
        <f t="shared" si="46"/>
        <v>2729.2610773544507</v>
      </c>
      <c r="G185">
        <f t="shared" si="47"/>
        <v>5458.5221547089013</v>
      </c>
      <c r="H185">
        <f t="shared" si="48"/>
        <v>4463.0074428545422</v>
      </c>
      <c r="I185">
        <f t="shared" si="49"/>
        <v>7192.2685202089924</v>
      </c>
      <c r="J185">
        <f t="shared" si="50"/>
        <v>-995.51471185435912</v>
      </c>
      <c r="K185">
        <f t="shared" si="51"/>
        <v>-3724.7757892088098</v>
      </c>
    </row>
    <row r="186" spans="1:11">
      <c r="A186" t="s">
        <v>129</v>
      </c>
      <c r="B186" s="5">
        <v>4903.6950843224804</v>
      </c>
      <c r="C186">
        <f t="shared" si="52"/>
        <v>15097.289445157101</v>
      </c>
      <c r="D186">
        <f t="shared" si="53"/>
        <v>76.700661556711566</v>
      </c>
      <c r="E186">
        <f t="shared" si="45"/>
        <v>1521.4291833681459</v>
      </c>
      <c r="F186">
        <f t="shared" si="46"/>
        <v>2681.9888483611003</v>
      </c>
      <c r="G186">
        <f t="shared" si="47"/>
        <v>5363.9776967222006</v>
      </c>
      <c r="H186">
        <f t="shared" si="48"/>
        <v>4203.4180317292466</v>
      </c>
      <c r="I186">
        <f t="shared" si="49"/>
        <v>6885.406880090346</v>
      </c>
      <c r="J186">
        <f t="shared" si="50"/>
        <v>-1160.5596649929544</v>
      </c>
      <c r="K186">
        <f t="shared" si="51"/>
        <v>-3842.5485133540546</v>
      </c>
    </row>
    <row r="187" spans="1:11">
      <c r="A187" t="s">
        <v>130</v>
      </c>
      <c r="B187" s="5">
        <v>1939.81537432248</v>
      </c>
      <c r="C187">
        <f t="shared" si="52"/>
        <v>15236.312899810498</v>
      </c>
      <c r="D187">
        <f t="shared" si="53"/>
        <v>88.275638758479545</v>
      </c>
      <c r="E187">
        <f t="shared" si="45"/>
        <v>1458.2156442766966</v>
      </c>
      <c r="F187">
        <f t="shared" si="46"/>
        <v>2701.0106114126033</v>
      </c>
      <c r="G187">
        <f t="shared" si="47"/>
        <v>5402.0212228252067</v>
      </c>
      <c r="H187">
        <f t="shared" si="48"/>
        <v>4159.2262556893002</v>
      </c>
      <c r="I187">
        <f t="shared" si="49"/>
        <v>6860.236867101903</v>
      </c>
      <c r="J187">
        <f t="shared" si="50"/>
        <v>-1242.7949671359067</v>
      </c>
      <c r="K187">
        <f t="shared" si="51"/>
        <v>-3943.8055785485103</v>
      </c>
    </row>
    <row r="188" spans="1:11">
      <c r="A188" t="s">
        <v>131</v>
      </c>
      <c r="B188" s="5">
        <v>4570.3311439369099</v>
      </c>
      <c r="C188">
        <f t="shared" si="52"/>
        <v>14034.43065872329</v>
      </c>
      <c r="D188">
        <f t="shared" si="53"/>
        <v>-3789.4793818523322</v>
      </c>
      <c r="E188">
        <f t="shared" si="45"/>
        <v>1082.953477989365</v>
      </c>
      <c r="F188">
        <f t="shared" si="46"/>
        <v>2885.8917533546405</v>
      </c>
      <c r="G188">
        <f t="shared" si="47"/>
        <v>5771.783506709281</v>
      </c>
      <c r="H188">
        <f t="shared" si="48"/>
        <v>3968.8452313440057</v>
      </c>
      <c r="I188">
        <f t="shared" si="49"/>
        <v>6854.7369846986458</v>
      </c>
      <c r="J188">
        <f t="shared" si="50"/>
        <v>-1802.9382753652756</v>
      </c>
      <c r="K188">
        <f t="shared" si="51"/>
        <v>-4688.8300287199163</v>
      </c>
    </row>
    <row r="189" spans="1:11">
      <c r="A189" t="s">
        <v>132</v>
      </c>
      <c r="B189" s="5">
        <v>11895.2056700784</v>
      </c>
      <c r="C189">
        <f t="shared" si="52"/>
        <v>23309.047272660267</v>
      </c>
      <c r="D189">
        <f t="shared" si="53"/>
        <v>7799.4839963387567</v>
      </c>
      <c r="E189">
        <f t="shared" si="45"/>
        <v>1407.1226795687544</v>
      </c>
      <c r="F189">
        <f t="shared" si="46"/>
        <v>3254.1048128244938</v>
      </c>
      <c r="G189">
        <f t="shared" si="47"/>
        <v>6508.2096256489876</v>
      </c>
      <c r="H189">
        <f t="shared" si="48"/>
        <v>4661.2274923932482</v>
      </c>
      <c r="I189">
        <f t="shared" si="49"/>
        <v>7915.332305217742</v>
      </c>
      <c r="J189">
        <f t="shared" si="50"/>
        <v>-1846.9821332557394</v>
      </c>
      <c r="K189">
        <f t="shared" si="51"/>
        <v>-5101.0869460802332</v>
      </c>
    </row>
    <row r="190" spans="1:11">
      <c r="A190" t="s">
        <v>133</v>
      </c>
      <c r="B190" s="5">
        <v>4441.0103475579299</v>
      </c>
      <c r="C190">
        <f t="shared" si="52"/>
        <v>22846.362535895722</v>
      </c>
      <c r="D190">
        <f t="shared" si="53"/>
        <v>7749.0730907386205</v>
      </c>
      <c r="E190">
        <f t="shared" si="45"/>
        <v>1902.63583306484</v>
      </c>
      <c r="F190">
        <f t="shared" si="46"/>
        <v>3431.8291777930249</v>
      </c>
      <c r="G190">
        <f t="shared" si="47"/>
        <v>6863.6583555860498</v>
      </c>
      <c r="H190">
        <f t="shared" si="48"/>
        <v>5334.4650108578644</v>
      </c>
      <c r="I190">
        <f t="shared" si="49"/>
        <v>8766.2941886508888</v>
      </c>
      <c r="J190">
        <f t="shared" si="50"/>
        <v>-1529.1933447281849</v>
      </c>
      <c r="K190">
        <f t="shared" si="51"/>
        <v>-4961.0225225212098</v>
      </c>
    </row>
    <row r="191" spans="1:11">
      <c r="A191" t="s">
        <v>134</v>
      </c>
      <c r="B191" s="5">
        <v>7456.0616031196896</v>
      </c>
      <c r="C191">
        <f t="shared" si="52"/>
        <v>28362.60876469293</v>
      </c>
      <c r="D191">
        <f t="shared" si="53"/>
        <v>13126.295864882431</v>
      </c>
      <c r="E191">
        <f t="shared" si="45"/>
        <v>2433.2890769155651</v>
      </c>
      <c r="F191">
        <f t="shared" si="46"/>
        <v>4253.4038342562171</v>
      </c>
      <c r="G191">
        <f t="shared" si="47"/>
        <v>8506.8076685124342</v>
      </c>
      <c r="H191">
        <f t="shared" si="48"/>
        <v>6686.6929111717818</v>
      </c>
      <c r="I191">
        <f t="shared" si="49"/>
        <v>10940.096745428</v>
      </c>
      <c r="J191">
        <f t="shared" si="50"/>
        <v>-1820.114757340652</v>
      </c>
      <c r="K191">
        <f t="shared" si="51"/>
        <v>-6073.5185915968686</v>
      </c>
    </row>
    <row r="192" spans="1:11">
      <c r="A192" t="s">
        <v>135</v>
      </c>
      <c r="B192" s="5">
        <v>6533.0961171925501</v>
      </c>
      <c r="C192">
        <f t="shared" si="52"/>
        <v>30325.373737948568</v>
      </c>
      <c r="D192">
        <f t="shared" si="53"/>
        <v>16290.943079225279</v>
      </c>
      <c r="E192">
        <f t="shared" si="45"/>
        <v>3166.8984149631497</v>
      </c>
      <c r="F192">
        <f t="shared" si="46"/>
        <v>5253.2941894809974</v>
      </c>
      <c r="G192">
        <f t="shared" si="47"/>
        <v>10506.588378961995</v>
      </c>
      <c r="H192">
        <f t="shared" si="48"/>
        <v>8420.1926044441461</v>
      </c>
      <c r="I192">
        <f t="shared" si="49"/>
        <v>13673.486793925145</v>
      </c>
      <c r="J192">
        <f t="shared" si="50"/>
        <v>-2086.3957745178477</v>
      </c>
      <c r="K192">
        <f t="shared" si="51"/>
        <v>-7339.6899639988451</v>
      </c>
    </row>
    <row r="193" spans="1:88">
      <c r="A193" t="s">
        <v>136</v>
      </c>
      <c r="B193" s="5">
        <v>10062.351015517101</v>
      </c>
      <c r="C193">
        <f t="shared" si="52"/>
        <v>28492.519083387269</v>
      </c>
      <c r="D193">
        <f t="shared" si="53"/>
        <v>5183.4718107270019</v>
      </c>
      <c r="E193">
        <f t="shared" si="45"/>
        <v>3207.0673890247394</v>
      </c>
      <c r="F193">
        <f t="shared" si="46"/>
        <v>5266.1148909057347</v>
      </c>
      <c r="G193">
        <f t="shared" si="47"/>
        <v>10532.229781811469</v>
      </c>
      <c r="H193">
        <f t="shared" si="48"/>
        <v>8473.1822799304737</v>
      </c>
      <c r="I193">
        <f t="shared" si="49"/>
        <v>13739.297170836209</v>
      </c>
      <c r="J193">
        <f t="shared" si="50"/>
        <v>-2059.0475018809952</v>
      </c>
      <c r="K193">
        <f t="shared" si="51"/>
        <v>-7325.1623927867295</v>
      </c>
    </row>
    <row r="194" spans="1:88">
      <c r="A194" t="s">
        <v>137</v>
      </c>
      <c r="B194" s="5">
        <v>7278.5262234783204</v>
      </c>
      <c r="C194">
        <f t="shared" si="52"/>
        <v>31330.034959307661</v>
      </c>
      <c r="D194">
        <f t="shared" si="53"/>
        <v>8483.6724234119392</v>
      </c>
      <c r="E194">
        <f t="shared" si="45"/>
        <v>3310.570051708627</v>
      </c>
      <c r="F194">
        <f t="shared" si="46"/>
        <v>5352.0959258133998</v>
      </c>
      <c r="G194">
        <f t="shared" si="47"/>
        <v>10704.1918516268</v>
      </c>
      <c r="H194">
        <f t="shared" si="48"/>
        <v>8662.6659775220269</v>
      </c>
      <c r="I194">
        <f t="shared" si="49"/>
        <v>14014.761903335428</v>
      </c>
      <c r="J194">
        <f t="shared" si="50"/>
        <v>-2041.5258741047728</v>
      </c>
      <c r="K194">
        <f t="shared" si="51"/>
        <v>-7393.6217999181727</v>
      </c>
    </row>
    <row r="195" spans="1:88">
      <c r="A195" t="s">
        <v>138</v>
      </c>
      <c r="B195" s="5">
        <v>-66.941842368034003</v>
      </c>
      <c r="C195">
        <f t="shared" si="52"/>
        <v>23807.031513819937</v>
      </c>
      <c r="D195">
        <f t="shared" si="53"/>
        <v>-4555.5772508729933</v>
      </c>
      <c r="E195">
        <f t="shared" si="45"/>
        <v>2961.0131921065549</v>
      </c>
      <c r="F195">
        <f t="shared" si="46"/>
        <v>5633.1748359420635</v>
      </c>
      <c r="G195">
        <f t="shared" si="47"/>
        <v>11266.349671884127</v>
      </c>
      <c r="H195">
        <f t="shared" si="48"/>
        <v>8594.1880280486184</v>
      </c>
      <c r="I195">
        <f t="shared" si="49"/>
        <v>14227.362863990682</v>
      </c>
      <c r="J195">
        <f t="shared" si="50"/>
        <v>-2672.1616438355086</v>
      </c>
      <c r="K195">
        <f t="shared" si="51"/>
        <v>-8305.3364797775721</v>
      </c>
    </row>
    <row r="196" spans="1:88">
      <c r="A196" t="s">
        <v>139</v>
      </c>
      <c r="B196" s="5">
        <v>5892.7254902589802</v>
      </c>
      <c r="C196">
        <f t="shared" ref="C196:C205" si="54">SUM(B193,B194,B195,B196)</f>
        <v>23166.66088688637</v>
      </c>
      <c r="D196">
        <f t="shared" ref="D196:D205" si="55">C196-C192</f>
        <v>-7158.7128510621988</v>
      </c>
      <c r="E196">
        <f t="shared" ref="E196:E205" si="56">AVERAGE(D177:D196)</f>
        <v>2457.4214565950419</v>
      </c>
      <c r="F196">
        <f t="shared" ref="F196:F205" si="57">STDEV(D177,D178,D179,D180,D181,D182,D183,D184,D185,D186,D187,D188,D189,D190,D191,D192,D193,D194,D195,D196)</f>
        <v>6070.8751853290396</v>
      </c>
      <c r="G196">
        <f t="shared" ref="G196:G205" si="58">F196*2</f>
        <v>12141.750370658079</v>
      </c>
      <c r="H196">
        <f t="shared" ref="H196:H205" si="59">E196+F196</f>
        <v>8528.296641924082</v>
      </c>
      <c r="I196">
        <f t="shared" ref="I196:I205" si="60">E196+G196</f>
        <v>14599.171827253122</v>
      </c>
      <c r="J196">
        <f t="shared" ref="J196:J205" si="61">E196-F196</f>
        <v>-3613.4537287339977</v>
      </c>
      <c r="K196">
        <f t="shared" ref="K196:K205" si="62">E196-G196</f>
        <v>-9684.3289140630368</v>
      </c>
    </row>
    <row r="197" spans="1:88">
      <c r="A197" t="s">
        <v>140</v>
      </c>
      <c r="B197" s="5">
        <v>6258.15096601407</v>
      </c>
      <c r="C197">
        <f t="shared" si="54"/>
        <v>19362.460837383336</v>
      </c>
      <c r="D197">
        <f t="shared" si="55"/>
        <v>-9130.0582460039332</v>
      </c>
      <c r="E197">
        <f t="shared" si="56"/>
        <v>1829.5960056925512</v>
      </c>
      <c r="F197">
        <f t="shared" si="57"/>
        <v>6592.2696231784921</v>
      </c>
      <c r="G197">
        <f t="shared" si="58"/>
        <v>13184.539246356984</v>
      </c>
      <c r="H197">
        <f t="shared" si="59"/>
        <v>8421.8656288710426</v>
      </c>
      <c r="I197">
        <f t="shared" si="60"/>
        <v>15014.135252049535</v>
      </c>
      <c r="J197">
        <f t="shared" si="61"/>
        <v>-4762.6736174859407</v>
      </c>
      <c r="K197">
        <f t="shared" si="62"/>
        <v>-11354.943240664434</v>
      </c>
    </row>
    <row r="198" spans="1:88">
      <c r="A198" t="s">
        <v>141</v>
      </c>
      <c r="B198" s="5">
        <v>4768.9787415895998</v>
      </c>
      <c r="C198">
        <f t="shared" si="54"/>
        <v>16852.913355494617</v>
      </c>
      <c r="D198">
        <f t="shared" si="55"/>
        <v>-14477.121603813044</v>
      </c>
      <c r="E198">
        <f t="shared" si="56"/>
        <v>1175.5529272513263</v>
      </c>
      <c r="F198">
        <f t="shared" si="57"/>
        <v>7513.6710557306969</v>
      </c>
      <c r="G198">
        <f t="shared" si="58"/>
        <v>15027.342111461394</v>
      </c>
      <c r="H198">
        <f t="shared" si="59"/>
        <v>8689.2239829820228</v>
      </c>
      <c r="I198">
        <f t="shared" si="60"/>
        <v>16202.895038712721</v>
      </c>
      <c r="J198">
        <f t="shared" si="61"/>
        <v>-6338.1181284793711</v>
      </c>
      <c r="K198">
        <f t="shared" si="62"/>
        <v>-13851.789184210067</v>
      </c>
    </row>
    <row r="199" spans="1:88">
      <c r="A199" t="s">
        <v>142</v>
      </c>
      <c r="B199" s="5">
        <v>2419.0870748714201</v>
      </c>
      <c r="C199">
        <f t="shared" si="54"/>
        <v>19338.942272734068</v>
      </c>
      <c r="D199">
        <f t="shared" si="55"/>
        <v>-4468.0892410858687</v>
      </c>
      <c r="E199">
        <f t="shared" si="56"/>
        <v>1020.2659645608904</v>
      </c>
      <c r="F199">
        <f t="shared" si="57"/>
        <v>7600.4752858510137</v>
      </c>
      <c r="G199">
        <f t="shared" si="58"/>
        <v>15200.950571702027</v>
      </c>
      <c r="H199">
        <f t="shared" si="59"/>
        <v>8620.7412504119038</v>
      </c>
      <c r="I199">
        <f t="shared" si="60"/>
        <v>16221.216536262918</v>
      </c>
      <c r="J199">
        <f t="shared" si="61"/>
        <v>-6580.2093212901236</v>
      </c>
      <c r="K199">
        <f t="shared" si="62"/>
        <v>-14180.684607141136</v>
      </c>
    </row>
    <row r="200" spans="1:88">
      <c r="A200" t="s">
        <v>143</v>
      </c>
      <c r="B200" s="5">
        <v>7027.1948618052702</v>
      </c>
      <c r="C200">
        <f t="shared" si="54"/>
        <v>20473.411644280361</v>
      </c>
      <c r="D200">
        <f t="shared" si="55"/>
        <v>-2693.2492426060089</v>
      </c>
      <c r="E200">
        <f t="shared" si="56"/>
        <v>1026.1210138439214</v>
      </c>
      <c r="F200">
        <f t="shared" si="57"/>
        <v>7597.4135349191265</v>
      </c>
      <c r="G200">
        <f t="shared" si="58"/>
        <v>15194.827069838253</v>
      </c>
      <c r="H200">
        <f t="shared" si="59"/>
        <v>8623.5345487630475</v>
      </c>
      <c r="I200">
        <f t="shared" si="60"/>
        <v>16220.948083682175</v>
      </c>
      <c r="J200">
        <f t="shared" si="61"/>
        <v>-6571.2925210752055</v>
      </c>
      <c r="K200">
        <f t="shared" si="62"/>
        <v>-14168.706055994331</v>
      </c>
    </row>
    <row r="201" spans="1:88">
      <c r="A201" t="s">
        <v>144</v>
      </c>
      <c r="B201" s="5">
        <v>8126.9403310608304</v>
      </c>
      <c r="C201">
        <f t="shared" si="54"/>
        <v>22342.20100932712</v>
      </c>
      <c r="D201">
        <f t="shared" si="55"/>
        <v>2979.7401719437839</v>
      </c>
      <c r="E201">
        <f t="shared" si="56"/>
        <v>1335.7350578866037</v>
      </c>
      <c r="F201">
        <f t="shared" si="57"/>
        <v>7541.5561478086611</v>
      </c>
      <c r="G201">
        <f t="shared" si="58"/>
        <v>15083.112295617322</v>
      </c>
      <c r="H201">
        <f t="shared" si="59"/>
        <v>8877.2912056952646</v>
      </c>
      <c r="I201">
        <f t="shared" si="60"/>
        <v>16418.847353503927</v>
      </c>
      <c r="J201">
        <f t="shared" si="61"/>
        <v>-6205.8210899220576</v>
      </c>
      <c r="K201">
        <f t="shared" si="62"/>
        <v>-13747.377237730718</v>
      </c>
    </row>
    <row r="202" spans="1:88">
      <c r="A202" t="s">
        <v>145</v>
      </c>
      <c r="B202" s="5">
        <v>2966.0089909619801</v>
      </c>
      <c r="C202">
        <f t="shared" si="54"/>
        <v>20539.231258699503</v>
      </c>
      <c r="D202">
        <f t="shared" si="55"/>
        <v>3686.3179032048865</v>
      </c>
      <c r="E202">
        <f t="shared" si="56"/>
        <v>1461.6100571469165</v>
      </c>
      <c r="F202">
        <f t="shared" si="57"/>
        <v>7559.6115242461965</v>
      </c>
      <c r="G202">
        <f t="shared" si="58"/>
        <v>15119.223048492393</v>
      </c>
      <c r="H202">
        <f t="shared" si="59"/>
        <v>9021.2215813931125</v>
      </c>
      <c r="I202">
        <f t="shared" si="60"/>
        <v>16580.833105639311</v>
      </c>
      <c r="J202">
        <f t="shared" si="61"/>
        <v>-6098.0014670992805</v>
      </c>
      <c r="K202">
        <f t="shared" si="62"/>
        <v>-13657.612991345477</v>
      </c>
    </row>
    <row r="203" spans="1:88">
      <c r="A203" t="s">
        <v>146</v>
      </c>
      <c r="B203" s="5">
        <v>4513.9893723611203</v>
      </c>
      <c r="C203">
        <f t="shared" si="54"/>
        <v>22634.133556189201</v>
      </c>
      <c r="D203">
        <f t="shared" si="55"/>
        <v>3295.1912834551331</v>
      </c>
      <c r="E203">
        <f t="shared" si="56"/>
        <v>1516.6470244472098</v>
      </c>
      <c r="F203">
        <f t="shared" si="57"/>
        <v>7569.2285051118397</v>
      </c>
      <c r="G203">
        <f t="shared" si="58"/>
        <v>15138.457010223679</v>
      </c>
      <c r="H203">
        <f t="shared" si="59"/>
        <v>9085.875529559049</v>
      </c>
      <c r="I203">
        <f t="shared" si="60"/>
        <v>16655.104034670891</v>
      </c>
      <c r="J203">
        <f t="shared" si="61"/>
        <v>-6052.5814806646304</v>
      </c>
      <c r="K203">
        <f t="shared" si="62"/>
        <v>-13621.80998577647</v>
      </c>
    </row>
    <row r="204" spans="1:88">
      <c r="A204" t="s">
        <v>273</v>
      </c>
      <c r="B204" s="5">
        <v>10513.4964264802</v>
      </c>
      <c r="C204">
        <f t="shared" si="54"/>
        <v>26120.435120864131</v>
      </c>
      <c r="D204">
        <f t="shared" si="55"/>
        <v>5647.0234765837704</v>
      </c>
      <c r="E204">
        <f t="shared" si="56"/>
        <v>1512.5915745265668</v>
      </c>
      <c r="F204">
        <f t="shared" si="57"/>
        <v>7566.8746732474774</v>
      </c>
      <c r="G204">
        <f t="shared" si="58"/>
        <v>15133.749346494955</v>
      </c>
      <c r="H204">
        <f t="shared" si="59"/>
        <v>9079.4662477740439</v>
      </c>
      <c r="I204">
        <f t="shared" si="60"/>
        <v>16646.340921021521</v>
      </c>
      <c r="J204">
        <f t="shared" si="61"/>
        <v>-6054.2830987209109</v>
      </c>
      <c r="K204">
        <f t="shared" si="62"/>
        <v>-13621.157771968388</v>
      </c>
    </row>
    <row r="205" spans="1:88">
      <c r="A205" s="9" t="s">
        <v>274</v>
      </c>
      <c r="B205" s="28">
        <v>2463.7376295499898</v>
      </c>
      <c r="C205">
        <f t="shared" si="54"/>
        <v>20457.232419353288</v>
      </c>
      <c r="D205">
        <f t="shared" si="55"/>
        <v>-1884.9685899738324</v>
      </c>
      <c r="E205">
        <f t="shared" si="56"/>
        <v>1312.4466496778293</v>
      </c>
      <c r="F205">
        <f t="shared" si="57"/>
        <v>7602.8736770964342</v>
      </c>
      <c r="G205">
        <f t="shared" si="58"/>
        <v>15205.747354192868</v>
      </c>
      <c r="H205">
        <f t="shared" si="59"/>
        <v>8915.3203267742629</v>
      </c>
      <c r="I205">
        <f t="shared" si="60"/>
        <v>16518.194003870696</v>
      </c>
      <c r="J205">
        <f t="shared" si="61"/>
        <v>-6290.4270274186047</v>
      </c>
      <c r="K205">
        <f t="shared" si="62"/>
        <v>-13893.300704515039</v>
      </c>
    </row>
    <row r="207" spans="1:88" ht="51.75">
      <c r="A207" s="1" t="s">
        <v>0</v>
      </c>
      <c r="B207" s="3" t="s">
        <v>164</v>
      </c>
      <c r="C207" s="2" t="s">
        <v>148</v>
      </c>
      <c r="D207" s="2" t="s">
        <v>149</v>
      </c>
      <c r="E207" s="2" t="s">
        <v>150</v>
      </c>
      <c r="F207" s="2"/>
      <c r="G207" s="2"/>
      <c r="H207" s="2"/>
      <c r="I207" s="2"/>
      <c r="J207" s="2"/>
      <c r="K207" s="2"/>
      <c r="O207" s="9" t="s">
        <v>75</v>
      </c>
      <c r="P207" s="9" t="s">
        <v>76</v>
      </c>
      <c r="Q207" s="9" t="s">
        <v>77</v>
      </c>
      <c r="R207" s="9" t="s">
        <v>78</v>
      </c>
      <c r="S207" s="9" t="s">
        <v>79</v>
      </c>
      <c r="T207" s="9" t="s">
        <v>80</v>
      </c>
      <c r="U207" s="9" t="s">
        <v>81</v>
      </c>
      <c r="V207" s="9" t="s">
        <v>82</v>
      </c>
      <c r="W207" s="9" t="s">
        <v>83</v>
      </c>
      <c r="X207" s="9" t="s">
        <v>84</v>
      </c>
      <c r="Y207" s="9" t="s">
        <v>85</v>
      </c>
      <c r="Z207" s="9" t="s">
        <v>86</v>
      </c>
      <c r="AA207" s="9" t="s">
        <v>87</v>
      </c>
      <c r="AB207" s="9" t="s">
        <v>88</v>
      </c>
      <c r="AC207" s="9" t="s">
        <v>89</v>
      </c>
      <c r="AD207" s="9" t="s">
        <v>90</v>
      </c>
      <c r="AE207" s="9" t="s">
        <v>91</v>
      </c>
      <c r="AF207" s="9" t="s">
        <v>92</v>
      </c>
      <c r="AG207" s="9" t="s">
        <v>93</v>
      </c>
      <c r="AH207" s="9" t="s">
        <v>94</v>
      </c>
      <c r="AI207" s="9" t="s">
        <v>95</v>
      </c>
      <c r="AJ207" s="9" t="s">
        <v>96</v>
      </c>
      <c r="AK207" s="9" t="s">
        <v>97</v>
      </c>
      <c r="AL207" s="9" t="s">
        <v>98</v>
      </c>
      <c r="AM207" s="9" t="s">
        <v>99</v>
      </c>
      <c r="AN207" s="9" t="s">
        <v>100</v>
      </c>
      <c r="AO207" s="9" t="s">
        <v>101</v>
      </c>
      <c r="AP207" s="9" t="s">
        <v>102</v>
      </c>
      <c r="AQ207" s="9" t="s">
        <v>103</v>
      </c>
      <c r="AR207" s="9" t="s">
        <v>104</v>
      </c>
      <c r="AS207" s="9" t="s">
        <v>105</v>
      </c>
      <c r="AT207" s="9" t="s">
        <v>106</v>
      </c>
      <c r="AU207" s="9" t="s">
        <v>107</v>
      </c>
      <c r="AV207" s="9" t="s">
        <v>108</v>
      </c>
      <c r="AW207" s="9" t="s">
        <v>109</v>
      </c>
      <c r="AX207" s="9" t="s">
        <v>110</v>
      </c>
      <c r="AY207" s="9" t="s">
        <v>111</v>
      </c>
      <c r="AZ207" s="9" t="s">
        <v>112</v>
      </c>
      <c r="BA207" s="9" t="s">
        <v>113</v>
      </c>
      <c r="BB207" s="9" t="s">
        <v>114</v>
      </c>
      <c r="BC207" s="9" t="s">
        <v>115</v>
      </c>
      <c r="BD207" s="9" t="s">
        <v>116</v>
      </c>
      <c r="BE207" s="9" t="s">
        <v>117</v>
      </c>
      <c r="BF207" s="9" t="s">
        <v>163</v>
      </c>
      <c r="BG207" s="9" t="s">
        <v>119</v>
      </c>
      <c r="BH207" s="9" t="s">
        <v>120</v>
      </c>
      <c r="BI207" s="9" t="s">
        <v>121</v>
      </c>
      <c r="BJ207" s="9" t="s">
        <v>122</v>
      </c>
      <c r="BK207" s="9" t="s">
        <v>123</v>
      </c>
      <c r="BL207" s="9" t="s">
        <v>124</v>
      </c>
      <c r="BM207" s="9" t="s">
        <v>125</v>
      </c>
      <c r="BN207" s="9" t="s">
        <v>126</v>
      </c>
      <c r="BO207" s="9" t="s">
        <v>127</v>
      </c>
      <c r="BP207" s="9" t="s">
        <v>128</v>
      </c>
      <c r="BQ207" s="9" t="s">
        <v>129</v>
      </c>
      <c r="BR207" s="9" t="s">
        <v>130</v>
      </c>
      <c r="BS207" s="9" t="s">
        <v>131</v>
      </c>
      <c r="BT207" s="9" t="s">
        <v>132</v>
      </c>
      <c r="BU207" s="9" t="s">
        <v>133</v>
      </c>
      <c r="BV207" s="9" t="s">
        <v>134</v>
      </c>
      <c r="BW207" s="9" t="s">
        <v>135</v>
      </c>
      <c r="BX207" s="9" t="s">
        <v>136</v>
      </c>
      <c r="BY207" s="9" t="s">
        <v>137</v>
      </c>
      <c r="BZ207" s="9" t="s">
        <v>138</v>
      </c>
      <c r="CA207" s="9" t="s">
        <v>139</v>
      </c>
      <c r="CB207" s="9" t="s">
        <v>140</v>
      </c>
      <c r="CC207" s="9" t="s">
        <v>141</v>
      </c>
      <c r="CD207" s="9" t="s">
        <v>142</v>
      </c>
      <c r="CE207" s="9" t="s">
        <v>143</v>
      </c>
      <c r="CF207" s="9" t="s">
        <v>144</v>
      </c>
      <c r="CG207" s="9" t="s">
        <v>145</v>
      </c>
      <c r="CH207" s="9" t="s">
        <v>146</v>
      </c>
      <c r="CI207" s="9" t="s">
        <v>273</v>
      </c>
      <c r="CJ207" s="9" t="s">
        <v>274</v>
      </c>
    </row>
    <row r="208" spans="1:88">
      <c r="A208" t="s">
        <v>49</v>
      </c>
      <c r="B208" s="10">
        <v>187.5</v>
      </c>
      <c r="N208" s="2" t="s">
        <v>149</v>
      </c>
      <c r="O208">
        <v>-1720.3000000000002</v>
      </c>
      <c r="P208">
        <v>-1772.1999999999998</v>
      </c>
      <c r="Q208">
        <v>-687.80000000000018</v>
      </c>
      <c r="R208">
        <v>926.40000000000032</v>
      </c>
      <c r="S208">
        <v>2274.5</v>
      </c>
      <c r="T208">
        <v>1735.66489912</v>
      </c>
      <c r="U208">
        <v>246.44789911999987</v>
      </c>
      <c r="V208">
        <v>-1461.6221008800003</v>
      </c>
      <c r="W208">
        <v>-3327.0861008799998</v>
      </c>
      <c r="X208">
        <v>-2704.94183686</v>
      </c>
      <c r="Y208">
        <v>-1389.2338368599999</v>
      </c>
      <c r="Z208">
        <v>109.41316314000005</v>
      </c>
      <c r="AA208">
        <v>1550.4321166499999</v>
      </c>
      <c r="AB208">
        <v>1652.5531645200001</v>
      </c>
      <c r="AC208">
        <v>1345.9621645200002</v>
      </c>
      <c r="AD208">
        <v>774.68516451999994</v>
      </c>
      <c r="AE208">
        <v>225.73021100999995</v>
      </c>
      <c r="AF208">
        <v>0</v>
      </c>
      <c r="AG208">
        <v>-54.557940710000139</v>
      </c>
      <c r="AH208">
        <v>354.15670666000005</v>
      </c>
      <c r="AI208">
        <v>-644.34320104999983</v>
      </c>
      <c r="AJ208">
        <v>-526.7616601200001</v>
      </c>
      <c r="AK208">
        <v>710.74930384000027</v>
      </c>
      <c r="AL208">
        <v>-548.8073322299997</v>
      </c>
      <c r="AM208">
        <v>660.40532559300004</v>
      </c>
      <c r="AN208">
        <v>1055.167480863</v>
      </c>
      <c r="AO208">
        <v>-294.28187665500036</v>
      </c>
      <c r="AP208">
        <v>222.0686500749996</v>
      </c>
      <c r="AQ208">
        <v>-403.42834613586615</v>
      </c>
      <c r="AR208">
        <v>-931.90983149586623</v>
      </c>
      <c r="AS208">
        <v>-1608.5965587780825</v>
      </c>
      <c r="AT208">
        <v>-786.48508439973</v>
      </c>
      <c r="AU208">
        <v>93.772710296094147</v>
      </c>
      <c r="AV208">
        <v>272.46185286034392</v>
      </c>
      <c r="AW208">
        <v>1023.9527582487769</v>
      </c>
      <c r="AX208">
        <v>1023.248686995155</v>
      </c>
      <c r="AY208">
        <v>659.26293622714388</v>
      </c>
      <c r="AZ208">
        <v>-548.02906432395628</v>
      </c>
      <c r="BA208">
        <v>-378.08878087682444</v>
      </c>
      <c r="BB208">
        <v>-1259.400847002863</v>
      </c>
      <c r="BC208">
        <v>-2304.0087863710169</v>
      </c>
      <c r="BD208">
        <v>-1425.3817103153904</v>
      </c>
      <c r="BE208">
        <v>-2169.8093318799238</v>
      </c>
      <c r="BF208">
        <v>-141.48267166330118</v>
      </c>
      <c r="BG208">
        <v>3120.6905715380744</v>
      </c>
      <c r="BH208">
        <v>3212.0823536080138</v>
      </c>
      <c r="BI208">
        <v>5796.9289069583865</v>
      </c>
      <c r="BJ208">
        <v>1316.212103400281</v>
      </c>
      <c r="BK208">
        <v>-1453.1641498843173</v>
      </c>
      <c r="BL208">
        <v>-763.37598008905616</v>
      </c>
      <c r="BM208">
        <v>-2451.7890893797135</v>
      </c>
      <c r="BN208">
        <v>1985.6253615719472</v>
      </c>
      <c r="BO208">
        <v>5398.4339834212569</v>
      </c>
      <c r="BP208">
        <v>7419.4529323269817</v>
      </c>
      <c r="BQ208">
        <v>8357.4660420896507</v>
      </c>
      <c r="BR208">
        <v>8787.2656627493816</v>
      </c>
      <c r="BS208">
        <v>3056.616436042932</v>
      </c>
      <c r="BT208">
        <v>1396.3189051035097</v>
      </c>
      <c r="BU208">
        <v>-389.59532339200996</v>
      </c>
      <c r="BV208">
        <v>-1725.8861821331811</v>
      </c>
      <c r="BW208">
        <v>3453.1876838292683</v>
      </c>
      <c r="BX208">
        <v>407.9687950430598</v>
      </c>
      <c r="BY208">
        <v>3842.1768262532514</v>
      </c>
      <c r="BZ208">
        <v>3892.257648686842</v>
      </c>
      <c r="CA208">
        <v>-30.562784789030047</v>
      </c>
      <c r="CB208">
        <v>4296.7339680789792</v>
      </c>
      <c r="CC208">
        <v>-3775.2389492541624</v>
      </c>
      <c r="CD208">
        <v>-5415.409958500124</v>
      </c>
      <c r="CE208">
        <v>-287.49096157196072</v>
      </c>
      <c r="CF208">
        <v>-2635.2505052139313</v>
      </c>
      <c r="CG208">
        <v>3686.0538598581043</v>
      </c>
      <c r="CH208">
        <v>4175.8636809658474</v>
      </c>
      <c r="CI208">
        <v>-5083.9689684961077</v>
      </c>
      <c r="CJ208">
        <v>-9764.3586733521224</v>
      </c>
    </row>
    <row r="209" spans="1:88" ht="45">
      <c r="A209" t="s">
        <v>50</v>
      </c>
      <c r="B209" s="10">
        <v>-0.2</v>
      </c>
      <c r="N209" s="2" t="s">
        <v>151</v>
      </c>
      <c r="O209">
        <v>1356.8369679997786</v>
      </c>
      <c r="P209">
        <v>1347.6445355934763</v>
      </c>
      <c r="Q209">
        <v>1325.5682644102294</v>
      </c>
      <c r="R209">
        <v>1363.7949534734557</v>
      </c>
      <c r="S209">
        <v>1563.4188620867785</v>
      </c>
      <c r="T209">
        <v>1673.0247745922698</v>
      </c>
      <c r="U209">
        <v>1636.1761200463393</v>
      </c>
      <c r="V209">
        <v>1616.7275193912512</v>
      </c>
      <c r="W209">
        <v>1612.1835071872233</v>
      </c>
      <c r="X209">
        <v>1563.8372270258985</v>
      </c>
      <c r="Y209">
        <v>1530.9264916445188</v>
      </c>
      <c r="Z209">
        <v>1544.6419057284743</v>
      </c>
      <c r="AA209">
        <v>1706.0704350260378</v>
      </c>
      <c r="AB209">
        <v>1865.2552139070126</v>
      </c>
      <c r="AC209">
        <v>1954.3580426886333</v>
      </c>
      <c r="AD209">
        <v>1922.8006804400304</v>
      </c>
      <c r="AE209">
        <v>1728.0011630404299</v>
      </c>
      <c r="AF209">
        <v>1491.6681776437626</v>
      </c>
      <c r="AG209">
        <v>1405.3435959771793</v>
      </c>
      <c r="AH209">
        <v>1454.5253262438473</v>
      </c>
      <c r="AI209">
        <v>1467.1236998370227</v>
      </c>
      <c r="AJ209">
        <v>1479.1244495287253</v>
      </c>
      <c r="AK209">
        <v>1546.857430617225</v>
      </c>
      <c r="AL209">
        <v>1465.843721514997</v>
      </c>
      <c r="AM209">
        <v>1294.9204272278148</v>
      </c>
      <c r="AN209">
        <v>1221.4107310340532</v>
      </c>
      <c r="AO209">
        <v>1192.4716006758417</v>
      </c>
      <c r="AP209">
        <v>1240.0970174874301</v>
      </c>
      <c r="AQ209">
        <v>1133.6026867378316</v>
      </c>
      <c r="AR209">
        <v>1024.8667125996042</v>
      </c>
      <c r="AS209">
        <v>1037.000289527316</v>
      </c>
      <c r="AT209">
        <v>1019.2859222805986</v>
      </c>
      <c r="AU209">
        <v>881.36397655954738</v>
      </c>
      <c r="AV209">
        <v>724.73432830779905</v>
      </c>
      <c r="AW209">
        <v>680.24577640920302</v>
      </c>
      <c r="AX209">
        <v>709.52208598096149</v>
      </c>
      <c r="AY209">
        <v>745.04485979093101</v>
      </c>
      <c r="AZ209">
        <v>728.37712951455296</v>
      </c>
      <c r="BA209">
        <v>716.65404910659583</v>
      </c>
      <c r="BB209">
        <v>678.29601501655657</v>
      </c>
      <c r="BC209">
        <v>730.20941902824825</v>
      </c>
      <c r="BD209">
        <v>723.41606068035026</v>
      </c>
      <c r="BE209">
        <v>643.33402556937654</v>
      </c>
      <c r="BF209">
        <v>664.26579808554959</v>
      </c>
      <c r="BG209">
        <v>1034.0597966568066</v>
      </c>
      <c r="BH209">
        <v>1334.1531131566419</v>
      </c>
      <c r="BI209">
        <v>2147.6577168237304</v>
      </c>
      <c r="BJ209">
        <v>2218.8751059315791</v>
      </c>
      <c r="BK209">
        <v>2197.5097584922401</v>
      </c>
      <c r="BL209">
        <v>2201.4238369986169</v>
      </c>
      <c r="BM209">
        <v>2206.9458379625244</v>
      </c>
      <c r="BN209">
        <v>2372.8116942790116</v>
      </c>
      <c r="BO209">
        <v>2929.1074883985375</v>
      </c>
      <c r="BP209">
        <v>3736.6068492342229</v>
      </c>
      <c r="BQ209">
        <v>4557.7947747481758</v>
      </c>
      <c r="BR209">
        <v>5348.9912996759394</v>
      </c>
      <c r="BS209">
        <v>5473.6437963639491</v>
      </c>
      <c r="BT209">
        <v>5531.8273613728807</v>
      </c>
      <c r="BU209">
        <v>5531.6260624381866</v>
      </c>
      <c r="BV209">
        <v>5530.7590457195165</v>
      </c>
      <c r="BW209">
        <v>5699.7250615237517</v>
      </c>
      <c r="BX209">
        <v>5717.6369188854442</v>
      </c>
      <c r="BY209">
        <v>5875.1213687205964</v>
      </c>
      <c r="BZ209">
        <v>6028.4144732916775</v>
      </c>
      <c r="CA209">
        <v>5926.2059509537939</v>
      </c>
      <c r="CB209">
        <v>6000.0061328110914</v>
      </c>
      <c r="CC209">
        <v>5721.6479356365599</v>
      </c>
      <c r="CD209">
        <v>5764.9625230270049</v>
      </c>
      <c r="CE209">
        <v>5780.8726073540174</v>
      </c>
      <c r="CF209">
        <v>5775.1571520698408</v>
      </c>
      <c r="CG209">
        <v>5974.2548336207064</v>
      </c>
      <c r="CH209">
        <v>6111.5354414550293</v>
      </c>
      <c r="CI209">
        <v>5830.1355356004115</v>
      </c>
      <c r="CJ209">
        <v>5466.4589162167995</v>
      </c>
    </row>
    <row r="210" spans="1:88" ht="45">
      <c r="A210" t="s">
        <v>51</v>
      </c>
      <c r="B210" s="10">
        <v>-16.5</v>
      </c>
      <c r="N210" s="2" t="s">
        <v>152</v>
      </c>
      <c r="O210">
        <v>2438.6189359995569</v>
      </c>
      <c r="P210">
        <v>2522.324071186953</v>
      </c>
      <c r="Q210">
        <v>2515.8490288204589</v>
      </c>
      <c r="R210">
        <v>2565.9949069469112</v>
      </c>
      <c r="S210">
        <v>2854.4552241735573</v>
      </c>
      <c r="T210">
        <v>3004.9713042285398</v>
      </c>
      <c r="U210">
        <v>2962.3991001806785</v>
      </c>
      <c r="V210">
        <v>3000.5655039145022</v>
      </c>
      <c r="W210">
        <v>3199.0742845504469</v>
      </c>
      <c r="X210">
        <v>3259.576316070797</v>
      </c>
      <c r="Y210">
        <v>3249.7765371510377</v>
      </c>
      <c r="Z210">
        <v>3264.7617071619488</v>
      </c>
      <c r="AA210">
        <v>3448.9221599245752</v>
      </c>
      <c r="AB210">
        <v>3624.1190594605255</v>
      </c>
      <c r="AC210">
        <v>3734.5016087977665</v>
      </c>
      <c r="AD210">
        <v>3692.5926260745605</v>
      </c>
      <c r="AE210">
        <v>3414.0220807248597</v>
      </c>
      <c r="AF210">
        <v>3069.6661099315252</v>
      </c>
      <c r="AG210">
        <v>2956.8098436338587</v>
      </c>
      <c r="AH210">
        <v>3005.140468834195</v>
      </c>
      <c r="AI210">
        <v>2976.5393760730458</v>
      </c>
      <c r="AJ210">
        <v>2938.2689584624504</v>
      </c>
      <c r="AK210">
        <v>3003.8074554474501</v>
      </c>
      <c r="AL210">
        <v>2915.5404038544943</v>
      </c>
      <c r="AM210">
        <v>2654.3985490004793</v>
      </c>
      <c r="AN210">
        <v>2541.4040275258062</v>
      </c>
      <c r="AO210">
        <v>2510.5622555981336</v>
      </c>
      <c r="AP210">
        <v>2521.6285516735602</v>
      </c>
      <c r="AQ210">
        <v>2162.4570024371565</v>
      </c>
      <c r="AR210">
        <v>1856.3334538924948</v>
      </c>
      <c r="AS210">
        <v>1891.5687438438226</v>
      </c>
      <c r="AT210">
        <v>1900.9349217273743</v>
      </c>
      <c r="AU210">
        <v>1697.9240006029675</v>
      </c>
      <c r="AV210">
        <v>1453.6692696824534</v>
      </c>
      <c r="AW210">
        <v>1380.7926361988225</v>
      </c>
      <c r="AX210">
        <v>1426.9170792185819</v>
      </c>
      <c r="AY210">
        <v>1476.2859905776636</v>
      </c>
      <c r="AZ210">
        <v>1470.3519832411052</v>
      </c>
      <c r="BA210">
        <v>1463.0823644335323</v>
      </c>
      <c r="BB210">
        <v>1467.044173936597</v>
      </c>
      <c r="BC210">
        <v>1653.854261226031</v>
      </c>
      <c r="BD210">
        <v>1685.1985470400048</v>
      </c>
      <c r="BE210">
        <v>1669.0624086040534</v>
      </c>
      <c r="BF210">
        <v>1690.5597206080647</v>
      </c>
      <c r="BG210">
        <v>2307.1334554533246</v>
      </c>
      <c r="BH210">
        <v>2799.4743448157446</v>
      </c>
      <c r="BI210">
        <v>4121.9230129692523</v>
      </c>
      <c r="BJ210">
        <v>4209.6506185186863</v>
      </c>
      <c r="BK210">
        <v>4219.4067138274304</v>
      </c>
      <c r="BL210">
        <v>4218.8081782698437</v>
      </c>
      <c r="BM210">
        <v>4272.0118067277399</v>
      </c>
      <c r="BN210">
        <v>4465.137997062131</v>
      </c>
      <c r="BO210">
        <v>5312.4965216449236</v>
      </c>
      <c r="BP210">
        <v>6570.1456893429622</v>
      </c>
      <c r="BQ210">
        <v>7845.8458761788252</v>
      </c>
      <c r="BR210">
        <v>9040.0380772466415</v>
      </c>
      <c r="BS210">
        <v>9169.4753956318709</v>
      </c>
      <c r="BT210">
        <v>9188.6251271783622</v>
      </c>
      <c r="BU210">
        <v>9188.7978564347322</v>
      </c>
      <c r="BV210">
        <v>9210.3880897539057</v>
      </c>
      <c r="BW210">
        <v>9260.4602978523653</v>
      </c>
      <c r="BX210">
        <v>9204.6164873078251</v>
      </c>
      <c r="BY210">
        <v>9218.9860790714702</v>
      </c>
      <c r="BZ210">
        <v>9323.8852721961266</v>
      </c>
      <c r="CA210">
        <v>9277.0308953367166</v>
      </c>
      <c r="CB210">
        <v>9370.3986783277614</v>
      </c>
      <c r="CC210">
        <v>9292.2906767893255</v>
      </c>
      <c r="CD210">
        <v>9715.5009546652363</v>
      </c>
      <c r="CE210">
        <v>9689.0374639036436</v>
      </c>
      <c r="CF210">
        <v>9771.2002795915341</v>
      </c>
      <c r="CG210">
        <v>9862.5034952313745</v>
      </c>
      <c r="CH210">
        <v>10027.552794930325</v>
      </c>
      <c r="CI210">
        <v>9988.873130816959</v>
      </c>
      <c r="CJ210">
        <v>10120.710472333689</v>
      </c>
    </row>
    <row r="211" spans="1:88" ht="45">
      <c r="A211" t="s">
        <v>52</v>
      </c>
      <c r="B211" s="10">
        <v>17.8</v>
      </c>
      <c r="C211">
        <f>SUM(B208,B209,B210,B211)</f>
        <v>188.60000000000002</v>
      </c>
      <c r="N211" s="2" t="s">
        <v>153</v>
      </c>
      <c r="O211">
        <v>-806.72696799977859</v>
      </c>
      <c r="P211">
        <v>-1001.7145355934764</v>
      </c>
      <c r="Q211">
        <v>-1054.9932644102296</v>
      </c>
      <c r="R211">
        <v>-1040.6049534734557</v>
      </c>
      <c r="S211">
        <v>-1018.6538620867785</v>
      </c>
      <c r="T211">
        <v>-990.86828468026977</v>
      </c>
      <c r="U211">
        <v>-1016.2698402223392</v>
      </c>
      <c r="V211">
        <v>-1150.9484496552511</v>
      </c>
      <c r="W211">
        <v>-1561.5980475392234</v>
      </c>
      <c r="X211">
        <v>-1827.6409510638985</v>
      </c>
      <c r="Y211">
        <v>-1906.7735993685189</v>
      </c>
      <c r="Z211">
        <v>-1895.5976971384744</v>
      </c>
      <c r="AA211">
        <v>-1779.6330147710376</v>
      </c>
      <c r="AB211">
        <v>-1652.4724772000127</v>
      </c>
      <c r="AC211">
        <v>-1605.9290895296331</v>
      </c>
      <c r="AD211">
        <v>-1616.7832108290302</v>
      </c>
      <c r="AE211">
        <v>-1644.0406723284298</v>
      </c>
      <c r="AF211">
        <v>-1664.3276869317624</v>
      </c>
      <c r="AG211">
        <v>-1697.5888993361793</v>
      </c>
      <c r="AH211">
        <v>-1646.7049589368476</v>
      </c>
      <c r="AI211">
        <v>-1551.7076526350229</v>
      </c>
      <c r="AJ211">
        <v>-1439.1645683387253</v>
      </c>
      <c r="AK211">
        <v>-1367.0426190432249</v>
      </c>
      <c r="AL211">
        <v>-1433.5496431639972</v>
      </c>
      <c r="AM211">
        <v>-1424.0358163175147</v>
      </c>
      <c r="AN211">
        <v>-1418.5758619494532</v>
      </c>
      <c r="AO211">
        <v>-1443.7097091687419</v>
      </c>
      <c r="AP211">
        <v>-1322.9660508848301</v>
      </c>
      <c r="AQ211">
        <v>-924.10594466081818</v>
      </c>
      <c r="AR211">
        <v>-638.06676998617741</v>
      </c>
      <c r="AS211">
        <v>-672.13661910569749</v>
      </c>
      <c r="AT211">
        <v>-744.01207661295314</v>
      </c>
      <c r="AU211">
        <v>-751.75607152729253</v>
      </c>
      <c r="AV211">
        <v>-733.13555444150973</v>
      </c>
      <c r="AW211">
        <v>-720.84794317003593</v>
      </c>
      <c r="AX211">
        <v>-725.26790049427905</v>
      </c>
      <c r="AY211">
        <v>-717.43740178253415</v>
      </c>
      <c r="AZ211">
        <v>-755.5725779385516</v>
      </c>
      <c r="BA211">
        <v>-776.20258154727696</v>
      </c>
      <c r="BB211">
        <v>-899.200302823524</v>
      </c>
      <c r="BC211">
        <v>-1117.0802653673172</v>
      </c>
      <c r="BD211">
        <v>-1200.1489120389585</v>
      </c>
      <c r="BE211">
        <v>-1408.1227404999772</v>
      </c>
      <c r="BF211">
        <v>-1388.3220469594803</v>
      </c>
      <c r="BG211">
        <v>-1512.0875209362298</v>
      </c>
      <c r="BH211">
        <v>-1596.4893501615636</v>
      </c>
      <c r="BI211">
        <v>-1800.8728754673134</v>
      </c>
      <c r="BJ211">
        <v>-1762.6759192426343</v>
      </c>
      <c r="BK211">
        <v>-1846.2841521781404</v>
      </c>
      <c r="BL211">
        <v>-1833.3448455438363</v>
      </c>
      <c r="BM211">
        <v>-1923.1860995679067</v>
      </c>
      <c r="BN211">
        <v>-1811.8409112872264</v>
      </c>
      <c r="BO211">
        <v>-1837.6705780942357</v>
      </c>
      <c r="BP211">
        <v>-1930.470830983257</v>
      </c>
      <c r="BQ211">
        <v>-2018.307428113123</v>
      </c>
      <c r="BR211">
        <v>-2033.1022554654646</v>
      </c>
      <c r="BS211">
        <v>-1918.0194021718944</v>
      </c>
      <c r="BT211">
        <v>-1781.7681702380803</v>
      </c>
      <c r="BU211">
        <v>-1782.7175255549041</v>
      </c>
      <c r="BV211">
        <v>-1828.499042349265</v>
      </c>
      <c r="BW211">
        <v>-1421.7454111334732</v>
      </c>
      <c r="BX211">
        <v>-1256.3222179593199</v>
      </c>
      <c r="BY211">
        <v>-812.6080519811544</v>
      </c>
      <c r="BZ211">
        <v>-562.52712451722209</v>
      </c>
      <c r="CA211">
        <v>-775.44393781204917</v>
      </c>
      <c r="CB211">
        <v>-740.77895822224946</v>
      </c>
      <c r="CC211">
        <v>-1419.6375466689724</v>
      </c>
      <c r="CD211">
        <v>-2136.1143402494586</v>
      </c>
      <c r="CE211">
        <v>-2035.4571057452349</v>
      </c>
      <c r="CF211">
        <v>-2216.9291029735459</v>
      </c>
      <c r="CG211">
        <v>-1802.2424896006296</v>
      </c>
      <c r="CH211">
        <v>-1720.4992654955622</v>
      </c>
      <c r="CI211">
        <v>-2487.3396548326814</v>
      </c>
      <c r="CJ211">
        <v>-3842.0441960169792</v>
      </c>
    </row>
    <row r="212" spans="1:88" ht="45">
      <c r="A212" t="s">
        <v>53</v>
      </c>
      <c r="B212" s="10">
        <v>212.1</v>
      </c>
      <c r="C212">
        <f t="shared" ref="C212:C275" si="63">SUM(B209,B210,B211,B212)</f>
        <v>213.2</v>
      </c>
      <c r="N212" s="2" t="s">
        <v>154</v>
      </c>
      <c r="O212">
        <v>-1888.5089359995573</v>
      </c>
      <c r="P212">
        <v>-2176.3940711869527</v>
      </c>
      <c r="Q212">
        <v>-2245.2740288204591</v>
      </c>
      <c r="R212">
        <v>-2242.8049069469116</v>
      </c>
      <c r="S212">
        <v>-2309.690224173557</v>
      </c>
      <c r="T212">
        <v>-2322.8148143165395</v>
      </c>
      <c r="U212">
        <v>-2342.4928203566783</v>
      </c>
      <c r="V212">
        <v>-2534.7864341785025</v>
      </c>
      <c r="W212">
        <v>-3148.4888249024466</v>
      </c>
      <c r="X212">
        <v>-3523.3800401087969</v>
      </c>
      <c r="Y212">
        <v>-3625.6236448750378</v>
      </c>
      <c r="Z212">
        <v>-3615.7174985719485</v>
      </c>
      <c r="AA212">
        <v>-3522.4847396695754</v>
      </c>
      <c r="AB212">
        <v>-3411.3363227535251</v>
      </c>
      <c r="AC212">
        <v>-3386.0726556387663</v>
      </c>
      <c r="AD212">
        <v>-3386.5751564635607</v>
      </c>
      <c r="AE212">
        <v>-3330.0615900128596</v>
      </c>
      <c r="AF212">
        <v>-3242.3256192195249</v>
      </c>
      <c r="AG212">
        <v>-3249.0551469928587</v>
      </c>
      <c r="AH212">
        <v>-3197.3201015271948</v>
      </c>
      <c r="AI212">
        <v>-3061.1233288710455</v>
      </c>
      <c r="AJ212">
        <v>-2898.3090772724508</v>
      </c>
      <c r="AK212">
        <v>-2823.9926438734497</v>
      </c>
      <c r="AL212">
        <v>-2883.2463255034941</v>
      </c>
      <c r="AM212">
        <v>-2783.5139380901796</v>
      </c>
      <c r="AN212">
        <v>-2738.5691584412066</v>
      </c>
      <c r="AO212">
        <v>-2761.8003640910338</v>
      </c>
      <c r="AP212">
        <v>-2604.4975850709602</v>
      </c>
      <c r="AQ212">
        <v>-1952.9602603601429</v>
      </c>
      <c r="AR212">
        <v>-1469.5335112790683</v>
      </c>
      <c r="AS212">
        <v>-1526.7050734222044</v>
      </c>
      <c r="AT212">
        <v>-1625.6610760597291</v>
      </c>
      <c r="AU212">
        <v>-1568.3160955707124</v>
      </c>
      <c r="AV212">
        <v>-1462.0704958161641</v>
      </c>
      <c r="AW212">
        <v>-1421.3948029596554</v>
      </c>
      <c r="AX212">
        <v>-1442.6628937318992</v>
      </c>
      <c r="AY212">
        <v>-1448.6785325692667</v>
      </c>
      <c r="AZ212">
        <v>-1497.5474316651039</v>
      </c>
      <c r="BA212">
        <v>-1522.6308968742132</v>
      </c>
      <c r="BB212">
        <v>-1687.9484617435642</v>
      </c>
      <c r="BC212">
        <v>-2040.7251075651</v>
      </c>
      <c r="BD212">
        <v>-2161.9313983986131</v>
      </c>
      <c r="BE212">
        <v>-2433.8511235346541</v>
      </c>
      <c r="BF212">
        <v>-2414.6159694819953</v>
      </c>
      <c r="BG212">
        <v>-2785.1611797327482</v>
      </c>
      <c r="BH212">
        <v>-3061.8105818206664</v>
      </c>
      <c r="BI212">
        <v>-3775.1381716128353</v>
      </c>
      <c r="BJ212">
        <v>-3753.4514318297411</v>
      </c>
      <c r="BK212">
        <v>-3868.181107513331</v>
      </c>
      <c r="BL212">
        <v>-3850.7291868150633</v>
      </c>
      <c r="BM212">
        <v>-3988.2520683331222</v>
      </c>
      <c r="BN212">
        <v>-3904.1672140703454</v>
      </c>
      <c r="BO212">
        <v>-4221.0596113406227</v>
      </c>
      <c r="BP212">
        <v>-4764.009671091997</v>
      </c>
      <c r="BQ212">
        <v>-5306.3585295437724</v>
      </c>
      <c r="BR212">
        <v>-5724.1490330361667</v>
      </c>
      <c r="BS212">
        <v>-5613.8510014398162</v>
      </c>
      <c r="BT212">
        <v>-5438.5659360435611</v>
      </c>
      <c r="BU212">
        <v>-5439.8893195514502</v>
      </c>
      <c r="BV212">
        <v>-5508.1280863836555</v>
      </c>
      <c r="BW212">
        <v>-4982.4806474620855</v>
      </c>
      <c r="BX212">
        <v>-4743.3017863817022</v>
      </c>
      <c r="BY212">
        <v>-4156.4727623320296</v>
      </c>
      <c r="BZ212">
        <v>-3857.9979234216717</v>
      </c>
      <c r="CA212">
        <v>-4126.2688821949705</v>
      </c>
      <c r="CB212">
        <v>-4111.1715037389204</v>
      </c>
      <c r="CC212">
        <v>-4990.280287821739</v>
      </c>
      <c r="CD212">
        <v>-6086.6527718876905</v>
      </c>
      <c r="CE212">
        <v>-5943.6219622948611</v>
      </c>
      <c r="CF212">
        <v>-6212.9722304952393</v>
      </c>
      <c r="CG212">
        <v>-5690.4911512112976</v>
      </c>
      <c r="CH212">
        <v>-5636.516618970858</v>
      </c>
      <c r="CI212">
        <v>-6646.0772500492276</v>
      </c>
      <c r="CJ212">
        <v>-8496.2957521338685</v>
      </c>
    </row>
    <row r="213" spans="1:88">
      <c r="A213" t="s">
        <v>54</v>
      </c>
      <c r="B213" s="10">
        <v>70.3</v>
      </c>
      <c r="C213">
        <f t="shared" si="63"/>
        <v>283.7</v>
      </c>
    </row>
    <row r="214" spans="1:88">
      <c r="A214" t="s">
        <v>55</v>
      </c>
      <c r="B214" s="10">
        <v>115.4</v>
      </c>
      <c r="C214">
        <f t="shared" si="63"/>
        <v>415.6</v>
      </c>
    </row>
    <row r="215" spans="1:88">
      <c r="A215" s="29" t="s">
        <v>56</v>
      </c>
      <c r="B215" s="30">
        <v>60.4</v>
      </c>
      <c r="C215">
        <f t="shared" si="63"/>
        <v>458.19999999999993</v>
      </c>
      <c r="D215">
        <f>C215-C211</f>
        <v>269.59999999999991</v>
      </c>
      <c r="E215" t="e">
        <v>#N/A</v>
      </c>
    </row>
    <row r="216" spans="1:88">
      <c r="A216" t="s">
        <v>57</v>
      </c>
      <c r="B216" s="5">
        <v>32.85</v>
      </c>
      <c r="C216">
        <f t="shared" si="63"/>
        <v>278.95</v>
      </c>
      <c r="D216">
        <f t="shared" ref="D216:D279" si="64">C216-C212</f>
        <v>65.75</v>
      </c>
      <c r="E216" t="e">
        <v>#N/A</v>
      </c>
    </row>
    <row r="217" spans="1:88">
      <c r="A217" t="s">
        <v>58</v>
      </c>
      <c r="B217" s="5">
        <v>475.3</v>
      </c>
      <c r="C217">
        <f t="shared" si="63"/>
        <v>683.95</v>
      </c>
      <c r="D217">
        <f t="shared" si="64"/>
        <v>400.25000000000006</v>
      </c>
      <c r="E217" t="e">
        <v>#N/A</v>
      </c>
    </row>
    <row r="218" spans="1:88">
      <c r="A218" t="s">
        <v>59</v>
      </c>
      <c r="B218" s="5">
        <v>-94.2</v>
      </c>
      <c r="C218">
        <f t="shared" si="63"/>
        <v>474.34999999999997</v>
      </c>
      <c r="D218">
        <f t="shared" si="64"/>
        <v>58.749999999999943</v>
      </c>
      <c r="E218" t="e">
        <v>#N/A</v>
      </c>
    </row>
    <row r="219" spans="1:88">
      <c r="A219" t="s">
        <v>60</v>
      </c>
      <c r="B219" s="5">
        <v>406</v>
      </c>
      <c r="C219">
        <f t="shared" si="63"/>
        <v>819.95</v>
      </c>
      <c r="D219">
        <f t="shared" si="64"/>
        <v>361.75000000000011</v>
      </c>
      <c r="E219" t="e">
        <v>#N/A</v>
      </c>
    </row>
    <row r="220" spans="1:88">
      <c r="A220" t="s">
        <v>61</v>
      </c>
      <c r="B220" s="5">
        <v>360.8</v>
      </c>
      <c r="C220">
        <f t="shared" si="63"/>
        <v>1147.9000000000001</v>
      </c>
      <c r="D220">
        <f t="shared" si="64"/>
        <v>868.95</v>
      </c>
      <c r="E220" t="e">
        <v>#N/A</v>
      </c>
    </row>
    <row r="221" spans="1:88">
      <c r="A221" t="s">
        <v>62</v>
      </c>
      <c r="B221" s="5">
        <v>91</v>
      </c>
      <c r="C221">
        <f t="shared" si="63"/>
        <v>763.6</v>
      </c>
      <c r="D221">
        <f t="shared" si="64"/>
        <v>79.649999999999977</v>
      </c>
      <c r="E221" t="e">
        <v>#N/A</v>
      </c>
    </row>
    <row r="222" spans="1:88">
      <c r="A222" t="s">
        <v>63</v>
      </c>
      <c r="B222" s="5">
        <v>441.4</v>
      </c>
      <c r="C222">
        <f t="shared" si="63"/>
        <v>1299.1999999999998</v>
      </c>
      <c r="D222">
        <f t="shared" si="64"/>
        <v>824.84999999999991</v>
      </c>
      <c r="E222" t="e">
        <v>#N/A</v>
      </c>
    </row>
    <row r="223" spans="1:88">
      <c r="A223" t="s">
        <v>64</v>
      </c>
      <c r="B223" s="5">
        <v>365.7</v>
      </c>
      <c r="C223">
        <f t="shared" si="63"/>
        <v>1258.9000000000001</v>
      </c>
      <c r="D223">
        <f t="shared" si="64"/>
        <v>438.95000000000005</v>
      </c>
      <c r="E223" t="e">
        <v>#N/A</v>
      </c>
    </row>
    <row r="224" spans="1:88">
      <c r="A224" t="s">
        <v>65</v>
      </c>
      <c r="B224" s="5">
        <v>-19</v>
      </c>
      <c r="C224">
        <f t="shared" si="63"/>
        <v>879.09999999999991</v>
      </c>
      <c r="D224">
        <f t="shared" si="64"/>
        <v>-268.80000000000018</v>
      </c>
      <c r="E224" t="e">
        <v>#N/A</v>
      </c>
    </row>
    <row r="225" spans="1:11">
      <c r="A225" t="s">
        <v>66</v>
      </c>
      <c r="B225" s="5">
        <v>-164</v>
      </c>
      <c r="C225">
        <f t="shared" si="63"/>
        <v>624.09999999999991</v>
      </c>
      <c r="D225">
        <f t="shared" si="64"/>
        <v>-139.50000000000011</v>
      </c>
      <c r="E225" t="e">
        <v>#N/A</v>
      </c>
    </row>
    <row r="226" spans="1:11">
      <c r="A226" t="s">
        <v>67</v>
      </c>
      <c r="B226" s="5">
        <v>-107</v>
      </c>
      <c r="C226">
        <f t="shared" si="63"/>
        <v>75.699999999999989</v>
      </c>
      <c r="D226">
        <f t="shared" si="64"/>
        <v>-1223.4999999999998</v>
      </c>
      <c r="E226" t="e">
        <v>#N/A</v>
      </c>
    </row>
    <row r="227" spans="1:11">
      <c r="A227" t="s">
        <v>68</v>
      </c>
      <c r="B227" s="5">
        <v>338</v>
      </c>
      <c r="C227">
        <f t="shared" si="63"/>
        <v>48</v>
      </c>
      <c r="D227">
        <f t="shared" si="64"/>
        <v>-1210.9000000000001</v>
      </c>
      <c r="E227" t="e">
        <v>#N/A</v>
      </c>
    </row>
    <row r="228" spans="1:11">
      <c r="A228" t="s">
        <v>69</v>
      </c>
      <c r="B228" s="5">
        <v>801.6</v>
      </c>
      <c r="C228">
        <f t="shared" si="63"/>
        <v>868.6</v>
      </c>
      <c r="D228">
        <f t="shared" si="64"/>
        <v>-10.499999999999886</v>
      </c>
      <c r="E228" t="e">
        <v>#N/A</v>
      </c>
    </row>
    <row r="229" spans="1:11">
      <c r="A229" t="s">
        <v>70</v>
      </c>
      <c r="B229" s="5">
        <v>790.3</v>
      </c>
      <c r="C229">
        <f t="shared" si="63"/>
        <v>1822.8999999999999</v>
      </c>
      <c r="D229">
        <f t="shared" si="64"/>
        <v>1198.8</v>
      </c>
      <c r="E229" t="e">
        <v>#N/A</v>
      </c>
    </row>
    <row r="230" spans="1:11">
      <c r="A230" t="s">
        <v>71</v>
      </c>
      <c r="B230" s="5">
        <v>592.1</v>
      </c>
      <c r="C230">
        <f t="shared" si="63"/>
        <v>2522</v>
      </c>
      <c r="D230">
        <f t="shared" si="64"/>
        <v>2446.3000000000002</v>
      </c>
      <c r="E230" t="e">
        <v>#N/A</v>
      </c>
    </row>
    <row r="231" spans="1:11">
      <c r="A231" t="s">
        <v>72</v>
      </c>
      <c r="B231" s="5">
        <v>430.2</v>
      </c>
      <c r="C231">
        <f t="shared" si="63"/>
        <v>2614.1999999999998</v>
      </c>
      <c r="D231">
        <f t="shared" si="64"/>
        <v>2566.1999999999998</v>
      </c>
      <c r="E231" t="e">
        <v>#N/A</v>
      </c>
    </row>
    <row r="232" spans="1:11">
      <c r="A232" t="s">
        <v>73</v>
      </c>
      <c r="B232" s="5">
        <v>197.3</v>
      </c>
      <c r="C232">
        <f t="shared" si="63"/>
        <v>2009.9</v>
      </c>
      <c r="D232">
        <f t="shared" si="64"/>
        <v>1141.3000000000002</v>
      </c>
      <c r="E232" t="e">
        <v>#N/A</v>
      </c>
    </row>
    <row r="233" spans="1:11">
      <c r="A233" t="s">
        <v>74</v>
      </c>
      <c r="B233" s="5">
        <v>-43.2</v>
      </c>
      <c r="C233">
        <f t="shared" si="63"/>
        <v>1176.3999999999999</v>
      </c>
      <c r="D233">
        <f t="shared" si="64"/>
        <v>-646.5</v>
      </c>
      <c r="E233" t="e">
        <v>#N/A</v>
      </c>
    </row>
    <row r="234" spans="1:11">
      <c r="A234" t="s">
        <v>75</v>
      </c>
      <c r="B234" s="5">
        <v>217.4</v>
      </c>
      <c r="C234">
        <f t="shared" si="63"/>
        <v>801.69999999999993</v>
      </c>
      <c r="D234">
        <f t="shared" si="64"/>
        <v>-1720.3000000000002</v>
      </c>
      <c r="E234">
        <f t="shared" ref="E234:E297" si="65">AVERAGE(D215:D234)</f>
        <v>275.05499999999995</v>
      </c>
      <c r="F234">
        <f t="shared" ref="F234:F297" si="66">STDEV(D215,D216,D217,D218,D219,D220,D221,D222,D223,D224,D225,D226,D227,D228,D229,D230,D231,D232,D233,D234)</f>
        <v>1081.7819679997785</v>
      </c>
      <c r="G234">
        <f t="shared" ref="G234:G297" si="67">F234*2</f>
        <v>2163.5639359995571</v>
      </c>
      <c r="H234">
        <f t="shared" ref="H234:H297" si="68">E234+F234</f>
        <v>1356.8369679997786</v>
      </c>
      <c r="I234">
        <f t="shared" ref="I234:I297" si="69">E234+G234</f>
        <v>2438.6189359995569</v>
      </c>
      <c r="J234">
        <f t="shared" ref="J234:J297" si="70">E234-F234</f>
        <v>-806.72696799977859</v>
      </c>
      <c r="K234">
        <f t="shared" ref="K234:K297" si="71">E234-G234</f>
        <v>-1888.5089359995573</v>
      </c>
    </row>
    <row r="235" spans="1:11">
      <c r="A235" t="s">
        <v>76</v>
      </c>
      <c r="B235" s="5">
        <v>470.5</v>
      </c>
      <c r="C235">
        <f t="shared" si="63"/>
        <v>842</v>
      </c>
      <c r="D235">
        <f t="shared" si="64"/>
        <v>-1772.1999999999998</v>
      </c>
      <c r="E235">
        <f t="shared" si="65"/>
        <v>172.965</v>
      </c>
      <c r="F235">
        <f t="shared" si="66"/>
        <v>1174.6795355934764</v>
      </c>
      <c r="G235">
        <f t="shared" si="67"/>
        <v>2349.3590711869529</v>
      </c>
      <c r="H235">
        <f t="shared" si="68"/>
        <v>1347.6445355934763</v>
      </c>
      <c r="I235">
        <f t="shared" si="69"/>
        <v>2522.324071186953</v>
      </c>
      <c r="J235">
        <f t="shared" si="70"/>
        <v>-1001.7145355934764</v>
      </c>
      <c r="K235">
        <f t="shared" si="71"/>
        <v>-2176.3940711869527</v>
      </c>
    </row>
    <row r="236" spans="1:11">
      <c r="A236" t="s">
        <v>77</v>
      </c>
      <c r="B236" s="5">
        <v>677.4</v>
      </c>
      <c r="C236">
        <f t="shared" si="63"/>
        <v>1322.1</v>
      </c>
      <c r="D236">
        <f t="shared" si="64"/>
        <v>-687.80000000000018</v>
      </c>
      <c r="E236">
        <f t="shared" si="65"/>
        <v>135.28749999999999</v>
      </c>
      <c r="F236">
        <f t="shared" si="66"/>
        <v>1190.2807644102295</v>
      </c>
      <c r="G236">
        <f t="shared" si="67"/>
        <v>2380.561528820459</v>
      </c>
      <c r="H236">
        <f t="shared" si="68"/>
        <v>1325.5682644102294</v>
      </c>
      <c r="I236">
        <f t="shared" si="69"/>
        <v>2515.8490288204589</v>
      </c>
      <c r="J236">
        <f t="shared" si="70"/>
        <v>-1054.9932644102296</v>
      </c>
      <c r="K236">
        <f t="shared" si="71"/>
        <v>-2245.2740288204591</v>
      </c>
    </row>
    <row r="237" spans="1:11">
      <c r="A237" t="s">
        <v>78</v>
      </c>
      <c r="B237" s="5">
        <v>737.5</v>
      </c>
      <c r="C237">
        <f t="shared" si="63"/>
        <v>2102.8000000000002</v>
      </c>
      <c r="D237">
        <f t="shared" si="64"/>
        <v>926.40000000000032</v>
      </c>
      <c r="E237">
        <f t="shared" si="65"/>
        <v>161.59500000000003</v>
      </c>
      <c r="F237">
        <f t="shared" si="66"/>
        <v>1202.1999534734557</v>
      </c>
      <c r="G237">
        <f t="shared" si="67"/>
        <v>2404.3999069469114</v>
      </c>
      <c r="H237">
        <f t="shared" si="68"/>
        <v>1363.7949534734557</v>
      </c>
      <c r="I237">
        <f t="shared" si="69"/>
        <v>2565.9949069469112</v>
      </c>
      <c r="J237">
        <f t="shared" si="70"/>
        <v>-1040.6049534734557</v>
      </c>
      <c r="K237">
        <f t="shared" si="71"/>
        <v>-2242.8049069469116</v>
      </c>
    </row>
    <row r="238" spans="1:11">
      <c r="A238" t="s">
        <v>79</v>
      </c>
      <c r="B238" s="5">
        <v>1190.8</v>
      </c>
      <c r="C238">
        <f t="shared" si="63"/>
        <v>3076.2</v>
      </c>
      <c r="D238">
        <f t="shared" si="64"/>
        <v>2274.5</v>
      </c>
      <c r="E238">
        <f t="shared" si="65"/>
        <v>272.38250000000005</v>
      </c>
      <c r="F238">
        <f t="shared" si="66"/>
        <v>1291.0363620867786</v>
      </c>
      <c r="G238">
        <f t="shared" si="67"/>
        <v>2582.0727241735572</v>
      </c>
      <c r="H238">
        <f t="shared" si="68"/>
        <v>1563.4188620867785</v>
      </c>
      <c r="I238">
        <f t="shared" si="69"/>
        <v>2854.4552241735573</v>
      </c>
      <c r="J238">
        <f t="shared" si="70"/>
        <v>-1018.6538620867785</v>
      </c>
      <c r="K238">
        <f t="shared" si="71"/>
        <v>-2309.690224173557</v>
      </c>
    </row>
    <row r="239" spans="1:11">
      <c r="A239" t="s">
        <v>80</v>
      </c>
      <c r="B239" s="5">
        <v>-28.035100880000002</v>
      </c>
      <c r="C239">
        <f t="shared" si="63"/>
        <v>2577.66489912</v>
      </c>
      <c r="D239">
        <f t="shared" si="64"/>
        <v>1735.66489912</v>
      </c>
      <c r="E239">
        <f t="shared" si="65"/>
        <v>341.07824495600005</v>
      </c>
      <c r="F239">
        <f t="shared" si="66"/>
        <v>1331.9465296362698</v>
      </c>
      <c r="G239">
        <f t="shared" si="67"/>
        <v>2663.8930592725396</v>
      </c>
      <c r="H239">
        <f t="shared" si="68"/>
        <v>1673.0247745922698</v>
      </c>
      <c r="I239">
        <f t="shared" si="69"/>
        <v>3004.9713042285398</v>
      </c>
      <c r="J239">
        <f t="shared" si="70"/>
        <v>-990.86828468026977</v>
      </c>
      <c r="K239">
        <f t="shared" si="71"/>
        <v>-2322.8148143165395</v>
      </c>
    </row>
    <row r="240" spans="1:11">
      <c r="A240" t="s">
        <v>81</v>
      </c>
      <c r="B240" s="5">
        <v>-331.71699999999998</v>
      </c>
      <c r="C240">
        <f t="shared" si="63"/>
        <v>1568.5478991199998</v>
      </c>
      <c r="D240">
        <f t="shared" si="64"/>
        <v>246.44789911999987</v>
      </c>
      <c r="E240">
        <f t="shared" si="65"/>
        <v>309.95313991199998</v>
      </c>
      <c r="F240">
        <f t="shared" si="66"/>
        <v>1326.2229801343392</v>
      </c>
      <c r="G240">
        <f t="shared" si="67"/>
        <v>2652.4459602686784</v>
      </c>
      <c r="H240">
        <f t="shared" si="68"/>
        <v>1636.1761200463393</v>
      </c>
      <c r="I240">
        <f t="shared" si="69"/>
        <v>2962.3991001806785</v>
      </c>
      <c r="J240">
        <f t="shared" si="70"/>
        <v>-1016.2698402223392</v>
      </c>
      <c r="K240">
        <f t="shared" si="71"/>
        <v>-2342.4928203566783</v>
      </c>
    </row>
    <row r="241" spans="1:11">
      <c r="A241" t="s">
        <v>82</v>
      </c>
      <c r="B241" s="5">
        <v>-189.87</v>
      </c>
      <c r="C241">
        <f t="shared" si="63"/>
        <v>641.17789911999989</v>
      </c>
      <c r="D241">
        <f t="shared" si="64"/>
        <v>-1461.6221008800003</v>
      </c>
      <c r="E241">
        <f t="shared" si="65"/>
        <v>232.889534868</v>
      </c>
      <c r="F241">
        <f t="shared" si="66"/>
        <v>1383.8379845232512</v>
      </c>
      <c r="G241">
        <f t="shared" si="67"/>
        <v>2767.6759690465024</v>
      </c>
      <c r="H241">
        <f t="shared" si="68"/>
        <v>1616.7275193912512</v>
      </c>
      <c r="I241">
        <f t="shared" si="69"/>
        <v>3000.5655039145022</v>
      </c>
      <c r="J241">
        <f t="shared" si="70"/>
        <v>-1150.9484496552511</v>
      </c>
      <c r="K241">
        <f t="shared" si="71"/>
        <v>-2534.7864341785025</v>
      </c>
    </row>
    <row r="242" spans="1:11">
      <c r="A242" t="s">
        <v>83</v>
      </c>
      <c r="B242" s="5">
        <v>298.73599999999999</v>
      </c>
      <c r="C242">
        <f t="shared" si="63"/>
        <v>-250.88610088000007</v>
      </c>
      <c r="D242">
        <f t="shared" si="64"/>
        <v>-3327.0861008799998</v>
      </c>
      <c r="E242">
        <f t="shared" si="65"/>
        <v>25.292729824000002</v>
      </c>
      <c r="F242">
        <f t="shared" si="66"/>
        <v>1586.8907773632234</v>
      </c>
      <c r="G242">
        <f t="shared" si="67"/>
        <v>3173.7815547264468</v>
      </c>
      <c r="H242">
        <f t="shared" si="68"/>
        <v>1612.1835071872233</v>
      </c>
      <c r="I242">
        <f t="shared" si="69"/>
        <v>3199.0742845504469</v>
      </c>
      <c r="J242">
        <f t="shared" si="70"/>
        <v>-1561.5980475392234</v>
      </c>
      <c r="K242">
        <f t="shared" si="71"/>
        <v>-3148.4888249024466</v>
      </c>
    </row>
    <row r="243" spans="1:11">
      <c r="A243" t="s">
        <v>84</v>
      </c>
      <c r="B243" s="5">
        <v>95.574062259999906</v>
      </c>
      <c r="C243">
        <f t="shared" si="63"/>
        <v>-127.27693774000009</v>
      </c>
      <c r="D243">
        <f t="shared" si="64"/>
        <v>-2704.94183686</v>
      </c>
      <c r="E243">
        <f t="shared" si="65"/>
        <v>-131.90186201900002</v>
      </c>
      <c r="F243">
        <f t="shared" si="66"/>
        <v>1695.7390890448985</v>
      </c>
      <c r="G243">
        <f t="shared" si="67"/>
        <v>3391.478178089797</v>
      </c>
      <c r="H243">
        <f t="shared" si="68"/>
        <v>1563.8372270258985</v>
      </c>
      <c r="I243">
        <f t="shared" si="69"/>
        <v>3259.576316070797</v>
      </c>
      <c r="J243">
        <f t="shared" si="70"/>
        <v>-1827.6409510638985</v>
      </c>
      <c r="K243">
        <f t="shared" si="71"/>
        <v>-3523.3800401087969</v>
      </c>
    </row>
    <row r="244" spans="1:11">
      <c r="A244" t="s">
        <v>85</v>
      </c>
      <c r="B244" s="5">
        <v>-25.126000000000001</v>
      </c>
      <c r="C244">
        <f t="shared" si="63"/>
        <v>179.31406225999987</v>
      </c>
      <c r="D244">
        <f t="shared" si="64"/>
        <v>-1389.2338368599999</v>
      </c>
      <c r="E244">
        <f t="shared" si="65"/>
        <v>-187.92355386199998</v>
      </c>
      <c r="F244">
        <f t="shared" si="66"/>
        <v>1718.8500455065189</v>
      </c>
      <c r="G244">
        <f t="shared" si="67"/>
        <v>3437.7000910130378</v>
      </c>
      <c r="H244">
        <f t="shared" si="68"/>
        <v>1530.9264916445188</v>
      </c>
      <c r="I244">
        <f t="shared" si="69"/>
        <v>3249.7765371510377</v>
      </c>
      <c r="J244">
        <f t="shared" si="70"/>
        <v>-1906.7735993685189</v>
      </c>
      <c r="K244">
        <f t="shared" si="71"/>
        <v>-3625.6236448750378</v>
      </c>
    </row>
    <row r="245" spans="1:11">
      <c r="A245" t="s">
        <v>86</v>
      </c>
      <c r="B245" s="5">
        <v>381.40699999999998</v>
      </c>
      <c r="C245">
        <f t="shared" si="63"/>
        <v>750.59106225999994</v>
      </c>
      <c r="D245">
        <f t="shared" si="64"/>
        <v>109.41316314000005</v>
      </c>
      <c r="E245">
        <f t="shared" si="65"/>
        <v>-175.47789570499998</v>
      </c>
      <c r="F245">
        <f t="shared" si="66"/>
        <v>1720.1198014334743</v>
      </c>
      <c r="G245">
        <f t="shared" si="67"/>
        <v>3440.2396028669486</v>
      </c>
      <c r="H245">
        <f t="shared" si="68"/>
        <v>1544.6419057284743</v>
      </c>
      <c r="I245">
        <f t="shared" si="69"/>
        <v>3264.7617071619488</v>
      </c>
      <c r="J245">
        <f t="shared" si="70"/>
        <v>-1895.5976971384744</v>
      </c>
      <c r="K245">
        <f t="shared" si="71"/>
        <v>-3615.7174985719485</v>
      </c>
    </row>
    <row r="246" spans="1:11">
      <c r="A246" t="s">
        <v>87</v>
      </c>
      <c r="B246" s="5">
        <v>847.69095350999999</v>
      </c>
      <c r="C246">
        <f t="shared" si="63"/>
        <v>1299.5460157699999</v>
      </c>
      <c r="D246">
        <f t="shared" si="64"/>
        <v>1550.4321166499999</v>
      </c>
      <c r="E246">
        <f t="shared" si="65"/>
        <v>-36.781289872499976</v>
      </c>
      <c r="F246">
        <f t="shared" si="66"/>
        <v>1742.8517248985377</v>
      </c>
      <c r="G246">
        <f t="shared" si="67"/>
        <v>3485.7034497970753</v>
      </c>
      <c r="H246">
        <f t="shared" si="68"/>
        <v>1706.0704350260378</v>
      </c>
      <c r="I246">
        <f t="shared" si="69"/>
        <v>3448.9221599245752</v>
      </c>
      <c r="J246">
        <f t="shared" si="70"/>
        <v>-1779.6330147710376</v>
      </c>
      <c r="K246">
        <f t="shared" si="71"/>
        <v>-3522.4847396695754</v>
      </c>
    </row>
    <row r="247" spans="1:11">
      <c r="A247" t="s">
        <v>88</v>
      </c>
      <c r="B247" s="5">
        <v>321.30427327000001</v>
      </c>
      <c r="C247">
        <f t="shared" si="63"/>
        <v>1525.2762267800001</v>
      </c>
      <c r="D247">
        <f t="shared" si="64"/>
        <v>1652.5531645200001</v>
      </c>
      <c r="E247">
        <f t="shared" si="65"/>
        <v>106.3913683535</v>
      </c>
      <c r="F247">
        <f t="shared" si="66"/>
        <v>1758.8638455535126</v>
      </c>
      <c r="G247">
        <f t="shared" si="67"/>
        <v>3517.7276911070253</v>
      </c>
      <c r="H247">
        <f t="shared" si="68"/>
        <v>1865.2552139070126</v>
      </c>
      <c r="I247">
        <f t="shared" si="69"/>
        <v>3624.1190594605255</v>
      </c>
      <c r="J247">
        <f t="shared" si="70"/>
        <v>-1652.4724772000127</v>
      </c>
      <c r="K247">
        <f t="shared" si="71"/>
        <v>-3411.3363227535251</v>
      </c>
    </row>
    <row r="248" spans="1:11">
      <c r="A248" t="s">
        <v>89</v>
      </c>
      <c r="B248" s="5">
        <v>-25.126000000000001</v>
      </c>
      <c r="C248">
        <f t="shared" si="63"/>
        <v>1525.2762267800001</v>
      </c>
      <c r="D248">
        <f t="shared" si="64"/>
        <v>1345.9621645200002</v>
      </c>
      <c r="E248">
        <f t="shared" si="65"/>
        <v>174.21447657950003</v>
      </c>
      <c r="F248">
        <f t="shared" si="66"/>
        <v>1780.1435661091332</v>
      </c>
      <c r="G248">
        <f t="shared" si="67"/>
        <v>3560.2871322182664</v>
      </c>
      <c r="H248">
        <f t="shared" si="68"/>
        <v>1954.3580426886333</v>
      </c>
      <c r="I248">
        <f t="shared" si="69"/>
        <v>3734.5016087977665</v>
      </c>
      <c r="J248">
        <f t="shared" si="70"/>
        <v>-1605.9290895296331</v>
      </c>
      <c r="K248">
        <f t="shared" si="71"/>
        <v>-3386.0726556387663</v>
      </c>
    </row>
    <row r="249" spans="1:11">
      <c r="A249" t="s">
        <v>90</v>
      </c>
      <c r="B249" s="5">
        <v>381.40699999999998</v>
      </c>
      <c r="C249">
        <f t="shared" si="63"/>
        <v>1525.2762267799999</v>
      </c>
      <c r="D249">
        <f t="shared" si="64"/>
        <v>774.68516451999994</v>
      </c>
      <c r="E249">
        <f t="shared" si="65"/>
        <v>153.00873480550007</v>
      </c>
      <c r="F249">
        <f t="shared" si="66"/>
        <v>1769.7919456345303</v>
      </c>
      <c r="G249">
        <f t="shared" si="67"/>
        <v>3539.5838912690606</v>
      </c>
      <c r="H249">
        <f t="shared" si="68"/>
        <v>1922.8006804400304</v>
      </c>
      <c r="I249">
        <f t="shared" si="69"/>
        <v>3692.5926260745605</v>
      </c>
      <c r="J249">
        <f t="shared" si="70"/>
        <v>-1616.7832108290302</v>
      </c>
      <c r="K249">
        <f t="shared" si="71"/>
        <v>-3386.5751564635607</v>
      </c>
    </row>
    <row r="250" spans="1:11">
      <c r="A250" t="s">
        <v>91</v>
      </c>
      <c r="B250" s="5">
        <v>847.69095350999999</v>
      </c>
      <c r="C250">
        <f t="shared" si="63"/>
        <v>1525.2762267799999</v>
      </c>
      <c r="D250">
        <f t="shared" si="64"/>
        <v>225.73021100999995</v>
      </c>
      <c r="E250">
        <f t="shared" si="65"/>
        <v>41.980245355999976</v>
      </c>
      <c r="F250">
        <f t="shared" si="66"/>
        <v>1686.0209176844298</v>
      </c>
      <c r="G250">
        <f t="shared" si="67"/>
        <v>3372.0418353688597</v>
      </c>
      <c r="H250">
        <f t="shared" si="68"/>
        <v>1728.0011630404299</v>
      </c>
      <c r="I250">
        <f t="shared" si="69"/>
        <v>3414.0220807248597</v>
      </c>
      <c r="J250">
        <f t="shared" si="70"/>
        <v>-1644.0406723284298</v>
      </c>
      <c r="K250">
        <f t="shared" si="71"/>
        <v>-3330.0615900128596</v>
      </c>
    </row>
    <row r="251" spans="1:11">
      <c r="A251" t="s">
        <v>92</v>
      </c>
      <c r="B251" s="5">
        <v>321.30427327000001</v>
      </c>
      <c r="C251">
        <f t="shared" si="63"/>
        <v>1525.2762267800001</v>
      </c>
      <c r="D251">
        <f t="shared" si="64"/>
        <v>0</v>
      </c>
      <c r="E251">
        <f t="shared" si="65"/>
        <v>-86.329754643999991</v>
      </c>
      <c r="F251">
        <f t="shared" si="66"/>
        <v>1577.9979322877625</v>
      </c>
      <c r="G251">
        <f t="shared" si="67"/>
        <v>3155.995864575525</v>
      </c>
      <c r="H251">
        <f t="shared" si="68"/>
        <v>1491.6681776437626</v>
      </c>
      <c r="I251">
        <f t="shared" si="69"/>
        <v>3069.6661099315252</v>
      </c>
      <c r="J251">
        <f t="shared" si="70"/>
        <v>-1664.3276869317624</v>
      </c>
      <c r="K251">
        <f t="shared" si="71"/>
        <v>-3242.3256192195249</v>
      </c>
    </row>
    <row r="252" spans="1:11">
      <c r="A252" t="s">
        <v>93</v>
      </c>
      <c r="B252" s="5">
        <v>-79.683940710000002</v>
      </c>
      <c r="C252">
        <f t="shared" si="63"/>
        <v>1470.71828607</v>
      </c>
      <c r="D252">
        <f t="shared" si="64"/>
        <v>-54.557940710000139</v>
      </c>
      <c r="E252">
        <f t="shared" si="65"/>
        <v>-146.12265167950005</v>
      </c>
      <c r="F252">
        <f t="shared" si="66"/>
        <v>1551.4662476566793</v>
      </c>
      <c r="G252">
        <f t="shared" si="67"/>
        <v>3102.9324953133587</v>
      </c>
      <c r="H252">
        <f t="shared" si="68"/>
        <v>1405.3435959771793</v>
      </c>
      <c r="I252">
        <f t="shared" si="69"/>
        <v>2956.8098436338587</v>
      </c>
      <c r="J252">
        <f t="shared" si="70"/>
        <v>-1697.5888993361793</v>
      </c>
      <c r="K252">
        <f t="shared" si="71"/>
        <v>-3249.0551469928587</v>
      </c>
    </row>
    <row r="253" spans="1:11">
      <c r="A253" t="s">
        <v>94</v>
      </c>
      <c r="B253" s="5">
        <v>790.12164737000001</v>
      </c>
      <c r="C253">
        <f t="shared" si="63"/>
        <v>1879.4329334399999</v>
      </c>
      <c r="D253">
        <f t="shared" si="64"/>
        <v>354.15670666000005</v>
      </c>
      <c r="E253">
        <f t="shared" si="65"/>
        <v>-96.089816346500044</v>
      </c>
      <c r="F253">
        <f t="shared" si="66"/>
        <v>1550.6151425903474</v>
      </c>
      <c r="G253">
        <f t="shared" si="67"/>
        <v>3101.2302851806949</v>
      </c>
      <c r="H253">
        <f t="shared" si="68"/>
        <v>1454.5253262438473</v>
      </c>
      <c r="I253">
        <f t="shared" si="69"/>
        <v>3005.140468834195</v>
      </c>
      <c r="J253">
        <f t="shared" si="70"/>
        <v>-1646.7049589368476</v>
      </c>
      <c r="K253">
        <f t="shared" si="71"/>
        <v>-3197.3201015271948</v>
      </c>
    </row>
    <row r="254" spans="1:11">
      <c r="A254" t="s">
        <v>95</v>
      </c>
      <c r="B254" s="5">
        <v>-150.80895419999999</v>
      </c>
      <c r="C254">
        <f t="shared" si="63"/>
        <v>880.93302573000005</v>
      </c>
      <c r="D254">
        <f t="shared" si="64"/>
        <v>-644.34320104999983</v>
      </c>
      <c r="E254">
        <f t="shared" si="65"/>
        <v>-42.291976398999999</v>
      </c>
      <c r="F254">
        <f t="shared" si="66"/>
        <v>1509.4156762360228</v>
      </c>
      <c r="G254">
        <f t="shared" si="67"/>
        <v>3018.8313524720456</v>
      </c>
      <c r="H254">
        <f t="shared" si="68"/>
        <v>1467.1236998370227</v>
      </c>
      <c r="I254">
        <f t="shared" si="69"/>
        <v>2976.5393760730458</v>
      </c>
      <c r="J254">
        <f t="shared" si="70"/>
        <v>-1551.7076526350229</v>
      </c>
      <c r="K254">
        <f t="shared" si="71"/>
        <v>-3061.1233288710455</v>
      </c>
    </row>
    <row r="255" spans="1:11">
      <c r="A255" t="s">
        <v>96</v>
      </c>
      <c r="B255" s="5">
        <v>438.88581420000003</v>
      </c>
      <c r="C255">
        <f t="shared" si="63"/>
        <v>998.51456666000001</v>
      </c>
      <c r="D255">
        <f t="shared" si="64"/>
        <v>-526.7616601200001</v>
      </c>
      <c r="E255">
        <f t="shared" si="65"/>
        <v>19.979940594999977</v>
      </c>
      <c r="F255">
        <f t="shared" si="66"/>
        <v>1459.1445089337253</v>
      </c>
      <c r="G255">
        <f t="shared" si="67"/>
        <v>2918.2890178674506</v>
      </c>
      <c r="H255">
        <f t="shared" si="68"/>
        <v>1479.1244495287253</v>
      </c>
      <c r="I255">
        <f t="shared" si="69"/>
        <v>2938.2689584624504</v>
      </c>
      <c r="J255">
        <f t="shared" si="70"/>
        <v>-1439.1645683387253</v>
      </c>
      <c r="K255">
        <f t="shared" si="71"/>
        <v>-2898.3090772724508</v>
      </c>
    </row>
    <row r="256" spans="1:11">
      <c r="A256" t="s">
        <v>97</v>
      </c>
      <c r="B256" s="5">
        <v>1103.26908254</v>
      </c>
      <c r="C256">
        <f t="shared" si="63"/>
        <v>2181.4675899100002</v>
      </c>
      <c r="D256">
        <f t="shared" si="64"/>
        <v>710.74930384000027</v>
      </c>
      <c r="E256">
        <f t="shared" si="65"/>
        <v>89.907405787000087</v>
      </c>
      <c r="F256">
        <f t="shared" si="66"/>
        <v>1456.9500248302249</v>
      </c>
      <c r="G256">
        <f t="shared" si="67"/>
        <v>2913.9000496604499</v>
      </c>
      <c r="H256">
        <f t="shared" si="68"/>
        <v>1546.857430617225</v>
      </c>
      <c r="I256">
        <f t="shared" si="69"/>
        <v>3003.8074554474501</v>
      </c>
      <c r="J256">
        <f t="shared" si="70"/>
        <v>-1367.0426190432249</v>
      </c>
      <c r="K256">
        <f t="shared" si="71"/>
        <v>-2823.9926438734497</v>
      </c>
    </row>
    <row r="257" spans="1:11">
      <c r="A257" t="s">
        <v>98</v>
      </c>
      <c r="B257" s="5">
        <v>-60.720341329999997</v>
      </c>
      <c r="C257">
        <f t="shared" si="63"/>
        <v>1330.6256012100002</v>
      </c>
      <c r="D257">
        <f t="shared" si="64"/>
        <v>-548.8073322299997</v>
      </c>
      <c r="E257">
        <f t="shared" si="65"/>
        <v>16.147039175499987</v>
      </c>
      <c r="F257">
        <f t="shared" si="66"/>
        <v>1449.6966823394971</v>
      </c>
      <c r="G257">
        <f t="shared" si="67"/>
        <v>2899.3933646789942</v>
      </c>
      <c r="H257">
        <f t="shared" si="68"/>
        <v>1465.843721514997</v>
      </c>
      <c r="I257">
        <f t="shared" si="69"/>
        <v>2915.5404038544943</v>
      </c>
      <c r="J257">
        <f t="shared" si="70"/>
        <v>-1433.5496431639972</v>
      </c>
      <c r="K257">
        <f t="shared" si="71"/>
        <v>-2883.2463255034941</v>
      </c>
    </row>
    <row r="258" spans="1:11">
      <c r="A258" t="s">
        <v>99</v>
      </c>
      <c r="B258" s="5">
        <v>59.903795913000003</v>
      </c>
      <c r="C258">
        <f t="shared" si="63"/>
        <v>1541.3383513230001</v>
      </c>
      <c r="D258">
        <f t="shared" si="64"/>
        <v>660.40532559300004</v>
      </c>
      <c r="E258">
        <f t="shared" si="65"/>
        <v>-64.557694544850037</v>
      </c>
      <c r="F258">
        <f t="shared" si="66"/>
        <v>1359.4781217726647</v>
      </c>
      <c r="G258">
        <f t="shared" si="67"/>
        <v>2718.9562435453295</v>
      </c>
      <c r="H258">
        <f t="shared" si="68"/>
        <v>1294.9204272278148</v>
      </c>
      <c r="I258">
        <f t="shared" si="69"/>
        <v>2654.3985490004793</v>
      </c>
      <c r="J258">
        <f t="shared" si="70"/>
        <v>-1424.0358163175147</v>
      </c>
      <c r="K258">
        <f t="shared" si="71"/>
        <v>-2783.5139380901796</v>
      </c>
    </row>
    <row r="259" spans="1:11">
      <c r="A259" t="s">
        <v>100</v>
      </c>
      <c r="B259" s="5">
        <v>951.22951039999998</v>
      </c>
      <c r="C259">
        <f t="shared" si="63"/>
        <v>2053.6820475230002</v>
      </c>
      <c r="D259">
        <f t="shared" si="64"/>
        <v>1055.167480863</v>
      </c>
      <c r="E259">
        <f t="shared" si="65"/>
        <v>-98.582565457700028</v>
      </c>
      <c r="F259">
        <f t="shared" si="66"/>
        <v>1319.9932964917532</v>
      </c>
      <c r="G259">
        <f t="shared" si="67"/>
        <v>2639.9865929835064</v>
      </c>
      <c r="H259">
        <f t="shared" si="68"/>
        <v>1221.4107310340532</v>
      </c>
      <c r="I259">
        <f t="shared" si="69"/>
        <v>2541.4040275258062</v>
      </c>
      <c r="J259">
        <f t="shared" si="70"/>
        <v>-1418.5758619494532</v>
      </c>
      <c r="K259">
        <f t="shared" si="71"/>
        <v>-2738.5691584412066</v>
      </c>
    </row>
    <row r="260" spans="1:11">
      <c r="A260" t="s">
        <v>101</v>
      </c>
      <c r="B260" s="5">
        <v>936.77274827199994</v>
      </c>
      <c r="C260">
        <f t="shared" si="63"/>
        <v>1887.1857132549999</v>
      </c>
      <c r="D260">
        <f t="shared" si="64"/>
        <v>-294.28187665500036</v>
      </c>
      <c r="E260">
        <f t="shared" si="65"/>
        <v>-125.61905424645002</v>
      </c>
      <c r="F260">
        <f t="shared" si="66"/>
        <v>1318.0906549222918</v>
      </c>
      <c r="G260">
        <f t="shared" si="67"/>
        <v>2636.1813098445837</v>
      </c>
      <c r="H260">
        <f t="shared" si="68"/>
        <v>1192.4716006758417</v>
      </c>
      <c r="I260">
        <f t="shared" si="69"/>
        <v>2510.5622555981336</v>
      </c>
      <c r="J260">
        <f t="shared" si="70"/>
        <v>-1443.7097091687419</v>
      </c>
      <c r="K260">
        <f t="shared" si="71"/>
        <v>-2761.8003640910338</v>
      </c>
    </row>
    <row r="261" spans="1:11">
      <c r="A261" t="s">
        <v>102</v>
      </c>
      <c r="B261" s="5">
        <v>-395.21180329999999</v>
      </c>
      <c r="C261">
        <f t="shared" si="63"/>
        <v>1552.6942512849998</v>
      </c>
      <c r="D261">
        <f t="shared" si="64"/>
        <v>222.0686500749996</v>
      </c>
      <c r="E261">
        <f t="shared" si="65"/>
        <v>-41.43451669870003</v>
      </c>
      <c r="F261">
        <f t="shared" si="66"/>
        <v>1281.5315341861301</v>
      </c>
      <c r="G261">
        <f t="shared" si="67"/>
        <v>2563.0630683722602</v>
      </c>
      <c r="H261">
        <f t="shared" si="68"/>
        <v>1240.0970174874301</v>
      </c>
      <c r="I261">
        <f t="shared" si="69"/>
        <v>2521.6285516735602</v>
      </c>
      <c r="J261">
        <f t="shared" si="70"/>
        <v>-1322.9660508848301</v>
      </c>
      <c r="K261">
        <f t="shared" si="71"/>
        <v>-2604.4975850709602</v>
      </c>
    </row>
    <row r="262" spans="1:11">
      <c r="A262" t="s">
        <v>103</v>
      </c>
      <c r="B262" s="5">
        <v>-354.88045018486599</v>
      </c>
      <c r="C262">
        <f t="shared" si="63"/>
        <v>1137.9100051871339</v>
      </c>
      <c r="D262">
        <f t="shared" si="64"/>
        <v>-403.42834613586615</v>
      </c>
      <c r="E262">
        <f t="shared" si="65"/>
        <v>104.74837103850669</v>
      </c>
      <c r="F262">
        <f t="shared" si="66"/>
        <v>1028.8543156993248</v>
      </c>
      <c r="G262">
        <f t="shared" si="67"/>
        <v>2057.7086313986497</v>
      </c>
      <c r="H262">
        <f t="shared" si="68"/>
        <v>1133.6026867378316</v>
      </c>
      <c r="I262">
        <f t="shared" si="69"/>
        <v>2162.4570024371565</v>
      </c>
      <c r="J262">
        <f t="shared" si="70"/>
        <v>-924.10594466081818</v>
      </c>
      <c r="K262">
        <f t="shared" si="71"/>
        <v>-1952.9602603601429</v>
      </c>
    </row>
    <row r="263" spans="1:11">
      <c r="A263" t="s">
        <v>104</v>
      </c>
      <c r="B263" s="5">
        <v>935.09172123999997</v>
      </c>
      <c r="C263">
        <f t="shared" si="63"/>
        <v>1121.7722160271339</v>
      </c>
      <c r="D263">
        <f t="shared" si="64"/>
        <v>-931.90983149586623</v>
      </c>
      <c r="E263">
        <f t="shared" si="65"/>
        <v>193.39997130671335</v>
      </c>
      <c r="F263">
        <f t="shared" si="66"/>
        <v>831.46674129289079</v>
      </c>
      <c r="G263">
        <f t="shared" si="67"/>
        <v>1662.9334825857816</v>
      </c>
      <c r="H263">
        <f t="shared" si="68"/>
        <v>1024.8667125996042</v>
      </c>
      <c r="I263">
        <f t="shared" si="69"/>
        <v>1856.3334538924948</v>
      </c>
      <c r="J263">
        <f t="shared" si="70"/>
        <v>-638.06676998617741</v>
      </c>
      <c r="K263">
        <f t="shared" si="71"/>
        <v>-1469.5335112790683</v>
      </c>
    </row>
    <row r="264" spans="1:11">
      <c r="A264" t="s">
        <v>105</v>
      </c>
      <c r="B264" s="5">
        <v>93.589686721783394</v>
      </c>
      <c r="C264">
        <f t="shared" si="63"/>
        <v>278.58915447691737</v>
      </c>
      <c r="D264">
        <f t="shared" si="64"/>
        <v>-1608.5965587780825</v>
      </c>
      <c r="E264">
        <f t="shared" si="65"/>
        <v>182.4318352108092</v>
      </c>
      <c r="F264">
        <f t="shared" si="66"/>
        <v>854.56845431650675</v>
      </c>
      <c r="G264">
        <f t="shared" si="67"/>
        <v>1709.1369086330135</v>
      </c>
      <c r="H264">
        <f t="shared" si="68"/>
        <v>1037.000289527316</v>
      </c>
      <c r="I264">
        <f t="shared" si="69"/>
        <v>1891.5687438438226</v>
      </c>
      <c r="J264">
        <f t="shared" si="70"/>
        <v>-672.13661910569749</v>
      </c>
      <c r="K264">
        <f t="shared" si="71"/>
        <v>-1526.7050734222044</v>
      </c>
    </row>
    <row r="265" spans="1:11">
      <c r="A265" t="s">
        <v>106</v>
      </c>
      <c r="B265" s="5">
        <v>92.408209108352494</v>
      </c>
      <c r="C265">
        <f t="shared" si="63"/>
        <v>766.20916688526984</v>
      </c>
      <c r="D265">
        <f t="shared" si="64"/>
        <v>-786.48508439973</v>
      </c>
      <c r="E265">
        <f t="shared" si="65"/>
        <v>137.63692283382272</v>
      </c>
      <c r="F265">
        <f t="shared" si="66"/>
        <v>881.64899944677586</v>
      </c>
      <c r="G265">
        <f t="shared" si="67"/>
        <v>1763.2979988935517</v>
      </c>
      <c r="H265">
        <f t="shared" si="68"/>
        <v>1019.2859222805986</v>
      </c>
      <c r="I265">
        <f t="shared" si="69"/>
        <v>1900.9349217273743</v>
      </c>
      <c r="J265">
        <f t="shared" si="70"/>
        <v>-744.01207661295314</v>
      </c>
      <c r="K265">
        <f t="shared" si="71"/>
        <v>-1625.6610760597291</v>
      </c>
    </row>
    <row r="266" spans="1:11">
      <c r="A266" t="s">
        <v>107</v>
      </c>
      <c r="B266" s="5">
        <v>110.59309841309199</v>
      </c>
      <c r="C266">
        <f t="shared" si="63"/>
        <v>1231.6827154832281</v>
      </c>
      <c r="D266">
        <f t="shared" si="64"/>
        <v>93.772710296094147</v>
      </c>
      <c r="E266">
        <f t="shared" si="65"/>
        <v>64.803952516127453</v>
      </c>
      <c r="F266">
        <f t="shared" si="66"/>
        <v>816.56002404341996</v>
      </c>
      <c r="G266">
        <f t="shared" si="67"/>
        <v>1633.1200480868399</v>
      </c>
      <c r="H266">
        <f t="shared" si="68"/>
        <v>881.36397655954738</v>
      </c>
      <c r="I266">
        <f t="shared" si="69"/>
        <v>1697.9240006029675</v>
      </c>
      <c r="J266">
        <f t="shared" si="70"/>
        <v>-751.75607152729253</v>
      </c>
      <c r="K266">
        <f t="shared" si="71"/>
        <v>-1568.3160955707124</v>
      </c>
    </row>
    <row r="267" spans="1:11">
      <c r="A267" t="s">
        <v>108</v>
      </c>
      <c r="B267" s="5">
        <v>1097.64307464425</v>
      </c>
      <c r="C267">
        <f t="shared" si="63"/>
        <v>1394.2340688874779</v>
      </c>
      <c r="D267">
        <f t="shared" si="64"/>
        <v>272.46185286034392</v>
      </c>
      <c r="E267">
        <f t="shared" si="65"/>
        <v>-4.2006130668553681</v>
      </c>
      <c r="F267">
        <f t="shared" si="66"/>
        <v>728.93494137465439</v>
      </c>
      <c r="G267">
        <f t="shared" si="67"/>
        <v>1457.8698827493088</v>
      </c>
      <c r="H267">
        <f t="shared" si="68"/>
        <v>724.73432830779905</v>
      </c>
      <c r="I267">
        <f t="shared" si="69"/>
        <v>1453.6692696824534</v>
      </c>
      <c r="J267">
        <f t="shared" si="70"/>
        <v>-733.13555444150973</v>
      </c>
      <c r="K267">
        <f t="shared" si="71"/>
        <v>-1462.0704958161641</v>
      </c>
    </row>
    <row r="268" spans="1:11">
      <c r="A268" t="s">
        <v>109</v>
      </c>
      <c r="B268" s="5">
        <v>1.8975305599999801</v>
      </c>
      <c r="C268">
        <f t="shared" si="63"/>
        <v>1302.5419127256944</v>
      </c>
      <c r="D268">
        <f t="shared" si="64"/>
        <v>1023.9527582487769</v>
      </c>
      <c r="E268">
        <f t="shared" si="65"/>
        <v>-20.301083380416493</v>
      </c>
      <c r="F268">
        <f t="shared" si="66"/>
        <v>700.54685978961948</v>
      </c>
      <c r="G268">
        <f t="shared" si="67"/>
        <v>1401.093719579239</v>
      </c>
      <c r="H268">
        <f t="shared" si="68"/>
        <v>680.24577640920302</v>
      </c>
      <c r="I268">
        <f t="shared" si="69"/>
        <v>1380.7926361988225</v>
      </c>
      <c r="J268">
        <f t="shared" si="70"/>
        <v>-720.84794317003593</v>
      </c>
      <c r="K268">
        <f t="shared" si="71"/>
        <v>-1421.3948029596554</v>
      </c>
    </row>
    <row r="269" spans="1:11">
      <c r="A269" t="s">
        <v>110</v>
      </c>
      <c r="B269" s="5">
        <v>579.32415026308297</v>
      </c>
      <c r="C269">
        <f t="shared" si="63"/>
        <v>1789.4578538804249</v>
      </c>
      <c r="D269">
        <f t="shared" si="64"/>
        <v>1023.248686995155</v>
      </c>
      <c r="E269">
        <f t="shared" si="65"/>
        <v>-7.8729072566587375</v>
      </c>
      <c r="F269">
        <f t="shared" si="66"/>
        <v>717.39499323762027</v>
      </c>
      <c r="G269">
        <f t="shared" si="67"/>
        <v>1434.7899864752405</v>
      </c>
      <c r="H269">
        <f t="shared" si="68"/>
        <v>709.52208598096149</v>
      </c>
      <c r="I269">
        <f t="shared" si="69"/>
        <v>1426.9170792185819</v>
      </c>
      <c r="J269">
        <f t="shared" si="70"/>
        <v>-725.26790049427905</v>
      </c>
      <c r="K269">
        <f t="shared" si="71"/>
        <v>-1442.6628937318992</v>
      </c>
    </row>
    <row r="270" spans="1:11">
      <c r="A270" t="s">
        <v>111</v>
      </c>
      <c r="B270" s="5">
        <v>212.08089624303901</v>
      </c>
      <c r="C270">
        <f t="shared" si="63"/>
        <v>1890.945651710372</v>
      </c>
      <c r="D270">
        <f t="shared" si="64"/>
        <v>659.26293622714388</v>
      </c>
      <c r="E270">
        <f t="shared" si="65"/>
        <v>13.803729004198459</v>
      </c>
      <c r="F270">
        <f t="shared" si="66"/>
        <v>731.24113078673258</v>
      </c>
      <c r="G270">
        <f t="shared" si="67"/>
        <v>1462.4822615734652</v>
      </c>
      <c r="H270">
        <f t="shared" si="68"/>
        <v>745.04485979093101</v>
      </c>
      <c r="I270">
        <f t="shared" si="69"/>
        <v>1476.2859905776636</v>
      </c>
      <c r="J270">
        <f t="shared" si="70"/>
        <v>-717.43740178253415</v>
      </c>
      <c r="K270">
        <f t="shared" si="71"/>
        <v>-1448.6785325692667</v>
      </c>
    </row>
    <row r="271" spans="1:11">
      <c r="A271" t="s">
        <v>112</v>
      </c>
      <c r="B271" s="5">
        <v>52.9024274973997</v>
      </c>
      <c r="C271">
        <f t="shared" si="63"/>
        <v>846.20500456352158</v>
      </c>
      <c r="D271">
        <f t="shared" si="64"/>
        <v>-548.02906432395628</v>
      </c>
      <c r="E271">
        <f t="shared" si="65"/>
        <v>-13.597724211999354</v>
      </c>
      <c r="F271">
        <f t="shared" si="66"/>
        <v>741.97485372655228</v>
      </c>
      <c r="G271">
        <f t="shared" si="67"/>
        <v>1483.9497074531046</v>
      </c>
      <c r="H271">
        <f t="shared" si="68"/>
        <v>728.37712951455296</v>
      </c>
      <c r="I271">
        <f t="shared" si="69"/>
        <v>1470.3519832411052</v>
      </c>
      <c r="J271">
        <f t="shared" si="70"/>
        <v>-755.5725779385516</v>
      </c>
      <c r="K271">
        <f t="shared" si="71"/>
        <v>-1497.5474316651039</v>
      </c>
    </row>
    <row r="272" spans="1:11">
      <c r="A272" t="s">
        <v>113</v>
      </c>
      <c r="B272" s="5">
        <v>80.145657845348296</v>
      </c>
      <c r="C272">
        <f t="shared" si="63"/>
        <v>924.45313184886993</v>
      </c>
      <c r="D272">
        <f t="shared" si="64"/>
        <v>-378.08878087682444</v>
      </c>
      <c r="E272">
        <f t="shared" si="65"/>
        <v>-29.774266220340557</v>
      </c>
      <c r="F272">
        <f t="shared" si="66"/>
        <v>746.4283153269364</v>
      </c>
      <c r="G272">
        <f t="shared" si="67"/>
        <v>1492.8566306538728</v>
      </c>
      <c r="H272">
        <f t="shared" si="68"/>
        <v>716.65404910659583</v>
      </c>
      <c r="I272">
        <f t="shared" si="69"/>
        <v>1463.0823644335323</v>
      </c>
      <c r="J272">
        <f t="shared" si="70"/>
        <v>-776.20258154727696</v>
      </c>
      <c r="K272">
        <f t="shared" si="71"/>
        <v>-1522.6308968742132</v>
      </c>
    </row>
    <row r="273" spans="1:11">
      <c r="A273" t="s">
        <v>114</v>
      </c>
      <c r="B273" s="5">
        <v>184.92802529177499</v>
      </c>
      <c r="C273">
        <f t="shared" si="63"/>
        <v>530.057006877562</v>
      </c>
      <c r="D273">
        <f t="shared" si="64"/>
        <v>-1259.400847002863</v>
      </c>
      <c r="E273">
        <f t="shared" si="65"/>
        <v>-110.45214390348372</v>
      </c>
      <c r="F273">
        <f t="shared" si="66"/>
        <v>788.74815892004028</v>
      </c>
      <c r="G273">
        <f t="shared" si="67"/>
        <v>1577.4963178400806</v>
      </c>
      <c r="H273">
        <f t="shared" si="68"/>
        <v>678.29601501655657</v>
      </c>
      <c r="I273">
        <f t="shared" si="69"/>
        <v>1467.044173936597</v>
      </c>
      <c r="J273">
        <f t="shared" si="70"/>
        <v>-899.200302823524</v>
      </c>
      <c r="K273">
        <f t="shared" si="71"/>
        <v>-1687.9484617435642</v>
      </c>
    </row>
    <row r="274" spans="1:11">
      <c r="A274" t="s">
        <v>115</v>
      </c>
      <c r="B274" s="5">
        <v>-731.03924529516803</v>
      </c>
      <c r="C274">
        <f t="shared" si="63"/>
        <v>-413.06313466064506</v>
      </c>
      <c r="D274">
        <f t="shared" si="64"/>
        <v>-2304.0087863710169</v>
      </c>
      <c r="E274">
        <f t="shared" si="65"/>
        <v>-193.43542316953454</v>
      </c>
      <c r="F274">
        <f t="shared" si="66"/>
        <v>923.64484219778274</v>
      </c>
      <c r="G274">
        <f t="shared" si="67"/>
        <v>1847.2896843955655</v>
      </c>
      <c r="H274">
        <f t="shared" si="68"/>
        <v>730.20941902824825</v>
      </c>
      <c r="I274">
        <f t="shared" si="69"/>
        <v>1653.854261226031</v>
      </c>
      <c r="J274">
        <f t="shared" si="70"/>
        <v>-1117.0802653673172</v>
      </c>
      <c r="K274">
        <f t="shared" si="71"/>
        <v>-2040.7251075651</v>
      </c>
    </row>
    <row r="275" spans="1:11">
      <c r="A275" t="s">
        <v>116</v>
      </c>
      <c r="B275" s="5">
        <v>-113.211143593824</v>
      </c>
      <c r="C275">
        <f t="shared" si="63"/>
        <v>-579.17670575186878</v>
      </c>
      <c r="D275">
        <f t="shared" si="64"/>
        <v>-1425.3817103153904</v>
      </c>
      <c r="E275">
        <f t="shared" si="65"/>
        <v>-238.36642567930411</v>
      </c>
      <c r="F275">
        <f t="shared" si="66"/>
        <v>961.7824863596544</v>
      </c>
      <c r="G275">
        <f t="shared" si="67"/>
        <v>1923.5649727193088</v>
      </c>
      <c r="H275">
        <f t="shared" si="68"/>
        <v>723.41606068035026</v>
      </c>
      <c r="I275">
        <f t="shared" si="69"/>
        <v>1685.1985470400048</v>
      </c>
      <c r="J275">
        <f t="shared" si="70"/>
        <v>-1200.1489120389585</v>
      </c>
      <c r="K275">
        <f t="shared" si="71"/>
        <v>-2161.9313983986131</v>
      </c>
    </row>
    <row r="276" spans="1:11">
      <c r="A276" t="s">
        <v>117</v>
      </c>
      <c r="B276" s="5">
        <v>-586.033836433837</v>
      </c>
      <c r="C276">
        <f t="shared" ref="C276:C297" si="72">SUM(B273,B274,B275,B276)</f>
        <v>-1245.356200031054</v>
      </c>
      <c r="D276">
        <f t="shared" si="64"/>
        <v>-2169.8093318799238</v>
      </c>
      <c r="E276">
        <f t="shared" si="65"/>
        <v>-382.39435746530029</v>
      </c>
      <c r="F276">
        <f t="shared" si="66"/>
        <v>1025.7283830346769</v>
      </c>
      <c r="G276">
        <f t="shared" si="67"/>
        <v>2051.4567660693538</v>
      </c>
      <c r="H276">
        <f t="shared" si="68"/>
        <v>643.33402556937654</v>
      </c>
      <c r="I276">
        <f t="shared" si="69"/>
        <v>1669.0624086040534</v>
      </c>
      <c r="J276">
        <f t="shared" si="70"/>
        <v>-1408.1227404999772</v>
      </c>
      <c r="K276">
        <f t="shared" si="71"/>
        <v>-2433.8511235346541</v>
      </c>
    </row>
    <row r="277" spans="1:11">
      <c r="A277" t="s">
        <v>163</v>
      </c>
      <c r="B277" s="5">
        <v>1818.8585605370899</v>
      </c>
      <c r="C277">
        <f t="shared" si="72"/>
        <v>388.57433521426083</v>
      </c>
      <c r="D277">
        <f t="shared" si="64"/>
        <v>-141.48267166330118</v>
      </c>
      <c r="E277">
        <f t="shared" si="65"/>
        <v>-362.02812443696541</v>
      </c>
      <c r="F277">
        <f t="shared" si="66"/>
        <v>1026.293922522515</v>
      </c>
      <c r="G277">
        <f t="shared" si="67"/>
        <v>2052.58784504503</v>
      </c>
      <c r="H277">
        <f t="shared" si="68"/>
        <v>664.26579808554959</v>
      </c>
      <c r="I277">
        <f t="shared" si="69"/>
        <v>1690.5597206080647</v>
      </c>
      <c r="J277">
        <f t="shared" si="70"/>
        <v>-1388.3220469594803</v>
      </c>
      <c r="K277">
        <f t="shared" si="71"/>
        <v>-2414.6159694819953</v>
      </c>
    </row>
    <row r="278" spans="1:11">
      <c r="A278" t="s">
        <v>119</v>
      </c>
      <c r="B278" s="5">
        <v>1588.013856368</v>
      </c>
      <c r="C278">
        <f t="shared" si="72"/>
        <v>2707.6274368774293</v>
      </c>
      <c r="D278">
        <f t="shared" si="64"/>
        <v>3120.6905715380744</v>
      </c>
      <c r="E278">
        <f t="shared" si="65"/>
        <v>-239.01386213971165</v>
      </c>
      <c r="F278">
        <f t="shared" si="66"/>
        <v>1273.0736587965182</v>
      </c>
      <c r="G278">
        <f t="shared" si="67"/>
        <v>2546.1473175930364</v>
      </c>
      <c r="H278">
        <f t="shared" si="68"/>
        <v>1034.0597966568066</v>
      </c>
      <c r="I278">
        <f t="shared" si="69"/>
        <v>2307.1334554533246</v>
      </c>
      <c r="J278">
        <f t="shared" si="70"/>
        <v>-1512.0875209362298</v>
      </c>
      <c r="K278">
        <f t="shared" si="71"/>
        <v>-2785.1611797327482</v>
      </c>
    </row>
    <row r="279" spans="1:11">
      <c r="A279" t="s">
        <v>120</v>
      </c>
      <c r="B279" s="5">
        <v>-187.932932615108</v>
      </c>
      <c r="C279">
        <f t="shared" si="72"/>
        <v>2632.9056478561452</v>
      </c>
      <c r="D279">
        <f t="shared" si="64"/>
        <v>3212.0823536080138</v>
      </c>
      <c r="E279">
        <f t="shared" si="65"/>
        <v>-131.16811850246091</v>
      </c>
      <c r="F279">
        <f t="shared" si="66"/>
        <v>1465.3212316591028</v>
      </c>
      <c r="G279">
        <f t="shared" si="67"/>
        <v>2930.6424633182055</v>
      </c>
      <c r="H279">
        <f t="shared" si="68"/>
        <v>1334.1531131566419</v>
      </c>
      <c r="I279">
        <f t="shared" si="69"/>
        <v>2799.4743448157446</v>
      </c>
      <c r="J279">
        <f t="shared" si="70"/>
        <v>-1596.4893501615636</v>
      </c>
      <c r="K279">
        <f t="shared" si="71"/>
        <v>-3061.8105818206664</v>
      </c>
    </row>
    <row r="280" spans="1:11">
      <c r="A280" t="s">
        <v>121</v>
      </c>
      <c r="B280" s="5">
        <v>1332.6332226373499</v>
      </c>
      <c r="C280">
        <f t="shared" si="72"/>
        <v>4551.5727069273325</v>
      </c>
      <c r="D280">
        <f t="shared" ref="D280:D297" si="73">C280-C276</f>
        <v>5796.9289069583865</v>
      </c>
      <c r="E280">
        <f t="shared" si="65"/>
        <v>173.39242067820845</v>
      </c>
      <c r="F280">
        <f t="shared" si="66"/>
        <v>1974.2652961455219</v>
      </c>
      <c r="G280">
        <f t="shared" si="67"/>
        <v>3948.5305922910438</v>
      </c>
      <c r="H280">
        <f t="shared" si="68"/>
        <v>2147.6577168237304</v>
      </c>
      <c r="I280">
        <f t="shared" si="69"/>
        <v>4121.9230129692523</v>
      </c>
      <c r="J280">
        <f t="shared" si="70"/>
        <v>-1800.8728754673134</v>
      </c>
      <c r="K280">
        <f t="shared" si="71"/>
        <v>-3775.1381716128353</v>
      </c>
    </row>
    <row r="281" spans="1:11">
      <c r="A281" t="s">
        <v>122</v>
      </c>
      <c r="B281" s="5">
        <v>-1027.9277077756999</v>
      </c>
      <c r="C281">
        <f t="shared" si="72"/>
        <v>1704.7864386145418</v>
      </c>
      <c r="D281">
        <f t="shared" si="73"/>
        <v>1316.212103400281</v>
      </c>
      <c r="E281">
        <f t="shared" si="65"/>
        <v>228.0995933444724</v>
      </c>
      <c r="F281">
        <f t="shared" si="66"/>
        <v>1990.7755125871067</v>
      </c>
      <c r="G281">
        <f t="shared" si="67"/>
        <v>3981.5510251742135</v>
      </c>
      <c r="H281">
        <f t="shared" si="68"/>
        <v>2218.8751059315791</v>
      </c>
      <c r="I281">
        <f t="shared" si="69"/>
        <v>4209.6506185186863</v>
      </c>
      <c r="J281">
        <f t="shared" si="70"/>
        <v>-1762.6759192426343</v>
      </c>
      <c r="K281">
        <f t="shared" si="71"/>
        <v>-3753.4514318297411</v>
      </c>
    </row>
    <row r="282" spans="1:11">
      <c r="A282" t="s">
        <v>123</v>
      </c>
      <c r="B282" s="5">
        <v>1137.69070474657</v>
      </c>
      <c r="C282">
        <f t="shared" si="72"/>
        <v>1254.463286993112</v>
      </c>
      <c r="D282">
        <f t="shared" si="73"/>
        <v>-1453.1641498843173</v>
      </c>
      <c r="E282">
        <f t="shared" si="65"/>
        <v>175.61280315704985</v>
      </c>
      <c r="F282">
        <f t="shared" si="66"/>
        <v>2021.8969553351903</v>
      </c>
      <c r="G282">
        <f t="shared" si="67"/>
        <v>4043.7939106703807</v>
      </c>
      <c r="H282">
        <f t="shared" si="68"/>
        <v>2197.5097584922401</v>
      </c>
      <c r="I282">
        <f t="shared" si="69"/>
        <v>4219.4067138274304</v>
      </c>
      <c r="J282">
        <f t="shared" si="70"/>
        <v>-1846.2841521781404</v>
      </c>
      <c r="K282">
        <f t="shared" si="71"/>
        <v>-3868.181107513331</v>
      </c>
    </row>
    <row r="283" spans="1:11">
      <c r="A283" t="s">
        <v>124</v>
      </c>
      <c r="B283" s="5">
        <v>427.13344815886899</v>
      </c>
      <c r="C283">
        <f t="shared" si="72"/>
        <v>1869.529667767089</v>
      </c>
      <c r="D283">
        <f t="shared" si="73"/>
        <v>-763.37598008905616</v>
      </c>
      <c r="E283">
        <f t="shared" si="65"/>
        <v>184.03949572739037</v>
      </c>
      <c r="F283">
        <f t="shared" si="66"/>
        <v>2017.3843412712267</v>
      </c>
      <c r="G283">
        <f t="shared" si="67"/>
        <v>4034.7686825424535</v>
      </c>
      <c r="H283">
        <f t="shared" si="68"/>
        <v>2201.4238369986169</v>
      </c>
      <c r="I283">
        <f t="shared" si="69"/>
        <v>4218.8081782698437</v>
      </c>
      <c r="J283">
        <f t="shared" si="70"/>
        <v>-1833.3448455438363</v>
      </c>
      <c r="K283">
        <f t="shared" si="71"/>
        <v>-3850.7291868150633</v>
      </c>
    </row>
    <row r="284" spans="1:11">
      <c r="A284" t="s">
        <v>125</v>
      </c>
      <c r="B284" s="5">
        <v>1562.88717241788</v>
      </c>
      <c r="C284">
        <f t="shared" si="72"/>
        <v>2099.7836175476191</v>
      </c>
      <c r="D284">
        <f t="shared" si="73"/>
        <v>-2451.7890893797135</v>
      </c>
      <c r="E284">
        <f t="shared" si="65"/>
        <v>141.87986919730886</v>
      </c>
      <c r="F284">
        <f t="shared" si="66"/>
        <v>2065.0659687652155</v>
      </c>
      <c r="G284">
        <f t="shared" si="67"/>
        <v>4130.1319375304311</v>
      </c>
      <c r="H284">
        <f t="shared" si="68"/>
        <v>2206.9458379625244</v>
      </c>
      <c r="I284">
        <f t="shared" si="69"/>
        <v>4272.0118067277399</v>
      </c>
      <c r="J284">
        <f t="shared" si="70"/>
        <v>-1923.1860995679067</v>
      </c>
      <c r="K284">
        <f t="shared" si="71"/>
        <v>-3988.2520683331222</v>
      </c>
    </row>
    <row r="285" spans="1:11">
      <c r="A285" t="s">
        <v>126</v>
      </c>
      <c r="B285" s="5">
        <v>562.70047486317003</v>
      </c>
      <c r="C285">
        <f t="shared" si="72"/>
        <v>3690.411800186489</v>
      </c>
      <c r="D285">
        <f t="shared" si="73"/>
        <v>1985.6253615719472</v>
      </c>
      <c r="E285">
        <f t="shared" si="65"/>
        <v>280.48539149589271</v>
      </c>
      <c r="F285">
        <f t="shared" si="66"/>
        <v>2092.326302783119</v>
      </c>
      <c r="G285">
        <f t="shared" si="67"/>
        <v>4184.652605566238</v>
      </c>
      <c r="H285">
        <f t="shared" si="68"/>
        <v>2372.8116942790116</v>
      </c>
      <c r="I285">
        <f t="shared" si="69"/>
        <v>4465.137997062131</v>
      </c>
      <c r="J285">
        <f t="shared" si="70"/>
        <v>-1811.8409112872264</v>
      </c>
      <c r="K285">
        <f t="shared" si="71"/>
        <v>-3904.1672140703454</v>
      </c>
    </row>
    <row r="286" spans="1:11">
      <c r="A286" t="s">
        <v>127</v>
      </c>
      <c r="B286" s="5">
        <v>4100.1761749744501</v>
      </c>
      <c r="C286">
        <f t="shared" si="72"/>
        <v>6652.8972704143689</v>
      </c>
      <c r="D286">
        <f t="shared" si="73"/>
        <v>5398.4339834212569</v>
      </c>
      <c r="E286">
        <f t="shared" si="65"/>
        <v>545.7184551521508</v>
      </c>
      <c r="F286">
        <f t="shared" si="66"/>
        <v>2383.3890332463866</v>
      </c>
      <c r="G286">
        <f t="shared" si="67"/>
        <v>4766.7780664927732</v>
      </c>
      <c r="H286">
        <f t="shared" si="68"/>
        <v>2929.1074883985375</v>
      </c>
      <c r="I286">
        <f t="shared" si="69"/>
        <v>5312.4965216449236</v>
      </c>
      <c r="J286">
        <f t="shared" si="70"/>
        <v>-1837.6705780942357</v>
      </c>
      <c r="K286">
        <f t="shared" si="71"/>
        <v>-4221.0596113406227</v>
      </c>
    </row>
    <row r="287" spans="1:11">
      <c r="A287" t="s">
        <v>128</v>
      </c>
      <c r="B287" s="5">
        <v>3063.2187778385701</v>
      </c>
      <c r="C287">
        <f t="shared" si="72"/>
        <v>9288.9826000940702</v>
      </c>
      <c r="D287">
        <f t="shared" si="73"/>
        <v>7419.4529323269817</v>
      </c>
      <c r="E287">
        <f t="shared" si="65"/>
        <v>903.06800912548283</v>
      </c>
      <c r="F287">
        <f t="shared" si="66"/>
        <v>2833.5388401087398</v>
      </c>
      <c r="G287">
        <f t="shared" si="67"/>
        <v>5667.0776802174796</v>
      </c>
      <c r="H287">
        <f t="shared" si="68"/>
        <v>3736.6068492342229</v>
      </c>
      <c r="I287">
        <f t="shared" si="69"/>
        <v>6570.1456893429622</v>
      </c>
      <c r="J287">
        <f t="shared" si="70"/>
        <v>-1930.470830983257</v>
      </c>
      <c r="K287">
        <f t="shared" si="71"/>
        <v>-4764.009671091997</v>
      </c>
    </row>
    <row r="288" spans="1:11">
      <c r="A288" t="s">
        <v>129</v>
      </c>
      <c r="B288" s="5">
        <v>2731.1542319610799</v>
      </c>
      <c r="C288">
        <f t="shared" si="72"/>
        <v>10457.249659637269</v>
      </c>
      <c r="D288">
        <f t="shared" si="73"/>
        <v>8357.4660420896507</v>
      </c>
      <c r="E288">
        <f t="shared" si="65"/>
        <v>1269.7436733175264</v>
      </c>
      <c r="F288">
        <f t="shared" si="66"/>
        <v>3288.0511014306494</v>
      </c>
      <c r="G288">
        <f t="shared" si="67"/>
        <v>6576.1022028612988</v>
      </c>
      <c r="H288">
        <f t="shared" si="68"/>
        <v>4557.7947747481758</v>
      </c>
      <c r="I288">
        <f t="shared" si="69"/>
        <v>7845.8458761788252</v>
      </c>
      <c r="J288">
        <f t="shared" si="70"/>
        <v>-2018.307428113123</v>
      </c>
      <c r="K288">
        <f t="shared" si="71"/>
        <v>-5306.3585295437724</v>
      </c>
    </row>
    <row r="289" spans="1:11">
      <c r="A289" t="s">
        <v>130</v>
      </c>
      <c r="B289" s="5">
        <v>2583.1282781617701</v>
      </c>
      <c r="C289">
        <f t="shared" si="72"/>
        <v>12477.67746293587</v>
      </c>
      <c r="D289">
        <f t="shared" si="73"/>
        <v>8787.2656627493816</v>
      </c>
      <c r="E289">
        <f t="shared" si="65"/>
        <v>1657.9445221052374</v>
      </c>
      <c r="F289">
        <f t="shared" si="66"/>
        <v>3691.046777570702</v>
      </c>
      <c r="G289">
        <f t="shared" si="67"/>
        <v>7382.0935551414041</v>
      </c>
      <c r="H289">
        <f t="shared" si="68"/>
        <v>5348.9912996759394</v>
      </c>
      <c r="I289">
        <f t="shared" si="69"/>
        <v>9040.0380772466415</v>
      </c>
      <c r="J289">
        <f t="shared" si="70"/>
        <v>-2033.1022554654646</v>
      </c>
      <c r="K289">
        <f t="shared" si="71"/>
        <v>-5724.1490330361667</v>
      </c>
    </row>
    <row r="290" spans="1:11">
      <c r="A290" t="s">
        <v>131</v>
      </c>
      <c r="B290" s="5">
        <v>1332.01241849588</v>
      </c>
      <c r="C290">
        <f t="shared" si="72"/>
        <v>9709.5137064573009</v>
      </c>
      <c r="D290">
        <f t="shared" si="73"/>
        <v>3056.616436042932</v>
      </c>
      <c r="E290">
        <f t="shared" si="65"/>
        <v>1777.8121970960274</v>
      </c>
      <c r="F290">
        <f t="shared" si="66"/>
        <v>3695.8315992679218</v>
      </c>
      <c r="G290">
        <f t="shared" si="67"/>
        <v>7391.6631985358435</v>
      </c>
      <c r="H290">
        <f t="shared" si="68"/>
        <v>5473.6437963639491</v>
      </c>
      <c r="I290">
        <f t="shared" si="69"/>
        <v>9169.4753956318709</v>
      </c>
      <c r="J290">
        <f t="shared" si="70"/>
        <v>-1918.0194021718944</v>
      </c>
      <c r="K290">
        <f t="shared" si="71"/>
        <v>-5613.8510014398162</v>
      </c>
    </row>
    <row r="291" spans="1:11">
      <c r="A291" t="s">
        <v>132</v>
      </c>
      <c r="B291" s="5">
        <v>4039.0065765788499</v>
      </c>
      <c r="C291">
        <f t="shared" si="72"/>
        <v>10685.30150519758</v>
      </c>
      <c r="D291">
        <f t="shared" si="73"/>
        <v>1396.3189051035097</v>
      </c>
      <c r="E291">
        <f t="shared" si="65"/>
        <v>1875.0295955674003</v>
      </c>
      <c r="F291">
        <f t="shared" si="66"/>
        <v>3656.7977658054806</v>
      </c>
      <c r="G291">
        <f t="shared" si="67"/>
        <v>7313.5955316109612</v>
      </c>
      <c r="H291">
        <f t="shared" si="68"/>
        <v>5531.8273613728807</v>
      </c>
      <c r="I291">
        <f t="shared" si="69"/>
        <v>9188.6251271783622</v>
      </c>
      <c r="J291">
        <f t="shared" si="70"/>
        <v>-1781.7681702380803</v>
      </c>
      <c r="K291">
        <f t="shared" si="71"/>
        <v>-5438.5659360435611</v>
      </c>
    </row>
    <row r="292" spans="1:11">
      <c r="A292" t="s">
        <v>133</v>
      </c>
      <c r="B292" s="5">
        <v>2113.5070630087598</v>
      </c>
      <c r="C292">
        <f t="shared" si="72"/>
        <v>10067.654336245259</v>
      </c>
      <c r="D292">
        <f t="shared" si="73"/>
        <v>-389.59532339200996</v>
      </c>
      <c r="E292">
        <f t="shared" si="65"/>
        <v>1874.4542684416415</v>
      </c>
      <c r="F292">
        <f t="shared" si="66"/>
        <v>3657.1717939965456</v>
      </c>
      <c r="G292">
        <f t="shared" si="67"/>
        <v>7314.3435879930912</v>
      </c>
      <c r="H292">
        <f t="shared" si="68"/>
        <v>5531.6260624381866</v>
      </c>
      <c r="I292">
        <f t="shared" si="69"/>
        <v>9188.7978564347322</v>
      </c>
      <c r="J292">
        <f t="shared" si="70"/>
        <v>-1782.7175255549041</v>
      </c>
      <c r="K292">
        <f t="shared" si="71"/>
        <v>-5439.8893195514502</v>
      </c>
    </row>
    <row r="293" spans="1:11">
      <c r="A293" t="s">
        <v>134</v>
      </c>
      <c r="B293" s="5">
        <v>3267.2652227192002</v>
      </c>
      <c r="C293">
        <f t="shared" si="72"/>
        <v>10751.791280802689</v>
      </c>
      <c r="D293">
        <f t="shared" si="73"/>
        <v>-1725.8861821331811</v>
      </c>
      <c r="E293">
        <f t="shared" si="65"/>
        <v>1851.1300016851255</v>
      </c>
      <c r="F293">
        <f t="shared" si="66"/>
        <v>3679.6290440343905</v>
      </c>
      <c r="G293">
        <f t="shared" si="67"/>
        <v>7359.258088068781</v>
      </c>
      <c r="H293">
        <f t="shared" si="68"/>
        <v>5530.7590457195165</v>
      </c>
      <c r="I293">
        <f t="shared" si="69"/>
        <v>9210.3880897539057</v>
      </c>
      <c r="J293">
        <f t="shared" si="70"/>
        <v>-1828.499042349265</v>
      </c>
      <c r="K293">
        <f t="shared" si="71"/>
        <v>-5508.1280863836555</v>
      </c>
    </row>
    <row r="294" spans="1:11">
      <c r="A294" t="s">
        <v>135</v>
      </c>
      <c r="B294" s="5">
        <v>3742.9225279797602</v>
      </c>
      <c r="C294">
        <f t="shared" si="72"/>
        <v>13162.701390286569</v>
      </c>
      <c r="D294">
        <f t="shared" si="73"/>
        <v>3453.1876838292683</v>
      </c>
      <c r="E294">
        <f t="shared" si="65"/>
        <v>2138.9898251951395</v>
      </c>
      <c r="F294">
        <f t="shared" si="66"/>
        <v>3560.7352363286127</v>
      </c>
      <c r="G294">
        <f t="shared" si="67"/>
        <v>7121.4704726572254</v>
      </c>
      <c r="H294">
        <f t="shared" si="68"/>
        <v>5699.7250615237517</v>
      </c>
      <c r="I294">
        <f t="shared" si="69"/>
        <v>9260.4602978523653</v>
      </c>
      <c r="J294">
        <f t="shared" si="70"/>
        <v>-1421.7454111334732</v>
      </c>
      <c r="K294">
        <f t="shared" si="71"/>
        <v>-4982.4806474620855</v>
      </c>
    </row>
    <row r="295" spans="1:11">
      <c r="A295" t="s">
        <v>136</v>
      </c>
      <c r="B295" s="5">
        <v>1969.57548653292</v>
      </c>
      <c r="C295">
        <f t="shared" si="72"/>
        <v>11093.27030024064</v>
      </c>
      <c r="D295">
        <f t="shared" si="73"/>
        <v>407.9687950430598</v>
      </c>
      <c r="E295">
        <f t="shared" si="65"/>
        <v>2230.6573504630619</v>
      </c>
      <c r="F295">
        <f t="shared" si="66"/>
        <v>3486.9795684223818</v>
      </c>
      <c r="G295">
        <f t="shared" si="67"/>
        <v>6973.9591368447636</v>
      </c>
      <c r="H295">
        <f t="shared" si="68"/>
        <v>5717.6369188854442</v>
      </c>
      <c r="I295">
        <f t="shared" si="69"/>
        <v>9204.6164873078251</v>
      </c>
      <c r="J295">
        <f t="shared" si="70"/>
        <v>-1256.3222179593199</v>
      </c>
      <c r="K295">
        <f t="shared" si="71"/>
        <v>-4743.3017863817022</v>
      </c>
    </row>
    <row r="296" spans="1:11">
      <c r="A296" t="s">
        <v>137</v>
      </c>
      <c r="B296" s="5">
        <v>4930.0679252666296</v>
      </c>
      <c r="C296">
        <f t="shared" si="72"/>
        <v>13909.831162498511</v>
      </c>
      <c r="D296">
        <f t="shared" si="73"/>
        <v>3842.1768262532514</v>
      </c>
      <c r="E296">
        <f t="shared" si="65"/>
        <v>2531.2566583697208</v>
      </c>
      <c r="F296">
        <f t="shared" si="66"/>
        <v>3343.8647103508752</v>
      </c>
      <c r="G296">
        <f t="shared" si="67"/>
        <v>6687.7294207017503</v>
      </c>
      <c r="H296">
        <f t="shared" si="68"/>
        <v>5875.1213687205964</v>
      </c>
      <c r="I296">
        <f t="shared" si="69"/>
        <v>9218.9860790714702</v>
      </c>
      <c r="J296">
        <f t="shared" si="70"/>
        <v>-812.6080519811544</v>
      </c>
      <c r="K296">
        <f t="shared" si="71"/>
        <v>-4156.4727623320296</v>
      </c>
    </row>
    <row r="297" spans="1:11">
      <c r="A297" t="s">
        <v>138</v>
      </c>
      <c r="B297" s="5">
        <v>4001.48298971022</v>
      </c>
      <c r="C297">
        <f t="shared" si="72"/>
        <v>14644.048929489531</v>
      </c>
      <c r="D297">
        <f t="shared" si="73"/>
        <v>3892.257648686842</v>
      </c>
      <c r="E297">
        <f t="shared" si="65"/>
        <v>2732.9436743872275</v>
      </c>
      <c r="F297">
        <f t="shared" si="66"/>
        <v>3295.4707989044496</v>
      </c>
      <c r="G297">
        <f t="shared" si="67"/>
        <v>6590.9415978088991</v>
      </c>
      <c r="H297">
        <f t="shared" si="68"/>
        <v>6028.4144732916775</v>
      </c>
      <c r="I297">
        <f t="shared" si="69"/>
        <v>9323.8852721961266</v>
      </c>
      <c r="J297">
        <f t="shared" si="70"/>
        <v>-562.52712451722209</v>
      </c>
      <c r="K297">
        <f t="shared" si="71"/>
        <v>-3857.9979234216717</v>
      </c>
    </row>
    <row r="298" spans="1:11">
      <c r="A298" t="s">
        <v>139</v>
      </c>
      <c r="B298" s="5">
        <v>2231.0122039877701</v>
      </c>
      <c r="C298">
        <f t="shared" ref="C298:C307" si="74">SUM(B295,B296,B297,B298)</f>
        <v>13132.138605497539</v>
      </c>
      <c r="D298">
        <f t="shared" ref="D298:D307" si="75">C298-C294</f>
        <v>-30.562784789030047</v>
      </c>
      <c r="E298">
        <f t="shared" ref="E298:E307" si="76">AVERAGE(D279:D298)</f>
        <v>2575.3810065708726</v>
      </c>
      <c r="F298">
        <f t="shared" ref="F298:F307" si="77">STDEV(D279,D280,D281,D282,D283,D284,D285,D286,D287,D288,D289,D290,D291,D292,D293,D294,D295,D296,D297,D298)</f>
        <v>3350.8249443829218</v>
      </c>
      <c r="G298">
        <f t="shared" ref="G298:G307" si="78">F298*2</f>
        <v>6701.6498887658436</v>
      </c>
      <c r="H298">
        <f t="shared" ref="H298:H307" si="79">E298+F298</f>
        <v>5926.2059509537939</v>
      </c>
      <c r="I298">
        <f t="shared" ref="I298:I307" si="80">E298+G298</f>
        <v>9277.0308953367166</v>
      </c>
      <c r="J298">
        <f t="shared" ref="J298:J307" si="81">E298-F298</f>
        <v>-775.44393781204917</v>
      </c>
      <c r="K298">
        <f t="shared" ref="K298:K307" si="82">E298-G298</f>
        <v>-4126.2688821949705</v>
      </c>
    </row>
    <row r="299" spans="1:11">
      <c r="A299" t="s">
        <v>140</v>
      </c>
      <c r="B299" s="5">
        <v>4227.4411493549997</v>
      </c>
      <c r="C299">
        <f t="shared" si="74"/>
        <v>15390.004268319619</v>
      </c>
      <c r="D299">
        <f t="shared" si="75"/>
        <v>4296.7339680789792</v>
      </c>
      <c r="E299">
        <f t="shared" si="76"/>
        <v>2629.613587294421</v>
      </c>
      <c r="F299">
        <f t="shared" si="77"/>
        <v>3370.3925455166705</v>
      </c>
      <c r="G299">
        <f t="shared" si="78"/>
        <v>6740.7850910333409</v>
      </c>
      <c r="H299">
        <f t="shared" si="79"/>
        <v>6000.0061328110914</v>
      </c>
      <c r="I299">
        <f t="shared" si="80"/>
        <v>9370.3986783277614</v>
      </c>
      <c r="J299">
        <f t="shared" si="81"/>
        <v>-740.77895822224946</v>
      </c>
      <c r="K299">
        <f t="shared" si="82"/>
        <v>-4111.1715037389204</v>
      </c>
    </row>
    <row r="300" spans="1:11">
      <c r="A300" t="s">
        <v>141</v>
      </c>
      <c r="B300" s="5">
        <v>-325.34412980864198</v>
      </c>
      <c r="C300">
        <f t="shared" si="74"/>
        <v>10134.592213244348</v>
      </c>
      <c r="D300">
        <f t="shared" si="75"/>
        <v>-3775.2389492541624</v>
      </c>
      <c r="E300">
        <f t="shared" si="76"/>
        <v>2151.0051944837937</v>
      </c>
      <c r="F300">
        <f t="shared" si="77"/>
        <v>3570.6427411527661</v>
      </c>
      <c r="G300">
        <f t="shared" si="78"/>
        <v>7141.2854823055322</v>
      </c>
      <c r="H300">
        <f t="shared" si="79"/>
        <v>5721.6479356365599</v>
      </c>
      <c r="I300">
        <f t="shared" si="80"/>
        <v>9292.2906767893255</v>
      </c>
      <c r="J300">
        <f t="shared" si="81"/>
        <v>-1419.6375466689724</v>
      </c>
      <c r="K300">
        <f t="shared" si="82"/>
        <v>-4990.280287821739</v>
      </c>
    </row>
    <row r="301" spans="1:11">
      <c r="A301" t="s">
        <v>142</v>
      </c>
      <c r="B301" s="5">
        <v>3095.5297474552799</v>
      </c>
      <c r="C301">
        <f t="shared" si="74"/>
        <v>9228.6389709894065</v>
      </c>
      <c r="D301">
        <f t="shared" si="75"/>
        <v>-5415.409958500124</v>
      </c>
      <c r="E301">
        <f t="shared" si="76"/>
        <v>1814.4240913887734</v>
      </c>
      <c r="F301">
        <f t="shared" si="77"/>
        <v>3950.5384316382319</v>
      </c>
      <c r="G301">
        <f t="shared" si="78"/>
        <v>7901.0768632764639</v>
      </c>
      <c r="H301">
        <f t="shared" si="79"/>
        <v>5764.9625230270049</v>
      </c>
      <c r="I301">
        <f t="shared" si="80"/>
        <v>9715.5009546652363</v>
      </c>
      <c r="J301">
        <f t="shared" si="81"/>
        <v>-2136.1143402494586</v>
      </c>
      <c r="K301">
        <f t="shared" si="82"/>
        <v>-6086.6527718876905</v>
      </c>
    </row>
    <row r="302" spans="1:11">
      <c r="A302" t="s">
        <v>143</v>
      </c>
      <c r="B302" s="5">
        <v>5847.0208769239398</v>
      </c>
      <c r="C302">
        <f t="shared" si="74"/>
        <v>12844.647643925578</v>
      </c>
      <c r="D302">
        <f t="shared" si="75"/>
        <v>-287.49096157196072</v>
      </c>
      <c r="E302">
        <f t="shared" si="76"/>
        <v>1872.7077508043913</v>
      </c>
      <c r="F302">
        <f t="shared" si="77"/>
        <v>3908.1648565496262</v>
      </c>
      <c r="G302">
        <f t="shared" si="78"/>
        <v>7816.3297130992523</v>
      </c>
      <c r="H302">
        <f t="shared" si="79"/>
        <v>5780.8726073540174</v>
      </c>
      <c r="I302">
        <f t="shared" si="80"/>
        <v>9689.0374639036436</v>
      </c>
      <c r="J302">
        <f t="shared" si="81"/>
        <v>-2035.4571057452349</v>
      </c>
      <c r="K302">
        <f t="shared" si="82"/>
        <v>-5943.6219622948611</v>
      </c>
    </row>
    <row r="303" spans="1:11">
      <c r="A303" t="s">
        <v>144</v>
      </c>
      <c r="B303" s="5">
        <v>4137.5472685351097</v>
      </c>
      <c r="C303">
        <f t="shared" si="74"/>
        <v>12754.753763105688</v>
      </c>
      <c r="D303">
        <f t="shared" si="75"/>
        <v>-2635.2505052139313</v>
      </c>
      <c r="E303">
        <f t="shared" si="76"/>
        <v>1779.1140245481474</v>
      </c>
      <c r="F303">
        <f t="shared" si="77"/>
        <v>3996.0431275216933</v>
      </c>
      <c r="G303">
        <f t="shared" si="78"/>
        <v>7992.0862550433867</v>
      </c>
      <c r="H303">
        <f t="shared" si="79"/>
        <v>5775.1571520698408</v>
      </c>
      <c r="I303">
        <f t="shared" si="80"/>
        <v>9771.2002795915341</v>
      </c>
      <c r="J303">
        <f t="shared" si="81"/>
        <v>-2216.9291029735459</v>
      </c>
      <c r="K303">
        <f t="shared" si="82"/>
        <v>-6212.9722304952393</v>
      </c>
    </row>
    <row r="304" spans="1:11">
      <c r="A304" t="s">
        <v>145</v>
      </c>
      <c r="B304" s="5">
        <v>740.54818018812603</v>
      </c>
      <c r="C304">
        <f t="shared" si="74"/>
        <v>13820.646073102453</v>
      </c>
      <c r="D304">
        <f t="shared" si="75"/>
        <v>3686.0538598581043</v>
      </c>
      <c r="E304">
        <f t="shared" si="76"/>
        <v>2086.0061720100384</v>
      </c>
      <c r="F304">
        <f t="shared" si="77"/>
        <v>3888.248661610668</v>
      </c>
      <c r="G304">
        <f t="shared" si="78"/>
        <v>7776.497323221336</v>
      </c>
      <c r="H304">
        <f t="shared" si="79"/>
        <v>5974.2548336207064</v>
      </c>
      <c r="I304">
        <f t="shared" si="80"/>
        <v>9862.5034952313745</v>
      </c>
      <c r="J304">
        <f t="shared" si="81"/>
        <v>-1802.2424896006296</v>
      </c>
      <c r="K304">
        <f t="shared" si="82"/>
        <v>-5690.4911512112976</v>
      </c>
    </row>
    <row r="305" spans="1:88">
      <c r="A305" t="s">
        <v>146</v>
      </c>
      <c r="B305" s="5">
        <v>2679.3863263080798</v>
      </c>
      <c r="C305">
        <f t="shared" si="74"/>
        <v>13404.502651955254</v>
      </c>
      <c r="D305">
        <f t="shared" si="75"/>
        <v>4175.8636809658474</v>
      </c>
      <c r="E305">
        <f t="shared" si="76"/>
        <v>2195.5180879797335</v>
      </c>
      <c r="F305">
        <f t="shared" si="77"/>
        <v>3916.0173534752957</v>
      </c>
      <c r="G305">
        <f t="shared" si="78"/>
        <v>7832.0347069505915</v>
      </c>
      <c r="H305">
        <f t="shared" si="79"/>
        <v>6111.5354414550293</v>
      </c>
      <c r="I305">
        <f t="shared" si="80"/>
        <v>10027.552794930325</v>
      </c>
      <c r="J305">
        <f t="shared" si="81"/>
        <v>-1720.4992654955622</v>
      </c>
      <c r="K305">
        <f t="shared" si="82"/>
        <v>-5636.516618970858</v>
      </c>
    </row>
    <row r="306" spans="1:88">
      <c r="A306" t="s">
        <v>273</v>
      </c>
      <c r="B306" s="5">
        <v>203.19690039815501</v>
      </c>
      <c r="C306">
        <f t="shared" si="74"/>
        <v>7760.6786754294708</v>
      </c>
      <c r="D306">
        <f t="shared" si="75"/>
        <v>-5083.9689684961077</v>
      </c>
      <c r="E306">
        <f t="shared" si="76"/>
        <v>1671.3979403838653</v>
      </c>
      <c r="F306">
        <f t="shared" si="77"/>
        <v>4158.7375952165467</v>
      </c>
      <c r="G306">
        <f t="shared" si="78"/>
        <v>8317.4751904330933</v>
      </c>
      <c r="H306">
        <f t="shared" si="79"/>
        <v>5830.1355356004115</v>
      </c>
      <c r="I306">
        <f t="shared" si="80"/>
        <v>9988.873130816959</v>
      </c>
      <c r="J306">
        <f t="shared" si="81"/>
        <v>-2487.3396548326814</v>
      </c>
      <c r="K306">
        <f t="shared" si="82"/>
        <v>-6646.0772500492276</v>
      </c>
    </row>
    <row r="307" spans="1:88">
      <c r="A307" s="9" t="s">
        <v>274</v>
      </c>
      <c r="B307" s="5">
        <v>-632.73631714079602</v>
      </c>
      <c r="C307">
        <f t="shared" si="74"/>
        <v>2990.3950897535647</v>
      </c>
      <c r="D307">
        <f t="shared" si="75"/>
        <v>-9764.3586733521224</v>
      </c>
      <c r="E307">
        <f t="shared" si="76"/>
        <v>812.20736009990992</v>
      </c>
      <c r="F307">
        <f t="shared" si="77"/>
        <v>4654.2515561168893</v>
      </c>
      <c r="G307">
        <f t="shared" si="78"/>
        <v>9308.5031122337787</v>
      </c>
      <c r="H307">
        <f t="shared" si="79"/>
        <v>5466.4589162167995</v>
      </c>
      <c r="I307">
        <f t="shared" si="80"/>
        <v>10120.710472333689</v>
      </c>
      <c r="J307">
        <f t="shared" si="81"/>
        <v>-3842.0441960169792</v>
      </c>
      <c r="K307">
        <f t="shared" si="82"/>
        <v>-8496.2957521338685</v>
      </c>
    </row>
    <row r="313" spans="1:88" ht="51.75">
      <c r="A313" s="1" t="s">
        <v>0</v>
      </c>
      <c r="B313" s="3" t="s">
        <v>160</v>
      </c>
      <c r="C313" s="2" t="s">
        <v>148</v>
      </c>
      <c r="D313" s="2" t="s">
        <v>149</v>
      </c>
      <c r="E313" s="2" t="s">
        <v>150</v>
      </c>
      <c r="F313" s="2"/>
      <c r="G313" s="2"/>
      <c r="H313" s="2"/>
      <c r="I313" s="2"/>
      <c r="J313" s="2"/>
      <c r="K313" s="2"/>
      <c r="O313" s="9" t="s">
        <v>75</v>
      </c>
      <c r="P313" s="9" t="s">
        <v>76</v>
      </c>
      <c r="Q313" s="9" t="s">
        <v>77</v>
      </c>
      <c r="R313" s="9" t="s">
        <v>78</v>
      </c>
      <c r="S313" s="9" t="s">
        <v>79</v>
      </c>
      <c r="T313" s="9" t="s">
        <v>80</v>
      </c>
      <c r="U313" s="9" t="s">
        <v>81</v>
      </c>
      <c r="V313" s="9" t="s">
        <v>82</v>
      </c>
      <c r="W313" s="9" t="s">
        <v>83</v>
      </c>
      <c r="X313" s="9" t="s">
        <v>84</v>
      </c>
      <c r="Y313" s="9" t="s">
        <v>85</v>
      </c>
      <c r="Z313" s="9" t="s">
        <v>86</v>
      </c>
      <c r="AA313" s="9" t="s">
        <v>87</v>
      </c>
      <c r="AB313" s="9" t="s">
        <v>88</v>
      </c>
      <c r="AC313" s="9" t="s">
        <v>89</v>
      </c>
      <c r="AD313" s="9" t="s">
        <v>90</v>
      </c>
      <c r="AE313" s="9" t="s">
        <v>91</v>
      </c>
      <c r="AF313" s="9" t="s">
        <v>92</v>
      </c>
      <c r="AG313" s="9" t="s">
        <v>93</v>
      </c>
      <c r="AH313" s="9" t="s">
        <v>94</v>
      </c>
      <c r="AI313" s="9" t="s">
        <v>95</v>
      </c>
      <c r="AJ313" s="9" t="s">
        <v>96</v>
      </c>
      <c r="AK313" s="9" t="s">
        <v>97</v>
      </c>
      <c r="AL313" s="9" t="s">
        <v>98</v>
      </c>
      <c r="AM313" s="9" t="s">
        <v>99</v>
      </c>
      <c r="AN313" s="9" t="s">
        <v>100</v>
      </c>
      <c r="AO313" s="9" t="s">
        <v>101</v>
      </c>
      <c r="AP313" s="9" t="s">
        <v>102</v>
      </c>
      <c r="AQ313" s="9" t="s">
        <v>103</v>
      </c>
      <c r="AR313" s="9" t="s">
        <v>104</v>
      </c>
      <c r="AS313" s="9" t="s">
        <v>105</v>
      </c>
      <c r="AT313" s="9" t="s">
        <v>106</v>
      </c>
      <c r="AU313" s="9" t="s">
        <v>107</v>
      </c>
      <c r="AV313" s="9" t="s">
        <v>108</v>
      </c>
      <c r="AW313" s="9" t="s">
        <v>109</v>
      </c>
      <c r="AX313" s="9" t="s">
        <v>110</v>
      </c>
      <c r="AY313" s="9" t="s">
        <v>111</v>
      </c>
      <c r="AZ313" s="9" t="s">
        <v>112</v>
      </c>
      <c r="BA313" s="9" t="s">
        <v>113</v>
      </c>
      <c r="BB313" s="9" t="s">
        <v>114</v>
      </c>
      <c r="BC313" s="9" t="s">
        <v>115</v>
      </c>
      <c r="BD313" s="9" t="s">
        <v>116</v>
      </c>
      <c r="BE313" s="9" t="s">
        <v>117</v>
      </c>
      <c r="BF313" s="9" t="s">
        <v>163</v>
      </c>
      <c r="BG313" s="9" t="s">
        <v>119</v>
      </c>
      <c r="BH313" s="9" t="s">
        <v>120</v>
      </c>
      <c r="BI313" s="9" t="s">
        <v>121</v>
      </c>
      <c r="BJ313" s="9" t="s">
        <v>122</v>
      </c>
      <c r="BK313" s="9" t="s">
        <v>123</v>
      </c>
      <c r="BL313" s="9" t="s">
        <v>124</v>
      </c>
      <c r="BM313" s="9" t="s">
        <v>125</v>
      </c>
      <c r="BN313" s="9" t="s">
        <v>126</v>
      </c>
      <c r="BO313" s="9" t="s">
        <v>127</v>
      </c>
      <c r="BP313" s="9" t="s">
        <v>128</v>
      </c>
      <c r="BQ313" s="9" t="s">
        <v>129</v>
      </c>
      <c r="BR313" s="9" t="s">
        <v>130</v>
      </c>
      <c r="BS313" s="9" t="s">
        <v>131</v>
      </c>
      <c r="BT313" s="9" t="s">
        <v>132</v>
      </c>
      <c r="BU313" s="9" t="s">
        <v>133</v>
      </c>
      <c r="BV313" s="9" t="s">
        <v>134</v>
      </c>
      <c r="BW313" s="9" t="s">
        <v>135</v>
      </c>
      <c r="BX313" s="9" t="s">
        <v>136</v>
      </c>
      <c r="BY313" s="9" t="s">
        <v>137</v>
      </c>
      <c r="BZ313" s="9" t="s">
        <v>138</v>
      </c>
      <c r="CA313" s="9" t="s">
        <v>139</v>
      </c>
      <c r="CB313" s="9" t="s">
        <v>140</v>
      </c>
      <c r="CC313" s="9" t="s">
        <v>141</v>
      </c>
      <c r="CD313" s="9" t="s">
        <v>142</v>
      </c>
      <c r="CE313" s="9" t="s">
        <v>143</v>
      </c>
      <c r="CF313" s="9" t="s">
        <v>144</v>
      </c>
      <c r="CG313" s="9" t="s">
        <v>145</v>
      </c>
      <c r="CH313" s="9" t="s">
        <v>146</v>
      </c>
      <c r="CI313" s="9" t="s">
        <v>273</v>
      </c>
      <c r="CJ313" s="9" t="s">
        <v>274</v>
      </c>
    </row>
    <row r="314" spans="1:88">
      <c r="A314" t="s">
        <v>49</v>
      </c>
      <c r="B314" s="10">
        <v>49.36</v>
      </c>
      <c r="N314" s="2" t="s">
        <v>149</v>
      </c>
      <c r="O314">
        <v>2505.7402109678196</v>
      </c>
      <c r="P314">
        <v>1102.4382413426492</v>
      </c>
      <c r="Q314">
        <v>9217.3646304436406</v>
      </c>
      <c r="R314">
        <v>6023.2225769185607</v>
      </c>
      <c r="S314">
        <v>1826.8943752830191</v>
      </c>
      <c r="T314">
        <v>1289.2717663015251</v>
      </c>
      <c r="U314">
        <v>-6865.3553674841933</v>
      </c>
      <c r="V314">
        <v>-8283.1283097311298</v>
      </c>
      <c r="W314">
        <v>-2420.6781498347586</v>
      </c>
      <c r="X314">
        <v>-1953.6110087968405</v>
      </c>
      <c r="Y314">
        <v>2158.6191280470111</v>
      </c>
      <c r="Z314">
        <v>2688.6401476756732</v>
      </c>
      <c r="AA314">
        <v>-2157.0253919237239</v>
      </c>
      <c r="AB314">
        <v>-3395.4649134916858</v>
      </c>
      <c r="AC314">
        <v>-3990.6747776188713</v>
      </c>
      <c r="AD314">
        <v>-2953.3621077598873</v>
      </c>
      <c r="AE314">
        <v>-984.16852273608708</v>
      </c>
      <c r="AF314">
        <v>1510.0898937392903</v>
      </c>
      <c r="AG314">
        <v>547.03859002800141</v>
      </c>
      <c r="AH314">
        <v>2283.0389601192737</v>
      </c>
      <c r="AI314">
        <v>2698.3862317039393</v>
      </c>
      <c r="AJ314">
        <v>645.90364211886799</v>
      </c>
      <c r="AK314">
        <v>1370.1582470068381</v>
      </c>
      <c r="AL314">
        <v>-1580.8266430732058</v>
      </c>
      <c r="AM314">
        <v>-1213.3692879907212</v>
      </c>
      <c r="AN314">
        <v>748.37347359363378</v>
      </c>
      <c r="AO314">
        <v>83.74045432055982</v>
      </c>
      <c r="AP314">
        <v>1414.760979387303</v>
      </c>
      <c r="AQ314">
        <v>-649.68375533103085</v>
      </c>
      <c r="AR314">
        <v>-2476.9999240631428</v>
      </c>
      <c r="AS314">
        <v>-1139.7693558907658</v>
      </c>
      <c r="AT314">
        <v>-1580.8859286575751</v>
      </c>
      <c r="AU314">
        <v>193.79815474248511</v>
      </c>
      <c r="AV314">
        <v>905.41516615744217</v>
      </c>
      <c r="AW314">
        <v>1013.794466162509</v>
      </c>
      <c r="AX314">
        <v>1914.728655111945</v>
      </c>
      <c r="AY314">
        <v>166.25909439041101</v>
      </c>
      <c r="AZ314">
        <v>758.31573210865281</v>
      </c>
      <c r="BA314">
        <v>-3506.1735149242631</v>
      </c>
      <c r="BB314">
        <v>-56.399509180027962</v>
      </c>
      <c r="BC314">
        <v>3986.902334397907</v>
      </c>
      <c r="BD314">
        <v>5383.4587826012976</v>
      </c>
      <c r="BE314">
        <v>15962.071467759934</v>
      </c>
      <c r="BF314">
        <v>6809.536700710064</v>
      </c>
      <c r="BG314">
        <v>3697.9725466482837</v>
      </c>
      <c r="BH314">
        <v>-10210.847035325965</v>
      </c>
      <c r="BI314">
        <v>-26678.093817057452</v>
      </c>
      <c r="BJ314">
        <v>-24897.135235661743</v>
      </c>
      <c r="BK314">
        <v>-24072.548276005924</v>
      </c>
      <c r="BL314">
        <v>357.42862461902678</v>
      </c>
      <c r="BM314">
        <v>12405.344530574184</v>
      </c>
      <c r="BN314">
        <v>17811.974237773109</v>
      </c>
      <c r="BO314">
        <v>14461.192519663529</v>
      </c>
      <c r="BP314">
        <v>-3924.708885827431</v>
      </c>
      <c r="BQ314">
        <v>-6023.1720898256999</v>
      </c>
      <c r="BR314">
        <v>-8504.5397065509405</v>
      </c>
      <c r="BS314">
        <v>-7064.8475103044793</v>
      </c>
      <c r="BT314">
        <v>-1789.730031755762</v>
      </c>
      <c r="BU314">
        <v>-3264.6262252134393</v>
      </c>
      <c r="BV314">
        <v>-3517.2168015156312</v>
      </c>
      <c r="BW314">
        <v>-2305.0317230911514</v>
      </c>
      <c r="BX314">
        <v>3133.7436944163574</v>
      </c>
      <c r="BY314">
        <v>3522.5541220136856</v>
      </c>
      <c r="BZ314">
        <v>371.11869425390614</v>
      </c>
      <c r="CA314">
        <v>2204.9828454789858</v>
      </c>
      <c r="CB314">
        <v>-3570.119571075792</v>
      </c>
      <c r="CC314">
        <v>-3093.7160936670716</v>
      </c>
      <c r="CD314">
        <v>3661.8186772068202</v>
      </c>
      <c r="CE314">
        <v>-1248.4972805355501</v>
      </c>
      <c r="CF314">
        <v>-1375.8105465076751</v>
      </c>
      <c r="CG314">
        <v>-278.7388866139554</v>
      </c>
      <c r="CH314">
        <v>-1881.2279295773496</v>
      </c>
      <c r="CI314">
        <v>4765.9316022584089</v>
      </c>
      <c r="CJ314">
        <v>8209.2751674143674</v>
      </c>
    </row>
    <row r="315" spans="1:88" ht="45">
      <c r="A315" t="s">
        <v>50</v>
      </c>
      <c r="B315" s="10">
        <v>-490</v>
      </c>
      <c r="N315" s="2" t="s">
        <v>151</v>
      </c>
      <c r="O315">
        <v>2427.3730132378623</v>
      </c>
      <c r="P315">
        <v>2174.1592230485503</v>
      </c>
      <c r="Q315">
        <v>3115.063930485052</v>
      </c>
      <c r="R315">
        <v>3576.1775938103719</v>
      </c>
      <c r="S315">
        <v>3678.4944591282056</v>
      </c>
      <c r="T315">
        <v>3778.1985902965735</v>
      </c>
      <c r="U315">
        <v>3948.3692068350529</v>
      </c>
      <c r="V315">
        <v>4118.7003303650463</v>
      </c>
      <c r="W315">
        <v>4053.3836290104505</v>
      </c>
      <c r="X315">
        <v>3858.8757990732574</v>
      </c>
      <c r="Y315">
        <v>3912.7094040674169</v>
      </c>
      <c r="Z315">
        <v>4025.3981192351898</v>
      </c>
      <c r="AA315">
        <v>3946.0347755864859</v>
      </c>
      <c r="AB315">
        <v>3936.3133930155582</v>
      </c>
      <c r="AC315">
        <v>3816.0416989769378</v>
      </c>
      <c r="AD315">
        <v>3799.363225195289</v>
      </c>
      <c r="AE315">
        <v>3809.050886364495</v>
      </c>
      <c r="AF315">
        <v>3818.6969440895209</v>
      </c>
      <c r="AG315">
        <v>3959.7308389403865</v>
      </c>
      <c r="AH315">
        <v>4014.3054464104175</v>
      </c>
      <c r="AI315">
        <v>4030.5731327780682</v>
      </c>
      <c r="AJ315">
        <v>4002.0851711639448</v>
      </c>
      <c r="AK315">
        <v>3002.196373411467</v>
      </c>
      <c r="AL315">
        <v>2271.8267798329916</v>
      </c>
      <c r="AM315">
        <v>2055.09103404908</v>
      </c>
      <c r="AN315">
        <v>2008.9553350069482</v>
      </c>
      <c r="AO315">
        <v>2041.1576293094754</v>
      </c>
      <c r="AP315">
        <v>1905.6809882038842</v>
      </c>
      <c r="AQ315">
        <v>1934.1317158973454</v>
      </c>
      <c r="AR315">
        <v>1935.2644719710981</v>
      </c>
      <c r="AS315">
        <v>1706.9510490651633</v>
      </c>
      <c r="AT315">
        <v>1381.2346375546081</v>
      </c>
      <c r="AU315">
        <v>1466.3619054416667</v>
      </c>
      <c r="AV315">
        <v>1566.6420731576409</v>
      </c>
      <c r="AW315">
        <v>1594.4374012019721</v>
      </c>
      <c r="AX315">
        <v>1720.7555556074267</v>
      </c>
      <c r="AY315">
        <v>1747.4564999342729</v>
      </c>
      <c r="AZ315">
        <v>1686.8560541966945</v>
      </c>
      <c r="BA315">
        <v>1723.3836179271025</v>
      </c>
      <c r="BB315">
        <v>1523.0377246987755</v>
      </c>
      <c r="BC315">
        <v>1727.7190441419043</v>
      </c>
      <c r="BD315">
        <v>2344.5726448512396</v>
      </c>
      <c r="BE315">
        <v>5083.9014368614544</v>
      </c>
      <c r="BF315">
        <v>5651.4408633473859</v>
      </c>
      <c r="BG315">
        <v>5877.5633828081445</v>
      </c>
      <c r="BH315">
        <v>6102.2938083647605</v>
      </c>
      <c r="BI315">
        <v>7761.3299649528326</v>
      </c>
      <c r="BJ315">
        <v>8153.8314117576965</v>
      </c>
      <c r="BK315">
        <v>8211.5079607028347</v>
      </c>
      <c r="BL315">
        <v>8374.5629092949675</v>
      </c>
      <c r="BM315">
        <v>9552.2337173502874</v>
      </c>
      <c r="BN315">
        <v>11341.485378369867</v>
      </c>
      <c r="BO315">
        <v>12528.561172447009</v>
      </c>
      <c r="BP315">
        <v>12311.010185316374</v>
      </c>
      <c r="BQ315">
        <v>12014.209608374642</v>
      </c>
      <c r="BR315">
        <v>11589.377902272116</v>
      </c>
      <c r="BS315">
        <v>11285.692597623125</v>
      </c>
      <c r="BT315">
        <v>11145.721350234046</v>
      </c>
      <c r="BU315">
        <v>11156.227640055693</v>
      </c>
      <c r="BV315">
        <v>10982.05680615914</v>
      </c>
      <c r="BW315">
        <v>10591.671184622312</v>
      </c>
      <c r="BX315">
        <v>10418.429256677642</v>
      </c>
      <c r="BY315">
        <v>9143.7781362519636</v>
      </c>
      <c r="BZ315">
        <v>8631.9497377333464</v>
      </c>
      <c r="CA315">
        <v>8515.7364787415136</v>
      </c>
      <c r="CB315">
        <v>8740.0027229475272</v>
      </c>
      <c r="CC315">
        <v>8533.4116034456692</v>
      </c>
      <c r="CD315">
        <v>8496.2883654677516</v>
      </c>
      <c r="CE315">
        <v>7719.1072085207497</v>
      </c>
      <c r="CF315">
        <v>7647.2973691418329</v>
      </c>
      <c r="CG315">
        <v>6442.3333338408538</v>
      </c>
      <c r="CH315">
        <v>3915.4651778647553</v>
      </c>
      <c r="CI315">
        <v>2137.5039872817815</v>
      </c>
      <c r="CJ315">
        <v>3289.7386758557354</v>
      </c>
    </row>
    <row r="316" spans="1:88" ht="45">
      <c r="A316" t="s">
        <v>51</v>
      </c>
      <c r="B316" s="10">
        <v>-1183.8</v>
      </c>
      <c r="N316" s="2" t="s">
        <v>152</v>
      </c>
      <c r="O316">
        <v>4616.8264030525888</v>
      </c>
      <c r="P316">
        <v>4232.9539106068323</v>
      </c>
      <c r="Q316">
        <v>5871.0693164521545</v>
      </c>
      <c r="R316">
        <v>6592.5558363059654</v>
      </c>
      <c r="S316">
        <v>6704.3201984295811</v>
      </c>
      <c r="T316">
        <v>6760.4803351283408</v>
      </c>
      <c r="U316">
        <v>7317.1412227186092</v>
      </c>
      <c r="V316">
        <v>8017.3655572990538</v>
      </c>
      <c r="W316">
        <v>7995.8469207375374</v>
      </c>
      <c r="X316">
        <v>7802.0869507810648</v>
      </c>
      <c r="Y316">
        <v>7873.7887694575356</v>
      </c>
      <c r="Z316">
        <v>8024.9138197549291</v>
      </c>
      <c r="AA316">
        <v>7975.2287122900834</v>
      </c>
      <c r="AB316">
        <v>7995.3206041399189</v>
      </c>
      <c r="AC316">
        <v>7964.6442907234305</v>
      </c>
      <c r="AD316">
        <v>7969.371797989621</v>
      </c>
      <c r="AE316">
        <v>7976.8387358768778</v>
      </c>
      <c r="AF316">
        <v>7989.4978082656926</v>
      </c>
      <c r="AG316">
        <v>8047.8550614810974</v>
      </c>
      <c r="AH316">
        <v>8121.1663942463701</v>
      </c>
      <c r="AI316">
        <v>8144.0694659448654</v>
      </c>
      <c r="AJ316">
        <v>8109.9202726778076</v>
      </c>
      <c r="AK316">
        <v>6502.5029963446923</v>
      </c>
      <c r="AL316">
        <v>5421.9662701873303</v>
      </c>
      <c r="AM316">
        <v>5140.5079617831943</v>
      </c>
      <c r="AN316">
        <v>5075.2814783343256</v>
      </c>
      <c r="AO316">
        <v>4792.2312758491425</v>
      </c>
      <c r="AP316">
        <v>4036.3835291820378</v>
      </c>
      <c r="AQ316">
        <v>4004.7352648437736</v>
      </c>
      <c r="AR316">
        <v>4033.1702227545948</v>
      </c>
      <c r="AS316">
        <v>3741.4628011396139</v>
      </c>
      <c r="AT316">
        <v>3303.5062819351651</v>
      </c>
      <c r="AU316">
        <v>3356.2196403759722</v>
      </c>
      <c r="AV316">
        <v>3341.7359718254643</v>
      </c>
      <c r="AW316">
        <v>3147.1031657250578</v>
      </c>
      <c r="AX316">
        <v>3156.3349363923753</v>
      </c>
      <c r="AY316">
        <v>3152.2154441897428</v>
      </c>
      <c r="AZ316">
        <v>3068.6032607961174</v>
      </c>
      <c r="BA316">
        <v>3344.3189935045471</v>
      </c>
      <c r="BB316">
        <v>3060.5991305128582</v>
      </c>
      <c r="BC316">
        <v>3405.5359642644175</v>
      </c>
      <c r="BD316">
        <v>4402.3654086589668</v>
      </c>
      <c r="BE316">
        <v>9151.4273316417402</v>
      </c>
      <c r="BF316">
        <v>9866.9880174244408</v>
      </c>
      <c r="BG316">
        <v>10073.665964614007</v>
      </c>
      <c r="BH316">
        <v>11071.087841173221</v>
      </c>
      <c r="BI316">
        <v>15727.251867918265</v>
      </c>
      <c r="BJ316">
        <v>17827.849572280444</v>
      </c>
      <c r="BK316">
        <v>19114.345896204468</v>
      </c>
      <c r="BL316">
        <v>19298.73436595462</v>
      </c>
      <c r="BM316">
        <v>20976.820287742015</v>
      </c>
      <c r="BN316">
        <v>23585.68060145964</v>
      </c>
      <c r="BO316">
        <v>25246.462471367875</v>
      </c>
      <c r="BP316">
        <v>25052.866699705846</v>
      </c>
      <c r="BQ316">
        <v>24811.113873621794</v>
      </c>
      <c r="BR316">
        <v>24482.413879499883</v>
      </c>
      <c r="BS316">
        <v>24236.59860043665</v>
      </c>
      <c r="BT316">
        <v>24084.058393851708</v>
      </c>
      <c r="BU316">
        <v>24092.993609009463</v>
      </c>
      <c r="BV316">
        <v>23917.69280583314</v>
      </c>
      <c r="BW316">
        <v>23451.518265633935</v>
      </c>
      <c r="BX316">
        <v>23217.520164153841</v>
      </c>
      <c r="BY316">
        <v>21290.193790589794</v>
      </c>
      <c r="BZ316">
        <v>20588.457893875369</v>
      </c>
      <c r="CA316">
        <v>20430.680860950168</v>
      </c>
      <c r="CB316">
        <v>20547.176976149683</v>
      </c>
      <c r="CC316">
        <v>18954.775850976454</v>
      </c>
      <c r="CD316">
        <v>17452.581679377188</v>
      </c>
      <c r="CE316">
        <v>14757.016815709667</v>
      </c>
      <c r="CF316">
        <v>14700.059095508168</v>
      </c>
      <c r="CG316">
        <v>12924.335195765616</v>
      </c>
      <c r="CH316">
        <v>8855.2589921809431</v>
      </c>
      <c r="CI316">
        <v>5784.0996568852515</v>
      </c>
      <c r="CJ316">
        <v>7481.8698313710684</v>
      </c>
    </row>
    <row r="317" spans="1:88" ht="45">
      <c r="A317" t="s">
        <v>52</v>
      </c>
      <c r="B317" s="10">
        <v>328</v>
      </c>
      <c r="C317">
        <f>SUM(B314,B315,B316,B317)</f>
        <v>-1296.44</v>
      </c>
      <c r="N317" s="2" t="s">
        <v>153</v>
      </c>
      <c r="O317">
        <v>-1951.5337663915907</v>
      </c>
      <c r="P317">
        <v>-1943.430152068014</v>
      </c>
      <c r="Q317">
        <v>-2396.9468414491521</v>
      </c>
      <c r="R317">
        <v>-2456.5788911808149</v>
      </c>
      <c r="S317">
        <v>-2373.1570194745464</v>
      </c>
      <c r="T317">
        <v>-2186.3648993669622</v>
      </c>
      <c r="U317">
        <v>-2789.1748249320608</v>
      </c>
      <c r="V317">
        <v>-3678.6301235029678</v>
      </c>
      <c r="W317">
        <v>-3831.5429544437234</v>
      </c>
      <c r="X317">
        <v>-4027.5465043423574</v>
      </c>
      <c r="Y317">
        <v>-4009.4493267128205</v>
      </c>
      <c r="Z317">
        <v>-3973.6332818042897</v>
      </c>
      <c r="AA317">
        <v>-4112.3530978207091</v>
      </c>
      <c r="AB317">
        <v>-4181.7010292331643</v>
      </c>
      <c r="AC317">
        <v>-4481.1634845160461</v>
      </c>
      <c r="AD317">
        <v>-4540.6539203933753</v>
      </c>
      <c r="AE317">
        <v>-4526.524812660271</v>
      </c>
      <c r="AF317">
        <v>-4522.9047842628224</v>
      </c>
      <c r="AG317">
        <v>-4216.5176061410339</v>
      </c>
      <c r="AH317">
        <v>-4199.4164492614891</v>
      </c>
      <c r="AI317">
        <v>-4196.4195335555269</v>
      </c>
      <c r="AJ317">
        <v>-4213.5850318637822</v>
      </c>
      <c r="AK317">
        <v>-3998.4168724549845</v>
      </c>
      <c r="AL317">
        <v>-4028.4522008756858</v>
      </c>
      <c r="AM317">
        <v>-4115.7428214191486</v>
      </c>
      <c r="AN317">
        <v>-4123.6969516478057</v>
      </c>
      <c r="AO317">
        <v>-3460.989663769858</v>
      </c>
      <c r="AP317">
        <v>-2355.724093752423</v>
      </c>
      <c r="AQ317">
        <v>-2207.0753819955116</v>
      </c>
      <c r="AR317">
        <v>-2260.5470295958944</v>
      </c>
      <c r="AS317">
        <v>-2362.0724550837376</v>
      </c>
      <c r="AT317">
        <v>-2463.3086512065065</v>
      </c>
      <c r="AU317">
        <v>-2313.3535644269446</v>
      </c>
      <c r="AV317">
        <v>-1983.5457241780059</v>
      </c>
      <c r="AW317">
        <v>-1510.8941278441994</v>
      </c>
      <c r="AX317">
        <v>-1150.4032059624706</v>
      </c>
      <c r="AY317">
        <v>-1062.061388576667</v>
      </c>
      <c r="AZ317">
        <v>-1076.6383590021519</v>
      </c>
      <c r="BA317">
        <v>-1518.4871332277867</v>
      </c>
      <c r="BB317">
        <v>-1552.0850869293899</v>
      </c>
      <c r="BC317">
        <v>-1627.9147961031222</v>
      </c>
      <c r="BD317">
        <v>-1771.0128827642145</v>
      </c>
      <c r="BE317">
        <v>-3051.1503526991191</v>
      </c>
      <c r="BF317">
        <v>-2779.6534448067241</v>
      </c>
      <c r="BG317">
        <v>-2514.6417808035822</v>
      </c>
      <c r="BH317">
        <v>-3835.2942572521583</v>
      </c>
      <c r="BI317">
        <v>-8170.513840978032</v>
      </c>
      <c r="BJ317">
        <v>-11194.204909287801</v>
      </c>
      <c r="BK317">
        <v>-13594.167910300428</v>
      </c>
      <c r="BL317">
        <v>-13473.780004024342</v>
      </c>
      <c r="BM317">
        <v>-13296.939423433168</v>
      </c>
      <c r="BN317">
        <v>-13146.905067809679</v>
      </c>
      <c r="BO317">
        <v>-12907.241425394719</v>
      </c>
      <c r="BP317">
        <v>-13172.70284346257</v>
      </c>
      <c r="BQ317">
        <v>-13579.59892211966</v>
      </c>
      <c r="BR317">
        <v>-14196.69405218342</v>
      </c>
      <c r="BS317">
        <v>-14616.11940800392</v>
      </c>
      <c r="BT317">
        <v>-14730.95273700128</v>
      </c>
      <c r="BU317">
        <v>-14717.304297851848</v>
      </c>
      <c r="BV317">
        <v>-14889.215193188855</v>
      </c>
      <c r="BW317">
        <v>-15128.022977400931</v>
      </c>
      <c r="BX317">
        <v>-15179.752558274755</v>
      </c>
      <c r="BY317">
        <v>-15149.053172423697</v>
      </c>
      <c r="BZ317">
        <v>-15281.066574550699</v>
      </c>
      <c r="CA317">
        <v>-15314.152285675795</v>
      </c>
      <c r="CB317">
        <v>-14874.345783456789</v>
      </c>
      <c r="CC317">
        <v>-12309.316891615899</v>
      </c>
      <c r="CD317">
        <v>-9416.2982623511216</v>
      </c>
      <c r="CE317">
        <v>-6356.7120058570845</v>
      </c>
      <c r="CF317">
        <v>-6458.2260835908373</v>
      </c>
      <c r="CG317">
        <v>-6521.6703900086723</v>
      </c>
      <c r="CH317">
        <v>-5964.1224507676197</v>
      </c>
      <c r="CI317">
        <v>-5155.6873519251576</v>
      </c>
      <c r="CJ317">
        <v>-5094.5236351749318</v>
      </c>
    </row>
    <row r="318" spans="1:88" ht="45">
      <c r="A318" t="s">
        <v>53</v>
      </c>
      <c r="B318" s="10">
        <v>-38.6</v>
      </c>
      <c r="C318">
        <f t="shared" ref="C318:C381" si="83">SUM(B315,B316,B317,B318)</f>
        <v>-1384.3999999999999</v>
      </c>
      <c r="N318" s="2" t="s">
        <v>154</v>
      </c>
      <c r="O318">
        <v>-4140.9871562063172</v>
      </c>
      <c r="P318">
        <v>-4002.2248396262958</v>
      </c>
      <c r="Q318">
        <v>-5152.9522274162537</v>
      </c>
      <c r="R318">
        <v>-5472.9571336764084</v>
      </c>
      <c r="S318">
        <v>-5398.9827587759228</v>
      </c>
      <c r="T318">
        <v>-5168.6466441987304</v>
      </c>
      <c r="U318">
        <v>-6157.9468408156181</v>
      </c>
      <c r="V318">
        <v>-7577.2953504369743</v>
      </c>
      <c r="W318">
        <v>-7774.0062461708103</v>
      </c>
      <c r="X318">
        <v>-7970.7576560501648</v>
      </c>
      <c r="Y318">
        <v>-7970.5286921029392</v>
      </c>
      <c r="Z318">
        <v>-7973.1489823240299</v>
      </c>
      <c r="AA318">
        <v>-8141.5470345243066</v>
      </c>
      <c r="AB318">
        <v>-8240.7082403575259</v>
      </c>
      <c r="AC318">
        <v>-8629.7660762625383</v>
      </c>
      <c r="AD318">
        <v>-8710.6624931877086</v>
      </c>
      <c r="AE318">
        <v>-8694.3126621726551</v>
      </c>
      <c r="AF318">
        <v>-8693.7056484389941</v>
      </c>
      <c r="AG318">
        <v>-8304.6418286817443</v>
      </c>
      <c r="AH318">
        <v>-8306.2773970974413</v>
      </c>
      <c r="AI318">
        <v>-8309.9158667223255</v>
      </c>
      <c r="AJ318">
        <v>-8321.4201333776455</v>
      </c>
      <c r="AK318">
        <v>-7498.7234953882107</v>
      </c>
      <c r="AL318">
        <v>-7178.5916912300245</v>
      </c>
      <c r="AM318">
        <v>-7201.159749153263</v>
      </c>
      <c r="AN318">
        <v>-7190.0230949751822</v>
      </c>
      <c r="AO318">
        <v>-6212.0633103095242</v>
      </c>
      <c r="AP318">
        <v>-4486.4266347305766</v>
      </c>
      <c r="AQ318">
        <v>-4277.6789309419401</v>
      </c>
      <c r="AR318">
        <v>-4358.4527803793908</v>
      </c>
      <c r="AS318">
        <v>-4396.5842071581883</v>
      </c>
      <c r="AT318">
        <v>-4385.580295587064</v>
      </c>
      <c r="AU318">
        <v>-4203.21129936125</v>
      </c>
      <c r="AV318">
        <v>-3758.6396228458293</v>
      </c>
      <c r="AW318">
        <v>-3063.5598923672851</v>
      </c>
      <c r="AX318">
        <v>-2585.9825867474192</v>
      </c>
      <c r="AY318">
        <v>-2466.820332832137</v>
      </c>
      <c r="AZ318">
        <v>-2458.3855656015753</v>
      </c>
      <c r="BA318">
        <v>-3139.4225088052312</v>
      </c>
      <c r="BB318">
        <v>-3089.6464927434727</v>
      </c>
      <c r="BC318">
        <v>-3305.7317162256354</v>
      </c>
      <c r="BD318">
        <v>-3828.8056465719419</v>
      </c>
      <c r="BE318">
        <v>-7118.6762474794059</v>
      </c>
      <c r="BF318">
        <v>-6995.2005988837791</v>
      </c>
      <c r="BG318">
        <v>-6710.7443626094455</v>
      </c>
      <c r="BH318">
        <v>-8804.0882900606175</v>
      </c>
      <c r="BI318">
        <v>-16136.435743943464</v>
      </c>
      <c r="BJ318">
        <v>-20868.223069810549</v>
      </c>
      <c r="BK318">
        <v>-24497.005845802058</v>
      </c>
      <c r="BL318">
        <v>-24397.951460683998</v>
      </c>
      <c r="BM318">
        <v>-24721.525993824896</v>
      </c>
      <c r="BN318">
        <v>-25391.100290899452</v>
      </c>
      <c r="BO318">
        <v>-25625.142724315581</v>
      </c>
      <c r="BP318">
        <v>-25914.559357852042</v>
      </c>
      <c r="BQ318">
        <v>-26376.503187366809</v>
      </c>
      <c r="BR318">
        <v>-27089.730029411188</v>
      </c>
      <c r="BS318">
        <v>-27567.025410817441</v>
      </c>
      <c r="BT318">
        <v>-27669.289780618943</v>
      </c>
      <c r="BU318">
        <v>-27654.070266805618</v>
      </c>
      <c r="BV318">
        <v>-27824.85119286285</v>
      </c>
      <c r="BW318">
        <v>-27987.870058412551</v>
      </c>
      <c r="BX318">
        <v>-27978.843465750953</v>
      </c>
      <c r="BY318">
        <v>-27295.468826761527</v>
      </c>
      <c r="BZ318">
        <v>-27237.574730692722</v>
      </c>
      <c r="CA318">
        <v>-27229.096667884449</v>
      </c>
      <c r="CB318">
        <v>-26681.520036658949</v>
      </c>
      <c r="CC318">
        <v>-22730.681139146684</v>
      </c>
      <c r="CD318">
        <v>-18372.591576260558</v>
      </c>
      <c r="CE318">
        <v>-13394.621613046002</v>
      </c>
      <c r="CF318">
        <v>-13510.987809957172</v>
      </c>
      <c r="CG318">
        <v>-13003.672251933436</v>
      </c>
      <c r="CH318">
        <v>-10903.916265083806</v>
      </c>
      <c r="CI318">
        <v>-8802.2830215286267</v>
      </c>
      <c r="CJ318">
        <v>-9286.6547906902651</v>
      </c>
    </row>
    <row r="319" spans="1:88">
      <c r="A319" t="s">
        <v>54</v>
      </c>
      <c r="B319" s="10">
        <v>745.2</v>
      </c>
      <c r="C319">
        <f t="shared" si="83"/>
        <v>-149.19999999999993</v>
      </c>
    </row>
    <row r="320" spans="1:88">
      <c r="A320" t="s">
        <v>55</v>
      </c>
      <c r="B320" s="10">
        <v>503.9</v>
      </c>
      <c r="C320">
        <f t="shared" si="83"/>
        <v>1538.5</v>
      </c>
    </row>
    <row r="321" spans="1:5">
      <c r="A321" s="29" t="s">
        <v>56</v>
      </c>
      <c r="B321" s="30">
        <v>1046.5999999999999</v>
      </c>
      <c r="C321">
        <f t="shared" si="83"/>
        <v>2257.1</v>
      </c>
      <c r="D321">
        <f>C321-C317</f>
        <v>3553.54</v>
      </c>
      <c r="E321" t="e">
        <v>#N/A</v>
      </c>
    </row>
    <row r="322" spans="1:5">
      <c r="A322" t="s">
        <v>57</v>
      </c>
      <c r="B322" s="5">
        <v>663.38444989000004</v>
      </c>
      <c r="C322">
        <f t="shared" si="83"/>
        <v>2959.0844498899996</v>
      </c>
      <c r="D322">
        <f t="shared" ref="D322:D385" si="84">C322-C318</f>
        <v>4343.4844498899993</v>
      </c>
      <c r="E322" t="e">
        <v>#N/A</v>
      </c>
    </row>
    <row r="323" spans="1:5">
      <c r="A323" t="s">
        <v>58</v>
      </c>
      <c r="B323" s="5">
        <v>-354.67800890799998</v>
      </c>
      <c r="C323">
        <f t="shared" si="83"/>
        <v>1859.2064409819998</v>
      </c>
      <c r="D323">
        <f t="shared" si="84"/>
        <v>2008.4064409819998</v>
      </c>
      <c r="E323" t="e">
        <v>#N/A</v>
      </c>
    </row>
    <row r="324" spans="1:5">
      <c r="A324" t="s">
        <v>59</v>
      </c>
      <c r="B324" s="5">
        <v>152.70056406</v>
      </c>
      <c r="C324">
        <f t="shared" si="83"/>
        <v>1508.0070050419999</v>
      </c>
      <c r="D324">
        <f t="shared" si="84"/>
        <v>-30.492994958000054</v>
      </c>
      <c r="E324" t="e">
        <v>#N/A</v>
      </c>
    </row>
    <row r="325" spans="1:5">
      <c r="A325" t="s">
        <v>60</v>
      </c>
      <c r="B325" s="5">
        <v>220.00224850000001</v>
      </c>
      <c r="C325">
        <f t="shared" si="83"/>
        <v>681.40925354199999</v>
      </c>
      <c r="D325">
        <f t="shared" si="84"/>
        <v>-1575.6907464579999</v>
      </c>
      <c r="E325" t="e">
        <v>#N/A</v>
      </c>
    </row>
    <row r="326" spans="1:5">
      <c r="A326" t="s">
        <v>61</v>
      </c>
      <c r="B326" s="5">
        <v>402.09736901999997</v>
      </c>
      <c r="C326">
        <f t="shared" si="83"/>
        <v>420.12217267200003</v>
      </c>
      <c r="D326">
        <f t="shared" si="84"/>
        <v>-2538.9622772179996</v>
      </c>
      <c r="E326" t="e">
        <v>#N/A</v>
      </c>
    </row>
    <row r="327" spans="1:5">
      <c r="A327" t="s">
        <v>62</v>
      </c>
      <c r="B327" s="5">
        <v>-7.4802999200014098</v>
      </c>
      <c r="C327">
        <f t="shared" si="83"/>
        <v>767.3198816599986</v>
      </c>
      <c r="D327">
        <f t="shared" si="84"/>
        <v>-1091.8865593220012</v>
      </c>
      <c r="E327" t="e">
        <v>#N/A</v>
      </c>
    </row>
    <row r="328" spans="1:5">
      <c r="A328" t="s">
        <v>63</v>
      </c>
      <c r="B328" s="5">
        <v>655.00486056075397</v>
      </c>
      <c r="C328">
        <f t="shared" si="83"/>
        <v>1269.6241781607528</v>
      </c>
      <c r="D328">
        <f t="shared" si="84"/>
        <v>-238.38282688124718</v>
      </c>
      <c r="E328" t="e">
        <v>#N/A</v>
      </c>
    </row>
    <row r="329" spans="1:5">
      <c r="A329" t="s">
        <v>64</v>
      </c>
      <c r="B329" s="5">
        <v>1583.29011344268</v>
      </c>
      <c r="C329">
        <f t="shared" si="83"/>
        <v>2632.9120431034326</v>
      </c>
      <c r="D329">
        <f t="shared" si="84"/>
        <v>1951.5027895614326</v>
      </c>
      <c r="E329" t="e">
        <v>#N/A</v>
      </c>
    </row>
    <row r="330" spans="1:5">
      <c r="A330" t="s">
        <v>65</v>
      </c>
      <c r="B330" s="5">
        <v>-371.38119960137999</v>
      </c>
      <c r="C330">
        <f t="shared" si="83"/>
        <v>1859.4334744820526</v>
      </c>
      <c r="D330">
        <f t="shared" si="84"/>
        <v>1439.3113018100526</v>
      </c>
      <c r="E330" t="e">
        <v>#N/A</v>
      </c>
    </row>
    <row r="331" spans="1:5">
      <c r="A331" t="s">
        <v>66</v>
      </c>
      <c r="B331" s="5">
        <v>103.99865417058</v>
      </c>
      <c r="C331">
        <f t="shared" si="83"/>
        <v>1970.9124285726336</v>
      </c>
      <c r="D331">
        <f t="shared" si="84"/>
        <v>1203.592546912635</v>
      </c>
      <c r="E331" t="e">
        <v>#N/A</v>
      </c>
    </row>
    <row r="332" spans="1:5">
      <c r="A332" t="s">
        <v>67</v>
      </c>
      <c r="B332" s="5">
        <v>-22.47718512362</v>
      </c>
      <c r="C332">
        <f t="shared" si="83"/>
        <v>1293.4303828882601</v>
      </c>
      <c r="D332">
        <f t="shared" si="84"/>
        <v>23.806204727507293</v>
      </c>
      <c r="E332" t="e">
        <v>#N/A</v>
      </c>
    </row>
    <row r="333" spans="1:5">
      <c r="A333" t="s">
        <v>68</v>
      </c>
      <c r="B333" s="5">
        <v>318</v>
      </c>
      <c r="C333">
        <f t="shared" si="83"/>
        <v>28.140269445579975</v>
      </c>
      <c r="D333">
        <f t="shared" si="84"/>
        <v>-2604.7717736578525</v>
      </c>
      <c r="E333" t="e">
        <v>#N/A</v>
      </c>
    </row>
    <row r="334" spans="1:5">
      <c r="A334" t="s">
        <v>69</v>
      </c>
      <c r="B334" s="5">
        <v>1666.5787210312401</v>
      </c>
      <c r="C334">
        <f t="shared" si="83"/>
        <v>2066.1001900782003</v>
      </c>
      <c r="D334">
        <f t="shared" si="84"/>
        <v>206.6667155961477</v>
      </c>
      <c r="E334" t="e">
        <v>#N/A</v>
      </c>
    </row>
    <row r="335" spans="1:5">
      <c r="A335" t="s">
        <v>70</v>
      </c>
      <c r="B335" s="5">
        <v>-2182.8621185050902</v>
      </c>
      <c r="C335">
        <f t="shared" si="83"/>
        <v>-220.76058259747015</v>
      </c>
      <c r="D335">
        <f t="shared" si="84"/>
        <v>-2191.6730111701036</v>
      </c>
      <c r="E335" t="e">
        <v>#N/A</v>
      </c>
    </row>
    <row r="336" spans="1:5">
      <c r="A336" t="s">
        <v>71</v>
      </c>
      <c r="B336" s="5">
        <v>269.37756860292097</v>
      </c>
      <c r="C336">
        <f t="shared" si="83"/>
        <v>71.094171129070901</v>
      </c>
      <c r="D336">
        <f t="shared" si="84"/>
        <v>-1222.3362117591892</v>
      </c>
      <c r="E336" t="e">
        <v>#N/A</v>
      </c>
    </row>
    <row r="337" spans="1:11">
      <c r="A337" t="s">
        <v>72</v>
      </c>
      <c r="B337" s="5">
        <v>1652.4751308310499</v>
      </c>
      <c r="C337">
        <f t="shared" si="83"/>
        <v>1405.5693019601208</v>
      </c>
      <c r="D337">
        <f t="shared" si="84"/>
        <v>1377.4290325145407</v>
      </c>
      <c r="E337" t="e">
        <v>#N/A</v>
      </c>
    </row>
    <row r="338" spans="1:11">
      <c r="A338" t="s">
        <v>73</v>
      </c>
      <c r="B338" s="5">
        <v>-1600.0625305492199</v>
      </c>
      <c r="C338">
        <f t="shared" si="83"/>
        <v>-1861.0719496203392</v>
      </c>
      <c r="D338">
        <f t="shared" si="84"/>
        <v>-3927.1721396985395</v>
      </c>
      <c r="E338" t="e">
        <v>#N/A</v>
      </c>
    </row>
    <row r="339" spans="1:11">
      <c r="A339" t="s">
        <v>74</v>
      </c>
      <c r="B339" s="5">
        <v>1023.73056514129</v>
      </c>
      <c r="C339">
        <f t="shared" si="83"/>
        <v>1345.5207340260408</v>
      </c>
      <c r="D339">
        <f t="shared" si="84"/>
        <v>1566.281316623511</v>
      </c>
      <c r="E339" t="e">
        <v>#N/A</v>
      </c>
    </row>
    <row r="340" spans="1:11">
      <c r="A340" t="s">
        <v>75</v>
      </c>
      <c r="B340" s="5">
        <v>1500.69121667377</v>
      </c>
      <c r="C340">
        <f t="shared" si="83"/>
        <v>2576.8343820968903</v>
      </c>
      <c r="D340">
        <f t="shared" si="84"/>
        <v>2505.7402109678196</v>
      </c>
      <c r="E340">
        <f t="shared" ref="E340:E403" si="85">AVERAGE(D321:D340)</f>
        <v>237.91962342313573</v>
      </c>
      <c r="F340">
        <f t="shared" ref="F340:F403" si="86">STDEV(D321,D322,D323,D324,D325,D326,D327,D328,D329,D330,D331,D332,D333,D334,D335,D336,D337,D338,D339,D340)</f>
        <v>2189.4533898147265</v>
      </c>
      <c r="G340">
        <f t="shared" ref="G340:G403" si="87">F340*2</f>
        <v>4378.906779629453</v>
      </c>
      <c r="H340">
        <f t="shared" ref="H340:H403" si="88">E340+F340</f>
        <v>2427.3730132378623</v>
      </c>
      <c r="I340">
        <f t="shared" ref="I340:I403" si="89">E340+G340</f>
        <v>4616.8264030525888</v>
      </c>
      <c r="J340">
        <f t="shared" ref="J340:J403" si="90">E340-F340</f>
        <v>-1951.5337663915907</v>
      </c>
      <c r="K340">
        <f t="shared" ref="K340:K403" si="91">E340-G340</f>
        <v>-4140.9871562063172</v>
      </c>
    </row>
    <row r="341" spans="1:11">
      <c r="A341" t="s">
        <v>76</v>
      </c>
      <c r="B341" s="5">
        <v>1583.6482920369299</v>
      </c>
      <c r="C341">
        <f t="shared" si="83"/>
        <v>2508.00754330277</v>
      </c>
      <c r="D341">
        <f t="shared" si="84"/>
        <v>1102.4382413426492</v>
      </c>
      <c r="E341">
        <f t="shared" si="85"/>
        <v>115.3645354902681</v>
      </c>
      <c r="F341">
        <f t="shared" si="86"/>
        <v>2058.794687558282</v>
      </c>
      <c r="G341">
        <f t="shared" si="87"/>
        <v>4117.589375116564</v>
      </c>
      <c r="H341">
        <f t="shared" si="88"/>
        <v>2174.1592230485503</v>
      </c>
      <c r="I341">
        <f t="shared" si="89"/>
        <v>4232.9539106068323</v>
      </c>
      <c r="J341">
        <f t="shared" si="90"/>
        <v>-1943.430152068014</v>
      </c>
      <c r="K341">
        <f t="shared" si="91"/>
        <v>-4002.2248396262958</v>
      </c>
    </row>
    <row r="342" spans="1:11">
      <c r="A342" t="s">
        <v>77</v>
      </c>
      <c r="B342" s="5">
        <v>3248.2226069713101</v>
      </c>
      <c r="C342">
        <f t="shared" si="83"/>
        <v>7356.2926808233005</v>
      </c>
      <c r="D342">
        <f t="shared" si="84"/>
        <v>9217.3646304436406</v>
      </c>
      <c r="E342">
        <f t="shared" si="85"/>
        <v>359.05854451795017</v>
      </c>
      <c r="F342">
        <f t="shared" si="86"/>
        <v>2756.005385967102</v>
      </c>
      <c r="G342">
        <f t="shared" si="87"/>
        <v>5512.0107719342041</v>
      </c>
      <c r="H342">
        <f t="shared" si="88"/>
        <v>3115.063930485052</v>
      </c>
      <c r="I342">
        <f t="shared" si="89"/>
        <v>5871.0693164521545</v>
      </c>
      <c r="J342">
        <f t="shared" si="90"/>
        <v>-2396.9468414491521</v>
      </c>
      <c r="K342">
        <f t="shared" si="91"/>
        <v>-5152.9522274162537</v>
      </c>
    </row>
    <row r="343" spans="1:11">
      <c r="A343" t="s">
        <v>78</v>
      </c>
      <c r="B343" s="5">
        <v>1036.1811952625901</v>
      </c>
      <c r="C343">
        <f t="shared" si="83"/>
        <v>7368.743310944601</v>
      </c>
      <c r="D343">
        <f t="shared" si="84"/>
        <v>6023.2225769185607</v>
      </c>
      <c r="E343">
        <f t="shared" si="85"/>
        <v>559.79935131477828</v>
      </c>
      <c r="F343">
        <f t="shared" si="86"/>
        <v>3016.3782424955934</v>
      </c>
      <c r="G343">
        <f t="shared" si="87"/>
        <v>6032.7564849911869</v>
      </c>
      <c r="H343">
        <f t="shared" si="88"/>
        <v>3576.1775938103719</v>
      </c>
      <c r="I343">
        <f t="shared" si="89"/>
        <v>6592.5558363059654</v>
      </c>
      <c r="J343">
        <f t="shared" si="90"/>
        <v>-2456.5788911808149</v>
      </c>
      <c r="K343">
        <f t="shared" si="91"/>
        <v>-5472.9571336764084</v>
      </c>
    </row>
    <row r="344" spans="1:11">
      <c r="A344" t="s">
        <v>79</v>
      </c>
      <c r="B344" s="5">
        <v>-1464.32333689092</v>
      </c>
      <c r="C344">
        <f t="shared" si="83"/>
        <v>4403.7287573799094</v>
      </c>
      <c r="D344">
        <f t="shared" si="84"/>
        <v>1826.8943752830191</v>
      </c>
      <c r="E344">
        <f t="shared" si="85"/>
        <v>652.66871982682937</v>
      </c>
      <c r="F344">
        <f t="shared" si="86"/>
        <v>3025.825739301376</v>
      </c>
      <c r="G344">
        <f t="shared" si="87"/>
        <v>6051.6514786027519</v>
      </c>
      <c r="H344">
        <f t="shared" si="88"/>
        <v>3678.4944591282056</v>
      </c>
      <c r="I344">
        <f t="shared" si="89"/>
        <v>6704.3201984295811</v>
      </c>
      <c r="J344">
        <f t="shared" si="90"/>
        <v>-2373.1570194745464</v>
      </c>
      <c r="K344">
        <f t="shared" si="91"/>
        <v>-5398.9827587759228</v>
      </c>
    </row>
    <row r="345" spans="1:11">
      <c r="A345" t="s">
        <v>80</v>
      </c>
      <c r="B345" s="5">
        <v>977.198844261315</v>
      </c>
      <c r="C345">
        <f t="shared" si="83"/>
        <v>3797.2793096042951</v>
      </c>
      <c r="D345">
        <f t="shared" si="84"/>
        <v>1289.2717663015251</v>
      </c>
      <c r="E345">
        <f t="shared" si="85"/>
        <v>795.91684546480553</v>
      </c>
      <c r="F345">
        <f t="shared" si="86"/>
        <v>2982.2817448317678</v>
      </c>
      <c r="G345">
        <f t="shared" si="87"/>
        <v>5964.5634896635356</v>
      </c>
      <c r="H345">
        <f t="shared" si="88"/>
        <v>3778.1985902965735</v>
      </c>
      <c r="I345">
        <f t="shared" si="89"/>
        <v>6760.4803351283408</v>
      </c>
      <c r="J345">
        <f t="shared" si="90"/>
        <v>-2186.3648993669622</v>
      </c>
      <c r="K345">
        <f t="shared" si="91"/>
        <v>-5168.6466441987304</v>
      </c>
    </row>
    <row r="346" spans="1:11">
      <c r="A346" t="s">
        <v>81</v>
      </c>
      <c r="B346" s="5">
        <v>-58.1193892938782</v>
      </c>
      <c r="C346">
        <f t="shared" si="83"/>
        <v>490.93731333910688</v>
      </c>
      <c r="D346">
        <f t="shared" si="84"/>
        <v>-6865.3553674841933</v>
      </c>
      <c r="E346">
        <f t="shared" si="85"/>
        <v>579.5971909514958</v>
      </c>
      <c r="F346">
        <f t="shared" si="86"/>
        <v>3368.7720158835568</v>
      </c>
      <c r="G346">
        <f t="shared" si="87"/>
        <v>6737.5440317671137</v>
      </c>
      <c r="H346">
        <f t="shared" si="88"/>
        <v>3948.3692068350529</v>
      </c>
      <c r="I346">
        <f t="shared" si="89"/>
        <v>7317.1412227186092</v>
      </c>
      <c r="J346">
        <f t="shared" si="90"/>
        <v>-2789.1748249320608</v>
      </c>
      <c r="K346">
        <f t="shared" si="91"/>
        <v>-6157.9468408156181</v>
      </c>
    </row>
    <row r="347" spans="1:11">
      <c r="A347" t="s">
        <v>82</v>
      </c>
      <c r="B347" s="5">
        <v>-369.14111686304602</v>
      </c>
      <c r="C347">
        <f t="shared" si="83"/>
        <v>-914.3849987865292</v>
      </c>
      <c r="D347">
        <f t="shared" si="84"/>
        <v>-8283.1283097311298</v>
      </c>
      <c r="E347">
        <f t="shared" si="85"/>
        <v>220.03510343103926</v>
      </c>
      <c r="F347">
        <f t="shared" si="86"/>
        <v>3898.665226934007</v>
      </c>
      <c r="G347">
        <f t="shared" si="87"/>
        <v>7797.330453868014</v>
      </c>
      <c r="H347">
        <f t="shared" si="88"/>
        <v>4118.7003303650463</v>
      </c>
      <c r="I347">
        <f t="shared" si="89"/>
        <v>8017.3655572990538</v>
      </c>
      <c r="J347">
        <f t="shared" si="90"/>
        <v>-3678.6301235029678</v>
      </c>
      <c r="K347">
        <f t="shared" si="91"/>
        <v>-7577.2953504369743</v>
      </c>
    </row>
    <row r="348" spans="1:11">
      <c r="A348" t="s">
        <v>83</v>
      </c>
      <c r="B348" s="5">
        <v>1433.11226944076</v>
      </c>
      <c r="C348">
        <f t="shared" si="83"/>
        <v>1983.0506075451508</v>
      </c>
      <c r="D348">
        <f t="shared" si="84"/>
        <v>-2420.6781498347586</v>
      </c>
      <c r="E348">
        <f t="shared" si="85"/>
        <v>110.92033728336366</v>
      </c>
      <c r="F348">
        <f t="shared" si="86"/>
        <v>3942.4632917270869</v>
      </c>
      <c r="G348">
        <f t="shared" si="87"/>
        <v>7884.9265834541739</v>
      </c>
      <c r="H348">
        <f t="shared" si="88"/>
        <v>4053.3836290104505</v>
      </c>
      <c r="I348">
        <f t="shared" si="89"/>
        <v>7995.8469207375374</v>
      </c>
      <c r="J348">
        <f t="shared" si="90"/>
        <v>-3831.5429544437234</v>
      </c>
      <c r="K348">
        <f t="shared" si="91"/>
        <v>-7774.0062461708103</v>
      </c>
    </row>
    <row r="349" spans="1:11">
      <c r="A349" t="s">
        <v>84</v>
      </c>
      <c r="B349" s="5">
        <v>837.81653752361899</v>
      </c>
      <c r="C349">
        <f t="shared" si="83"/>
        <v>1843.6683008074547</v>
      </c>
      <c r="D349">
        <f t="shared" si="84"/>
        <v>-1953.6110087968405</v>
      </c>
      <c r="E349">
        <f t="shared" si="85"/>
        <v>-84.335352634549821</v>
      </c>
      <c r="F349">
        <f t="shared" si="86"/>
        <v>3943.2111517078074</v>
      </c>
      <c r="G349">
        <f t="shared" si="87"/>
        <v>7886.4223034156148</v>
      </c>
      <c r="H349">
        <f t="shared" si="88"/>
        <v>3858.8757990732574</v>
      </c>
      <c r="I349">
        <f t="shared" si="89"/>
        <v>7802.0869507810648</v>
      </c>
      <c r="J349">
        <f t="shared" si="90"/>
        <v>-4027.5465043423574</v>
      </c>
      <c r="K349">
        <f t="shared" si="91"/>
        <v>-7970.7576560501648</v>
      </c>
    </row>
    <row r="350" spans="1:11">
      <c r="A350" t="s">
        <v>85</v>
      </c>
      <c r="B350" s="5">
        <v>747.76875128478503</v>
      </c>
      <c r="C350">
        <f t="shared" si="83"/>
        <v>2649.556441386118</v>
      </c>
      <c r="D350">
        <f t="shared" si="84"/>
        <v>2158.6191280470111</v>
      </c>
      <c r="E350">
        <f t="shared" si="85"/>
        <v>-48.369961322701876</v>
      </c>
      <c r="F350">
        <f t="shared" si="86"/>
        <v>3961.0793653901187</v>
      </c>
      <c r="G350">
        <f t="shared" si="87"/>
        <v>7922.1587307802374</v>
      </c>
      <c r="H350">
        <f t="shared" si="88"/>
        <v>3912.7094040674169</v>
      </c>
      <c r="I350">
        <f t="shared" si="89"/>
        <v>7873.7887694575356</v>
      </c>
      <c r="J350">
        <f t="shared" si="90"/>
        <v>-4009.4493267128205</v>
      </c>
      <c r="K350">
        <f t="shared" si="91"/>
        <v>-7970.5286921029392</v>
      </c>
    </row>
    <row r="351" spans="1:11">
      <c r="A351" t="s">
        <v>86</v>
      </c>
      <c r="B351" s="5">
        <v>-1244.4424093600201</v>
      </c>
      <c r="C351">
        <f t="shared" si="83"/>
        <v>1774.255148889144</v>
      </c>
      <c r="D351">
        <f t="shared" si="84"/>
        <v>2688.6401476756732</v>
      </c>
      <c r="E351">
        <f t="shared" si="85"/>
        <v>25.882418715449898</v>
      </c>
      <c r="F351">
        <f t="shared" si="86"/>
        <v>3999.5157005197398</v>
      </c>
      <c r="G351">
        <f t="shared" si="87"/>
        <v>7999.0314010394795</v>
      </c>
      <c r="H351">
        <f t="shared" si="88"/>
        <v>4025.3981192351898</v>
      </c>
      <c r="I351">
        <f t="shared" si="89"/>
        <v>8024.9138197549291</v>
      </c>
      <c r="J351">
        <f t="shared" si="90"/>
        <v>-3973.6332818042897</v>
      </c>
      <c r="K351">
        <f t="shared" si="91"/>
        <v>-7973.1489823240299</v>
      </c>
    </row>
    <row r="352" spans="1:11">
      <c r="A352" t="s">
        <v>87</v>
      </c>
      <c r="B352" s="5">
        <v>-515.11766382695703</v>
      </c>
      <c r="C352">
        <f t="shared" si="83"/>
        <v>-173.97478437857296</v>
      </c>
      <c r="D352">
        <f t="shared" si="84"/>
        <v>-2157.0253919237239</v>
      </c>
      <c r="E352">
        <f t="shared" si="85"/>
        <v>-83.159161117111552</v>
      </c>
      <c r="F352">
        <f t="shared" si="86"/>
        <v>4029.1939367035975</v>
      </c>
      <c r="G352">
        <f t="shared" si="87"/>
        <v>8058.387873407195</v>
      </c>
      <c r="H352">
        <f t="shared" si="88"/>
        <v>3946.0347755864859</v>
      </c>
      <c r="I352">
        <f t="shared" si="89"/>
        <v>7975.2287122900834</v>
      </c>
      <c r="J352">
        <f t="shared" si="90"/>
        <v>-4112.3530978207091</v>
      </c>
      <c r="K352">
        <f t="shared" si="91"/>
        <v>-8141.5470345243066</v>
      </c>
    </row>
    <row r="353" spans="1:11">
      <c r="A353" t="s">
        <v>88</v>
      </c>
      <c r="B353" s="5">
        <v>-540.00529078203897</v>
      </c>
      <c r="C353">
        <f t="shared" si="83"/>
        <v>-1551.7966126842311</v>
      </c>
      <c r="D353">
        <f t="shared" si="84"/>
        <v>-3395.4649134916858</v>
      </c>
      <c r="E353">
        <f t="shared" si="85"/>
        <v>-122.69381810880323</v>
      </c>
      <c r="F353">
        <f t="shared" si="86"/>
        <v>4059.0072111243612</v>
      </c>
      <c r="G353">
        <f t="shared" si="87"/>
        <v>8118.0144222487224</v>
      </c>
      <c r="H353">
        <f t="shared" si="88"/>
        <v>3936.3133930155582</v>
      </c>
      <c r="I353">
        <f t="shared" si="89"/>
        <v>7995.3206041399189</v>
      </c>
      <c r="J353">
        <f t="shared" si="90"/>
        <v>-4181.7010292331643</v>
      </c>
      <c r="K353">
        <f t="shared" si="91"/>
        <v>-8240.7082403575259</v>
      </c>
    </row>
    <row r="354" spans="1:11">
      <c r="A354" t="s">
        <v>89</v>
      </c>
      <c r="B354" s="5">
        <v>958.44702773626295</v>
      </c>
      <c r="C354">
        <f t="shared" si="83"/>
        <v>-1341.1183362327533</v>
      </c>
      <c r="D354">
        <f t="shared" si="84"/>
        <v>-3990.6747776188713</v>
      </c>
      <c r="E354">
        <f t="shared" si="85"/>
        <v>-332.56089276955419</v>
      </c>
      <c r="F354">
        <f t="shared" si="86"/>
        <v>4148.6025917464922</v>
      </c>
      <c r="G354">
        <f t="shared" si="87"/>
        <v>8297.2051834929844</v>
      </c>
      <c r="H354">
        <f t="shared" si="88"/>
        <v>3816.0416989769378</v>
      </c>
      <c r="I354">
        <f t="shared" si="89"/>
        <v>7964.6442907234305</v>
      </c>
      <c r="J354">
        <f t="shared" si="90"/>
        <v>-4481.1634845160461</v>
      </c>
      <c r="K354">
        <f t="shared" si="91"/>
        <v>-8629.7660762625383</v>
      </c>
    </row>
    <row r="355" spans="1:11">
      <c r="A355" t="s">
        <v>90</v>
      </c>
      <c r="B355" s="5">
        <v>-1082.43103199801</v>
      </c>
      <c r="C355">
        <f t="shared" si="83"/>
        <v>-1179.106958870743</v>
      </c>
      <c r="D355">
        <f t="shared" si="84"/>
        <v>-2953.3621077598873</v>
      </c>
      <c r="E355">
        <f t="shared" si="85"/>
        <v>-370.64534759904336</v>
      </c>
      <c r="F355">
        <f t="shared" si="86"/>
        <v>4170.0085727943324</v>
      </c>
      <c r="G355">
        <f t="shared" si="87"/>
        <v>8340.0171455886648</v>
      </c>
      <c r="H355">
        <f t="shared" si="88"/>
        <v>3799.363225195289</v>
      </c>
      <c r="I355">
        <f t="shared" si="89"/>
        <v>7969.371797989621</v>
      </c>
      <c r="J355">
        <f t="shared" si="90"/>
        <v>-4540.6539203933753</v>
      </c>
      <c r="K355">
        <f t="shared" si="91"/>
        <v>-8710.6624931877086</v>
      </c>
    </row>
    <row r="356" spans="1:11">
      <c r="A356" t="s">
        <v>91</v>
      </c>
      <c r="B356" s="5">
        <v>-494.15401207087399</v>
      </c>
      <c r="C356">
        <f t="shared" si="83"/>
        <v>-1158.14330711466</v>
      </c>
      <c r="D356">
        <f t="shared" si="84"/>
        <v>-984.16852273608708</v>
      </c>
      <c r="E356">
        <f t="shared" si="85"/>
        <v>-358.73696314788822</v>
      </c>
      <c r="F356">
        <f t="shared" si="86"/>
        <v>4167.7878495123832</v>
      </c>
      <c r="G356">
        <f t="shared" si="87"/>
        <v>8335.5756990247664</v>
      </c>
      <c r="H356">
        <f t="shared" si="88"/>
        <v>3809.050886364495</v>
      </c>
      <c r="I356">
        <f t="shared" si="89"/>
        <v>7976.8387358768778</v>
      </c>
      <c r="J356">
        <f t="shared" si="90"/>
        <v>-4526.524812660271</v>
      </c>
      <c r="K356">
        <f t="shared" si="91"/>
        <v>-8694.3126621726551</v>
      </c>
    </row>
    <row r="357" spans="1:11">
      <c r="A357" t="s">
        <v>92</v>
      </c>
      <c r="B357" s="5">
        <v>576.43129738768005</v>
      </c>
      <c r="C357">
        <f t="shared" si="83"/>
        <v>-41.706718944940917</v>
      </c>
      <c r="D357">
        <f t="shared" si="84"/>
        <v>1510.0898937392903</v>
      </c>
      <c r="E357">
        <f t="shared" si="85"/>
        <v>-352.10392008665076</v>
      </c>
      <c r="F357">
        <f t="shared" si="86"/>
        <v>4170.8008641761717</v>
      </c>
      <c r="G357">
        <f t="shared" si="87"/>
        <v>8341.6017283523433</v>
      </c>
      <c r="H357">
        <f t="shared" si="88"/>
        <v>3818.6969440895209</v>
      </c>
      <c r="I357">
        <f t="shared" si="89"/>
        <v>7989.4978082656926</v>
      </c>
      <c r="J357">
        <f t="shared" si="90"/>
        <v>-4522.9047842628224</v>
      </c>
      <c r="K357">
        <f t="shared" si="91"/>
        <v>-8693.7056484389941</v>
      </c>
    </row>
    <row r="358" spans="1:11">
      <c r="A358" t="s">
        <v>93</v>
      </c>
      <c r="B358" s="5">
        <v>206.074000476452</v>
      </c>
      <c r="C358">
        <f t="shared" si="83"/>
        <v>-794.07974620475193</v>
      </c>
      <c r="D358">
        <f t="shared" si="84"/>
        <v>547.03859002800141</v>
      </c>
      <c r="E358">
        <f t="shared" si="85"/>
        <v>-128.39338360032383</v>
      </c>
      <c r="F358">
        <f t="shared" si="86"/>
        <v>4088.1242225407104</v>
      </c>
      <c r="G358">
        <f t="shared" si="87"/>
        <v>8176.2484450814209</v>
      </c>
      <c r="H358">
        <f t="shared" si="88"/>
        <v>3959.7308389403865</v>
      </c>
      <c r="I358">
        <f t="shared" si="89"/>
        <v>8047.8550614810974</v>
      </c>
      <c r="J358">
        <f t="shared" si="90"/>
        <v>-4216.5176061410339</v>
      </c>
      <c r="K358">
        <f t="shared" si="91"/>
        <v>-8304.6418286817443</v>
      </c>
    </row>
    <row r="359" spans="1:11">
      <c r="A359" t="s">
        <v>94</v>
      </c>
      <c r="B359" s="5">
        <v>815.58071545527298</v>
      </c>
      <c r="C359">
        <f t="shared" si="83"/>
        <v>1103.9320012485309</v>
      </c>
      <c r="D359">
        <f t="shared" si="84"/>
        <v>2283.0389601192737</v>
      </c>
      <c r="E359">
        <f t="shared" si="85"/>
        <v>-92.55550142553561</v>
      </c>
      <c r="F359">
        <f t="shared" si="86"/>
        <v>4106.8609478359531</v>
      </c>
      <c r="G359">
        <f t="shared" si="87"/>
        <v>8213.7218956719062</v>
      </c>
      <c r="H359">
        <f t="shared" si="88"/>
        <v>4014.3054464104175</v>
      </c>
      <c r="I359">
        <f t="shared" si="89"/>
        <v>8121.1663942463701</v>
      </c>
      <c r="J359">
        <f t="shared" si="90"/>
        <v>-4199.4164492614891</v>
      </c>
      <c r="K359">
        <f t="shared" si="91"/>
        <v>-8306.2773970974413</v>
      </c>
    </row>
    <row r="360" spans="1:11">
      <c r="A360" t="s">
        <v>95</v>
      </c>
      <c r="B360" s="5">
        <v>-57.8430887301258</v>
      </c>
      <c r="C360">
        <f t="shared" si="83"/>
        <v>1540.2429245892793</v>
      </c>
      <c r="D360">
        <f t="shared" si="84"/>
        <v>2698.3862317039393</v>
      </c>
      <c r="E360">
        <f t="shared" si="85"/>
        <v>-82.923200388729583</v>
      </c>
      <c r="F360">
        <f t="shared" si="86"/>
        <v>4113.4963331667977</v>
      </c>
      <c r="G360">
        <f t="shared" si="87"/>
        <v>8226.9926663335955</v>
      </c>
      <c r="H360">
        <f t="shared" si="88"/>
        <v>4030.5731327780682</v>
      </c>
      <c r="I360">
        <f t="shared" si="89"/>
        <v>8144.0694659448654</v>
      </c>
      <c r="J360">
        <f t="shared" si="90"/>
        <v>-4196.4195335555269</v>
      </c>
      <c r="K360">
        <f t="shared" si="91"/>
        <v>-8309.9158667223255</v>
      </c>
    </row>
    <row r="361" spans="1:11">
      <c r="A361" t="s">
        <v>96</v>
      </c>
      <c r="B361" s="5">
        <v>-359.61470402767202</v>
      </c>
      <c r="C361">
        <f t="shared" si="83"/>
        <v>604.19692317392708</v>
      </c>
      <c r="D361">
        <f t="shared" si="84"/>
        <v>645.90364211886799</v>
      </c>
      <c r="E361">
        <f t="shared" si="85"/>
        <v>-105.74993034991869</v>
      </c>
      <c r="F361">
        <f t="shared" si="86"/>
        <v>4107.8351015138633</v>
      </c>
      <c r="G361">
        <f t="shared" si="87"/>
        <v>8215.6702030277265</v>
      </c>
      <c r="H361">
        <f t="shared" si="88"/>
        <v>4002.0851711639448</v>
      </c>
      <c r="I361">
        <f t="shared" si="89"/>
        <v>8109.9202726778076</v>
      </c>
      <c r="J361">
        <f t="shared" si="90"/>
        <v>-4213.5850318637822</v>
      </c>
      <c r="K361">
        <f t="shared" si="91"/>
        <v>-8321.4201333776455</v>
      </c>
    </row>
    <row r="362" spans="1:11">
      <c r="A362" t="s">
        <v>97</v>
      </c>
      <c r="B362" s="5">
        <v>177.95557810461099</v>
      </c>
      <c r="C362">
        <f t="shared" si="83"/>
        <v>576.07850080208618</v>
      </c>
      <c r="D362">
        <f t="shared" si="84"/>
        <v>1370.1582470068381</v>
      </c>
      <c r="E362">
        <f t="shared" si="85"/>
        <v>-498.11024952175887</v>
      </c>
      <c r="F362">
        <f t="shared" si="86"/>
        <v>3500.3066229332258</v>
      </c>
      <c r="G362">
        <f t="shared" si="87"/>
        <v>7000.6132458664515</v>
      </c>
      <c r="H362">
        <f t="shared" si="88"/>
        <v>3002.196373411467</v>
      </c>
      <c r="I362">
        <f t="shared" si="89"/>
        <v>6502.5029963446923</v>
      </c>
      <c r="J362">
        <f t="shared" si="90"/>
        <v>-3998.4168724549845</v>
      </c>
      <c r="K362">
        <f t="shared" si="91"/>
        <v>-7498.7234953882107</v>
      </c>
    </row>
    <row r="363" spans="1:11">
      <c r="A363" t="s">
        <v>98</v>
      </c>
      <c r="B363" s="5">
        <v>-237.39242717148801</v>
      </c>
      <c r="C363">
        <f t="shared" si="83"/>
        <v>-476.89464182467486</v>
      </c>
      <c r="D363">
        <f t="shared" si="84"/>
        <v>-1580.8266430732058</v>
      </c>
      <c r="E363">
        <f t="shared" si="85"/>
        <v>-878.3127105213473</v>
      </c>
      <c r="F363">
        <f t="shared" si="86"/>
        <v>3150.1394903543387</v>
      </c>
      <c r="G363">
        <f t="shared" si="87"/>
        <v>6300.2789807086774</v>
      </c>
      <c r="H363">
        <f t="shared" si="88"/>
        <v>2271.8267798329916</v>
      </c>
      <c r="I363">
        <f t="shared" si="89"/>
        <v>5421.9662701873303</v>
      </c>
      <c r="J363">
        <f t="shared" si="90"/>
        <v>-4028.4522008756858</v>
      </c>
      <c r="K363">
        <f t="shared" si="91"/>
        <v>-7178.5916912300245</v>
      </c>
    </row>
    <row r="364" spans="1:11">
      <c r="A364" t="s">
        <v>99</v>
      </c>
      <c r="B364" s="5">
        <v>745.92518969310697</v>
      </c>
      <c r="C364">
        <f t="shared" si="83"/>
        <v>326.87363659855794</v>
      </c>
      <c r="D364">
        <f t="shared" si="84"/>
        <v>-1213.3692879907212</v>
      </c>
      <c r="E364">
        <f t="shared" si="85"/>
        <v>-1030.3258936850341</v>
      </c>
      <c r="F364">
        <f t="shared" si="86"/>
        <v>3085.4169277341143</v>
      </c>
      <c r="G364">
        <f t="shared" si="87"/>
        <v>6170.8338554682286</v>
      </c>
      <c r="H364">
        <f t="shared" si="88"/>
        <v>2055.09103404908</v>
      </c>
      <c r="I364">
        <f t="shared" si="89"/>
        <v>5140.5079617831943</v>
      </c>
      <c r="J364">
        <f t="shared" si="90"/>
        <v>-4115.7428214191486</v>
      </c>
      <c r="K364">
        <f t="shared" si="91"/>
        <v>-7201.159749153263</v>
      </c>
    </row>
    <row r="365" spans="1:11">
      <c r="A365" t="s">
        <v>100</v>
      </c>
      <c r="B365" s="5">
        <v>666.08205614133101</v>
      </c>
      <c r="C365">
        <f t="shared" si="83"/>
        <v>1352.5703967675609</v>
      </c>
      <c r="D365">
        <f t="shared" si="84"/>
        <v>748.37347359363378</v>
      </c>
      <c r="E365">
        <f t="shared" si="85"/>
        <v>-1057.3708083204288</v>
      </c>
      <c r="F365">
        <f t="shared" si="86"/>
        <v>3066.3261433273769</v>
      </c>
      <c r="G365">
        <f t="shared" si="87"/>
        <v>6132.6522866547539</v>
      </c>
      <c r="H365">
        <f t="shared" si="88"/>
        <v>2008.9553350069482</v>
      </c>
      <c r="I365">
        <f t="shared" si="89"/>
        <v>5075.2814783343256</v>
      </c>
      <c r="J365">
        <f t="shared" si="90"/>
        <v>-4123.6969516478057</v>
      </c>
      <c r="K365">
        <f t="shared" si="91"/>
        <v>-7190.0230949751822</v>
      </c>
    </row>
    <row r="366" spans="1:11">
      <c r="A366" t="s">
        <v>101</v>
      </c>
      <c r="B366" s="5">
        <v>-514.79586354030403</v>
      </c>
      <c r="C366">
        <f t="shared" si="83"/>
        <v>659.818955122646</v>
      </c>
      <c r="D366">
        <f t="shared" si="84"/>
        <v>83.74045432055982</v>
      </c>
      <c r="E366">
        <f t="shared" si="85"/>
        <v>-709.9160172301913</v>
      </c>
      <c r="F366">
        <f t="shared" si="86"/>
        <v>2751.0736465396667</v>
      </c>
      <c r="G366">
        <f t="shared" si="87"/>
        <v>5502.1472930793334</v>
      </c>
      <c r="H366">
        <f t="shared" si="88"/>
        <v>2041.1576293094754</v>
      </c>
      <c r="I366">
        <f t="shared" si="89"/>
        <v>4792.2312758491425</v>
      </c>
      <c r="J366">
        <f t="shared" si="90"/>
        <v>-3460.989663769858</v>
      </c>
      <c r="K366">
        <f t="shared" si="91"/>
        <v>-6212.0633103095242</v>
      </c>
    </row>
    <row r="367" spans="1:11">
      <c r="A367" t="s">
        <v>102</v>
      </c>
      <c r="B367" s="5">
        <v>40.654955268494099</v>
      </c>
      <c r="C367">
        <f t="shared" si="83"/>
        <v>937.86633756262802</v>
      </c>
      <c r="D367">
        <f t="shared" si="84"/>
        <v>1414.760979387303</v>
      </c>
      <c r="E367">
        <f t="shared" si="85"/>
        <v>-225.02155277426937</v>
      </c>
      <c r="F367">
        <f t="shared" si="86"/>
        <v>2130.7025409781536</v>
      </c>
      <c r="G367">
        <f t="shared" si="87"/>
        <v>4261.4050819563072</v>
      </c>
      <c r="H367">
        <f t="shared" si="88"/>
        <v>1905.6809882038842</v>
      </c>
      <c r="I367">
        <f t="shared" si="89"/>
        <v>4036.3835291820378</v>
      </c>
      <c r="J367">
        <f t="shared" si="90"/>
        <v>-2355.724093752423</v>
      </c>
      <c r="K367">
        <f t="shared" si="91"/>
        <v>-4486.4266347305766</v>
      </c>
    </row>
    <row r="368" spans="1:11">
      <c r="A368" t="s">
        <v>103</v>
      </c>
      <c r="B368" s="5">
        <v>-514.75126660199396</v>
      </c>
      <c r="C368">
        <f t="shared" si="83"/>
        <v>-322.81011873247292</v>
      </c>
      <c r="D368">
        <f t="shared" si="84"/>
        <v>-649.68375533103085</v>
      </c>
      <c r="E368">
        <f t="shared" si="85"/>
        <v>-136.47183304908307</v>
      </c>
      <c r="F368">
        <f t="shared" si="86"/>
        <v>2070.6035489464284</v>
      </c>
      <c r="G368">
        <f t="shared" si="87"/>
        <v>4141.2070978928568</v>
      </c>
      <c r="H368">
        <f t="shared" si="88"/>
        <v>1934.1317158973454</v>
      </c>
      <c r="I368">
        <f t="shared" si="89"/>
        <v>4004.7352648437736</v>
      </c>
      <c r="J368">
        <f t="shared" si="90"/>
        <v>-2207.0753819955116</v>
      </c>
      <c r="K368">
        <f t="shared" si="91"/>
        <v>-4277.6789309419401</v>
      </c>
    </row>
    <row r="369" spans="1:11">
      <c r="A369" t="s">
        <v>104</v>
      </c>
      <c r="B369" s="5">
        <v>-135.537352421778</v>
      </c>
      <c r="C369">
        <f t="shared" si="83"/>
        <v>-1124.4295272955819</v>
      </c>
      <c r="D369">
        <f t="shared" si="84"/>
        <v>-2476.9999240631428</v>
      </c>
      <c r="E369">
        <f t="shared" si="85"/>
        <v>-162.64127881239816</v>
      </c>
      <c r="F369">
        <f t="shared" si="86"/>
        <v>2097.9057507834964</v>
      </c>
      <c r="G369">
        <f t="shared" si="87"/>
        <v>4195.8115015669928</v>
      </c>
      <c r="H369">
        <f t="shared" si="88"/>
        <v>1935.2644719710981</v>
      </c>
      <c r="I369">
        <f t="shared" si="89"/>
        <v>4033.1702227545948</v>
      </c>
      <c r="J369">
        <f t="shared" si="90"/>
        <v>-2260.5470295958944</v>
      </c>
      <c r="K369">
        <f t="shared" si="91"/>
        <v>-4358.4527803793908</v>
      </c>
    </row>
    <row r="370" spans="1:11">
      <c r="A370" t="s">
        <v>105</v>
      </c>
      <c r="B370" s="5">
        <v>129.683262987158</v>
      </c>
      <c r="C370">
        <f t="shared" si="83"/>
        <v>-479.95040076811989</v>
      </c>
      <c r="D370">
        <f t="shared" si="84"/>
        <v>-1139.7693558907658</v>
      </c>
      <c r="E370">
        <f t="shared" si="85"/>
        <v>-327.56070300928707</v>
      </c>
      <c r="F370">
        <f t="shared" si="86"/>
        <v>2034.5117520744504</v>
      </c>
      <c r="G370">
        <f t="shared" si="87"/>
        <v>4069.0235041489009</v>
      </c>
      <c r="H370">
        <f t="shared" si="88"/>
        <v>1706.9510490651633</v>
      </c>
      <c r="I370">
        <f t="shared" si="89"/>
        <v>3741.4628011396139</v>
      </c>
      <c r="J370">
        <f t="shared" si="90"/>
        <v>-2362.0724550837376</v>
      </c>
      <c r="K370">
        <f t="shared" si="91"/>
        <v>-4396.5842071581883</v>
      </c>
    </row>
    <row r="371" spans="1:11">
      <c r="A371" t="s">
        <v>106</v>
      </c>
      <c r="B371" s="5">
        <v>-122.41423505833301</v>
      </c>
      <c r="C371">
        <f t="shared" si="83"/>
        <v>-643.01959109494703</v>
      </c>
      <c r="D371">
        <f t="shared" si="84"/>
        <v>-1580.8859286575751</v>
      </c>
      <c r="E371">
        <f t="shared" si="85"/>
        <v>-541.03700682594933</v>
      </c>
      <c r="F371">
        <f t="shared" si="86"/>
        <v>1922.2716443805573</v>
      </c>
      <c r="G371">
        <f t="shared" si="87"/>
        <v>3844.5432887611146</v>
      </c>
      <c r="H371">
        <f t="shared" si="88"/>
        <v>1381.2346375546081</v>
      </c>
      <c r="I371">
        <f t="shared" si="89"/>
        <v>3303.5062819351651</v>
      </c>
      <c r="J371">
        <f t="shared" si="90"/>
        <v>-2463.3086512065065</v>
      </c>
      <c r="K371">
        <f t="shared" si="91"/>
        <v>-4385.580295587064</v>
      </c>
    </row>
    <row r="372" spans="1:11">
      <c r="A372" t="s">
        <v>107</v>
      </c>
      <c r="B372" s="5">
        <v>-0.74363949703479204</v>
      </c>
      <c r="C372">
        <f t="shared" si="83"/>
        <v>-129.01196398998781</v>
      </c>
      <c r="D372">
        <f t="shared" si="84"/>
        <v>193.79815474248511</v>
      </c>
      <c r="E372">
        <f t="shared" si="85"/>
        <v>-423.49582949263896</v>
      </c>
      <c r="F372">
        <f t="shared" si="86"/>
        <v>1889.8577349343057</v>
      </c>
      <c r="G372">
        <f t="shared" si="87"/>
        <v>3779.7154698686113</v>
      </c>
      <c r="H372">
        <f t="shared" si="88"/>
        <v>1466.3619054416667</v>
      </c>
      <c r="I372">
        <f t="shared" si="89"/>
        <v>3356.2196403759722</v>
      </c>
      <c r="J372">
        <f t="shared" si="90"/>
        <v>-2313.3535644269446</v>
      </c>
      <c r="K372">
        <f t="shared" si="91"/>
        <v>-4203.21129936125</v>
      </c>
    </row>
    <row r="373" spans="1:11">
      <c r="A373" t="s">
        <v>108</v>
      </c>
      <c r="B373" s="5">
        <v>-225.53974956993</v>
      </c>
      <c r="C373">
        <f t="shared" si="83"/>
        <v>-219.0143611381398</v>
      </c>
      <c r="D373">
        <f t="shared" si="84"/>
        <v>905.41516615744217</v>
      </c>
      <c r="E373">
        <f t="shared" si="85"/>
        <v>-208.45182551018257</v>
      </c>
      <c r="F373">
        <f t="shared" si="86"/>
        <v>1775.0938986678234</v>
      </c>
      <c r="G373">
        <f t="shared" si="87"/>
        <v>3550.1877973356468</v>
      </c>
      <c r="H373">
        <f t="shared" si="88"/>
        <v>1566.6420731576409</v>
      </c>
      <c r="I373">
        <f t="shared" si="89"/>
        <v>3341.7359718254643</v>
      </c>
      <c r="J373">
        <f t="shared" si="90"/>
        <v>-1983.5457241780059</v>
      </c>
      <c r="K373">
        <f t="shared" si="91"/>
        <v>-3758.6396228458293</v>
      </c>
    </row>
    <row r="374" spans="1:11">
      <c r="A374" t="s">
        <v>109</v>
      </c>
      <c r="B374" s="5">
        <v>882.541689519687</v>
      </c>
      <c r="C374">
        <f t="shared" si="83"/>
        <v>533.84406539438919</v>
      </c>
      <c r="D374">
        <f t="shared" si="84"/>
        <v>1013.794466162509</v>
      </c>
      <c r="E374">
        <f t="shared" si="85"/>
        <v>41.771636678886431</v>
      </c>
      <c r="F374">
        <f t="shared" si="86"/>
        <v>1552.6657645230857</v>
      </c>
      <c r="G374">
        <f t="shared" si="87"/>
        <v>3105.3315290461715</v>
      </c>
      <c r="H374">
        <f t="shared" si="88"/>
        <v>1594.4374012019721</v>
      </c>
      <c r="I374">
        <f t="shared" si="89"/>
        <v>3147.1031657250578</v>
      </c>
      <c r="J374">
        <f t="shared" si="90"/>
        <v>-1510.8941278441994</v>
      </c>
      <c r="K374">
        <f t="shared" si="91"/>
        <v>-3063.5598923672851</v>
      </c>
    </row>
    <row r="375" spans="1:11">
      <c r="A375" t="s">
        <v>110</v>
      </c>
      <c r="B375" s="5">
        <v>615.45076356427603</v>
      </c>
      <c r="C375">
        <f t="shared" si="83"/>
        <v>1271.7090640169981</v>
      </c>
      <c r="D375">
        <f t="shared" si="84"/>
        <v>1914.728655111945</v>
      </c>
      <c r="E375">
        <f t="shared" si="85"/>
        <v>285.17617482247817</v>
      </c>
      <c r="F375">
        <f t="shared" si="86"/>
        <v>1435.5793807849486</v>
      </c>
      <c r="G375">
        <f t="shared" si="87"/>
        <v>2871.1587615698973</v>
      </c>
      <c r="H375">
        <f t="shared" si="88"/>
        <v>1720.7555556074267</v>
      </c>
      <c r="I375">
        <f t="shared" si="89"/>
        <v>3156.3349363923753</v>
      </c>
      <c r="J375">
        <f t="shared" si="90"/>
        <v>-1150.4032059624706</v>
      </c>
      <c r="K375">
        <f t="shared" si="91"/>
        <v>-2585.9825867474192</v>
      </c>
    </row>
    <row r="376" spans="1:11">
      <c r="A376" t="s">
        <v>111</v>
      </c>
      <c r="B376" s="5">
        <v>-1235.2055731136099</v>
      </c>
      <c r="C376">
        <f t="shared" si="83"/>
        <v>37.247130400423202</v>
      </c>
      <c r="D376">
        <f t="shared" si="84"/>
        <v>166.25909439041101</v>
      </c>
      <c r="E376">
        <f t="shared" si="85"/>
        <v>342.69755567880304</v>
      </c>
      <c r="F376">
        <f t="shared" si="86"/>
        <v>1404.7589442554699</v>
      </c>
      <c r="G376">
        <f t="shared" si="87"/>
        <v>2809.5178885109399</v>
      </c>
      <c r="H376">
        <f t="shared" si="88"/>
        <v>1747.4564999342729</v>
      </c>
      <c r="I376">
        <f t="shared" si="89"/>
        <v>3152.2154441897428</v>
      </c>
      <c r="J376">
        <f t="shared" si="90"/>
        <v>-1062.061388576667</v>
      </c>
      <c r="K376">
        <f t="shared" si="91"/>
        <v>-2466.820332832137</v>
      </c>
    </row>
    <row r="377" spans="1:11">
      <c r="A377" t="s">
        <v>112</v>
      </c>
      <c r="B377" s="5">
        <v>276.51449100015998</v>
      </c>
      <c r="C377">
        <f t="shared" si="83"/>
        <v>539.30137097051306</v>
      </c>
      <c r="D377">
        <f t="shared" si="84"/>
        <v>758.31573210865281</v>
      </c>
      <c r="E377">
        <f t="shared" si="85"/>
        <v>305.10884759727116</v>
      </c>
      <c r="F377">
        <f t="shared" si="86"/>
        <v>1381.7472065994232</v>
      </c>
      <c r="G377">
        <f t="shared" si="87"/>
        <v>2763.4944131988464</v>
      </c>
      <c r="H377">
        <f t="shared" si="88"/>
        <v>1686.8560541966945</v>
      </c>
      <c r="I377">
        <f t="shared" si="89"/>
        <v>3068.6032607961174</v>
      </c>
      <c r="J377">
        <f t="shared" si="90"/>
        <v>-1076.6383590021519</v>
      </c>
      <c r="K377">
        <f t="shared" si="91"/>
        <v>-2458.3855656015753</v>
      </c>
    </row>
    <row r="378" spans="1:11">
      <c r="A378" t="s">
        <v>113</v>
      </c>
      <c r="B378" s="5">
        <v>-2629.0891309806998</v>
      </c>
      <c r="C378">
        <f t="shared" si="83"/>
        <v>-2972.3294495298737</v>
      </c>
      <c r="D378">
        <f t="shared" si="84"/>
        <v>-3506.1735149242631</v>
      </c>
      <c r="E378">
        <f t="shared" si="85"/>
        <v>102.4482423496579</v>
      </c>
      <c r="F378">
        <f t="shared" si="86"/>
        <v>1620.9353755774446</v>
      </c>
      <c r="G378">
        <f t="shared" si="87"/>
        <v>3241.8707511548891</v>
      </c>
      <c r="H378">
        <f t="shared" si="88"/>
        <v>1723.3836179271025</v>
      </c>
      <c r="I378">
        <f t="shared" si="89"/>
        <v>3344.3189935045471</v>
      </c>
      <c r="J378">
        <f t="shared" si="90"/>
        <v>-1518.4871332277867</v>
      </c>
      <c r="K378">
        <f t="shared" si="91"/>
        <v>-3139.4225088052312</v>
      </c>
    </row>
    <row r="379" spans="1:11">
      <c r="A379" t="s">
        <v>114</v>
      </c>
      <c r="B379" s="5">
        <v>4803.0897679311202</v>
      </c>
      <c r="C379">
        <f t="shared" si="83"/>
        <v>1215.3095548369702</v>
      </c>
      <c r="D379">
        <f t="shared" si="84"/>
        <v>-56.399509180027962</v>
      </c>
      <c r="E379">
        <f t="shared" si="85"/>
        <v>-14.523681115307204</v>
      </c>
      <c r="F379">
        <f t="shared" si="86"/>
        <v>1537.5614058140827</v>
      </c>
      <c r="G379">
        <f t="shared" si="87"/>
        <v>3075.1228116281654</v>
      </c>
      <c r="H379">
        <f t="shared" si="88"/>
        <v>1523.0377246987755</v>
      </c>
      <c r="I379">
        <f t="shared" si="89"/>
        <v>3060.5991305128582</v>
      </c>
      <c r="J379">
        <f t="shared" si="90"/>
        <v>-1552.0850869293899</v>
      </c>
      <c r="K379">
        <f t="shared" si="91"/>
        <v>-3089.6464927434727</v>
      </c>
    </row>
    <row r="380" spans="1:11">
      <c r="A380" t="s">
        <v>115</v>
      </c>
      <c r="B380" s="5">
        <v>1573.6343368477501</v>
      </c>
      <c r="C380">
        <f t="shared" si="83"/>
        <v>4024.1494647983304</v>
      </c>
      <c r="D380">
        <f t="shared" si="84"/>
        <v>3986.902334397907</v>
      </c>
      <c r="E380">
        <f t="shared" si="85"/>
        <v>49.902124019391088</v>
      </c>
      <c r="F380">
        <f t="shared" si="86"/>
        <v>1677.8169201225132</v>
      </c>
      <c r="G380">
        <f t="shared" si="87"/>
        <v>3355.6338402450265</v>
      </c>
      <c r="H380">
        <f t="shared" si="88"/>
        <v>1727.7190441419043</v>
      </c>
      <c r="I380">
        <f t="shared" si="89"/>
        <v>3405.5359642644175</v>
      </c>
      <c r="J380">
        <f t="shared" si="90"/>
        <v>-1627.9147961031222</v>
      </c>
      <c r="K380">
        <f t="shared" si="91"/>
        <v>-3305.7317162256354</v>
      </c>
    </row>
    <row r="381" spans="1:11">
      <c r="A381" t="s">
        <v>116</v>
      </c>
      <c r="B381" s="5">
        <v>2175.12517977364</v>
      </c>
      <c r="C381">
        <f t="shared" si="83"/>
        <v>5922.7601535718104</v>
      </c>
      <c r="D381">
        <f t="shared" si="84"/>
        <v>5383.4587826012976</v>
      </c>
      <c r="E381">
        <f t="shared" si="85"/>
        <v>286.7798810435126</v>
      </c>
      <c r="F381">
        <f t="shared" si="86"/>
        <v>2057.7927638077272</v>
      </c>
      <c r="G381">
        <f t="shared" si="87"/>
        <v>4115.5855276154543</v>
      </c>
      <c r="H381">
        <f t="shared" si="88"/>
        <v>2344.5726448512396</v>
      </c>
      <c r="I381">
        <f t="shared" si="89"/>
        <v>4402.3654086589668</v>
      </c>
      <c r="J381">
        <f t="shared" si="90"/>
        <v>-1771.0128827642145</v>
      </c>
      <c r="K381">
        <f t="shared" si="91"/>
        <v>-3828.8056465719419</v>
      </c>
    </row>
    <row r="382" spans="1:11">
      <c r="A382" t="s">
        <v>117</v>
      </c>
      <c r="B382" s="5">
        <v>4437.8927336775496</v>
      </c>
      <c r="C382">
        <f t="shared" ref="C382:C403" si="92">SUM(B379,B380,B381,B382)</f>
        <v>12989.742018230059</v>
      </c>
      <c r="D382">
        <f t="shared" si="84"/>
        <v>15962.071467759934</v>
      </c>
      <c r="E382">
        <f t="shared" si="85"/>
        <v>1016.3755420811674</v>
      </c>
      <c r="F382">
        <f t="shared" si="86"/>
        <v>4067.5258947802868</v>
      </c>
      <c r="G382">
        <f t="shared" si="87"/>
        <v>8135.0517895605735</v>
      </c>
      <c r="H382">
        <f t="shared" si="88"/>
        <v>5083.9014368614544</v>
      </c>
      <c r="I382">
        <f t="shared" si="89"/>
        <v>9151.4273316417402</v>
      </c>
      <c r="J382">
        <f t="shared" si="90"/>
        <v>-3051.1503526991191</v>
      </c>
      <c r="K382">
        <f t="shared" si="91"/>
        <v>-7118.6762474794059</v>
      </c>
    </row>
    <row r="383" spans="1:11">
      <c r="A383" t="s">
        <v>163</v>
      </c>
      <c r="B383" s="5">
        <v>-161.80599475190499</v>
      </c>
      <c r="C383">
        <f t="shared" si="92"/>
        <v>8024.8462555470342</v>
      </c>
      <c r="D383">
        <f t="shared" si="84"/>
        <v>6809.536700710064</v>
      </c>
      <c r="E383">
        <f t="shared" si="85"/>
        <v>1435.8937092703309</v>
      </c>
      <c r="F383">
        <f t="shared" si="86"/>
        <v>4215.547154077055</v>
      </c>
      <c r="G383">
        <f t="shared" si="87"/>
        <v>8431.09430815411</v>
      </c>
      <c r="H383">
        <f t="shared" si="88"/>
        <v>5651.4408633473859</v>
      </c>
      <c r="I383">
        <f t="shared" si="89"/>
        <v>9866.9880174244408</v>
      </c>
      <c r="J383">
        <f t="shared" si="90"/>
        <v>-2779.6534448067241</v>
      </c>
      <c r="K383">
        <f t="shared" si="91"/>
        <v>-6995.2005988837791</v>
      </c>
    </row>
    <row r="384" spans="1:11">
      <c r="A384" t="s">
        <v>119</v>
      </c>
      <c r="B384" s="5">
        <v>1270.9100927473301</v>
      </c>
      <c r="C384">
        <f t="shared" si="92"/>
        <v>7722.1220114466141</v>
      </c>
      <c r="D384">
        <f t="shared" si="84"/>
        <v>3697.9725466482837</v>
      </c>
      <c r="E384">
        <f t="shared" si="85"/>
        <v>1681.460801002281</v>
      </c>
      <c r="F384">
        <f t="shared" si="86"/>
        <v>4196.1025818058633</v>
      </c>
      <c r="G384">
        <f t="shared" si="87"/>
        <v>8392.2051636117267</v>
      </c>
      <c r="H384">
        <f t="shared" si="88"/>
        <v>5877.5633828081445</v>
      </c>
      <c r="I384">
        <f t="shared" si="89"/>
        <v>10073.665964614007</v>
      </c>
      <c r="J384">
        <f t="shared" si="90"/>
        <v>-2514.6417808035822</v>
      </c>
      <c r="K384">
        <f t="shared" si="91"/>
        <v>-6710.7443626094455</v>
      </c>
    </row>
    <row r="385" spans="1:11">
      <c r="A385" t="s">
        <v>120</v>
      </c>
      <c r="B385" s="5">
        <v>-9835.0837134271296</v>
      </c>
      <c r="C385">
        <f t="shared" si="92"/>
        <v>-4288.086881754155</v>
      </c>
      <c r="D385">
        <f t="shared" si="84"/>
        <v>-10210.847035325965</v>
      </c>
      <c r="E385">
        <f t="shared" si="85"/>
        <v>1133.4997755563013</v>
      </c>
      <c r="F385">
        <f t="shared" si="86"/>
        <v>4968.7940328084596</v>
      </c>
      <c r="G385">
        <f t="shared" si="87"/>
        <v>9937.5880656169193</v>
      </c>
      <c r="H385">
        <f t="shared" si="88"/>
        <v>6102.2938083647605</v>
      </c>
      <c r="I385">
        <f t="shared" si="89"/>
        <v>11071.087841173221</v>
      </c>
      <c r="J385">
        <f t="shared" si="90"/>
        <v>-3835.2942572521583</v>
      </c>
      <c r="K385">
        <f t="shared" si="91"/>
        <v>-8804.0882900606175</v>
      </c>
    </row>
    <row r="386" spans="1:11">
      <c r="A386" t="s">
        <v>121</v>
      </c>
      <c r="B386" s="5">
        <v>-4962.3721833956897</v>
      </c>
      <c r="C386">
        <f t="shared" si="92"/>
        <v>-13688.351798827394</v>
      </c>
      <c r="D386">
        <f t="shared" ref="D386:D403" si="93">C386-C382</f>
        <v>-26678.093817057452</v>
      </c>
      <c r="E386">
        <f t="shared" si="85"/>
        <v>-204.59193801259954</v>
      </c>
      <c r="F386">
        <f t="shared" si="86"/>
        <v>7965.9219029654323</v>
      </c>
      <c r="G386">
        <f t="shared" si="87"/>
        <v>15931.843805930865</v>
      </c>
      <c r="H386">
        <f t="shared" si="88"/>
        <v>7761.3299649528326</v>
      </c>
      <c r="I386">
        <f t="shared" si="89"/>
        <v>15727.251867918265</v>
      </c>
      <c r="J386">
        <f t="shared" si="90"/>
        <v>-8170.513840978032</v>
      </c>
      <c r="K386">
        <f t="shared" si="91"/>
        <v>-16136.435743943464</v>
      </c>
    </row>
    <row r="387" spans="1:11">
      <c r="A387" t="s">
        <v>122</v>
      </c>
      <c r="B387" s="5">
        <v>-3345.7431760392201</v>
      </c>
      <c r="C387">
        <f t="shared" si="92"/>
        <v>-16872.28898011471</v>
      </c>
      <c r="D387">
        <f t="shared" si="93"/>
        <v>-24897.135235661743</v>
      </c>
      <c r="E387">
        <f t="shared" si="85"/>
        <v>-1520.1867487650516</v>
      </c>
      <c r="F387">
        <f t="shared" si="86"/>
        <v>9674.0181605227481</v>
      </c>
      <c r="G387">
        <f t="shared" si="87"/>
        <v>19348.036321045496</v>
      </c>
      <c r="H387">
        <f t="shared" si="88"/>
        <v>8153.8314117576965</v>
      </c>
      <c r="I387">
        <f t="shared" si="89"/>
        <v>17827.849572280444</v>
      </c>
      <c r="J387">
        <f t="shared" si="90"/>
        <v>-11194.204909287801</v>
      </c>
      <c r="K387">
        <f t="shared" si="91"/>
        <v>-20868.223069810549</v>
      </c>
    </row>
    <row r="388" spans="1:11">
      <c r="A388" t="s">
        <v>123</v>
      </c>
      <c r="B388" s="5">
        <v>1792.77280830273</v>
      </c>
      <c r="C388">
        <f t="shared" si="92"/>
        <v>-16350.42626455931</v>
      </c>
      <c r="D388">
        <f t="shared" si="93"/>
        <v>-24072.548276005924</v>
      </c>
      <c r="E388">
        <f t="shared" si="85"/>
        <v>-2691.3299747987962</v>
      </c>
      <c r="F388">
        <f t="shared" si="86"/>
        <v>10902.837935501631</v>
      </c>
      <c r="G388">
        <f t="shared" si="87"/>
        <v>21805.675871003263</v>
      </c>
      <c r="H388">
        <f t="shared" si="88"/>
        <v>8211.5079607028347</v>
      </c>
      <c r="I388">
        <f t="shared" si="89"/>
        <v>19114.345896204468</v>
      </c>
      <c r="J388">
        <f t="shared" si="90"/>
        <v>-13594.167910300428</v>
      </c>
      <c r="K388">
        <f t="shared" si="91"/>
        <v>-24497.005845802058</v>
      </c>
    </row>
    <row r="389" spans="1:11">
      <c r="A389" t="s">
        <v>124</v>
      </c>
      <c r="B389" s="5">
        <v>2584.6842939970502</v>
      </c>
      <c r="C389">
        <f t="shared" si="92"/>
        <v>-3930.6582571351282</v>
      </c>
      <c r="D389">
        <f t="shared" si="93"/>
        <v>357.42862461902678</v>
      </c>
      <c r="E389">
        <f t="shared" si="85"/>
        <v>-2549.6085473646881</v>
      </c>
      <c r="F389">
        <f t="shared" si="86"/>
        <v>10924.171456659655</v>
      </c>
      <c r="G389">
        <f t="shared" si="87"/>
        <v>21848.342913319309</v>
      </c>
      <c r="H389">
        <f t="shared" si="88"/>
        <v>8374.5629092949675</v>
      </c>
      <c r="I389">
        <f t="shared" si="89"/>
        <v>19298.73436595462</v>
      </c>
      <c r="J389">
        <f t="shared" si="90"/>
        <v>-13473.780004024342</v>
      </c>
      <c r="K389">
        <f t="shared" si="91"/>
        <v>-24397.951460683998</v>
      </c>
    </row>
    <row r="390" spans="1:11">
      <c r="A390" t="s">
        <v>125</v>
      </c>
      <c r="B390" s="5">
        <v>-2314.7211945137701</v>
      </c>
      <c r="C390">
        <f t="shared" si="92"/>
        <v>-1283.00726825321</v>
      </c>
      <c r="D390">
        <f t="shared" si="93"/>
        <v>12405.344530574184</v>
      </c>
      <c r="E390">
        <f t="shared" si="85"/>
        <v>-1872.3528530414405</v>
      </c>
      <c r="F390">
        <f t="shared" si="86"/>
        <v>11424.586570391728</v>
      </c>
      <c r="G390">
        <f t="shared" si="87"/>
        <v>22849.173140783456</v>
      </c>
      <c r="H390">
        <f t="shared" si="88"/>
        <v>9552.2337173502874</v>
      </c>
      <c r="I390">
        <f t="shared" si="89"/>
        <v>20976.820287742015</v>
      </c>
      <c r="J390">
        <f t="shared" si="90"/>
        <v>-13296.939423433168</v>
      </c>
      <c r="K390">
        <f t="shared" si="91"/>
        <v>-24721.525993824896</v>
      </c>
    </row>
    <row r="391" spans="1:11">
      <c r="A391" t="s">
        <v>126</v>
      </c>
      <c r="B391" s="5">
        <v>-1123.05065012761</v>
      </c>
      <c r="C391">
        <f t="shared" si="92"/>
        <v>939.68525765840059</v>
      </c>
      <c r="D391">
        <f t="shared" si="93"/>
        <v>17811.974237773109</v>
      </c>
      <c r="E391">
        <f t="shared" si="85"/>
        <v>-902.7098447199063</v>
      </c>
      <c r="F391">
        <f t="shared" si="86"/>
        <v>12244.195223089773</v>
      </c>
      <c r="G391">
        <f t="shared" si="87"/>
        <v>24488.390446179546</v>
      </c>
      <c r="H391">
        <f t="shared" si="88"/>
        <v>11341.485378369867</v>
      </c>
      <c r="I391">
        <f t="shared" si="89"/>
        <v>23585.68060145964</v>
      </c>
      <c r="J391">
        <f t="shared" si="90"/>
        <v>-13146.905067809679</v>
      </c>
      <c r="K391">
        <f t="shared" si="91"/>
        <v>-25391.100290899452</v>
      </c>
    </row>
    <row r="392" spans="1:11">
      <c r="A392" t="s">
        <v>127</v>
      </c>
      <c r="B392" s="5">
        <v>-1036.14619425145</v>
      </c>
      <c r="C392">
        <f t="shared" si="92"/>
        <v>-1889.2337448957799</v>
      </c>
      <c r="D392">
        <f t="shared" si="93"/>
        <v>14461.192519663529</v>
      </c>
      <c r="E392">
        <f t="shared" si="85"/>
        <v>-189.34012647385416</v>
      </c>
      <c r="F392">
        <f t="shared" si="86"/>
        <v>12717.901298920864</v>
      </c>
      <c r="G392">
        <f t="shared" si="87"/>
        <v>25435.802597841728</v>
      </c>
      <c r="H392">
        <f t="shared" si="88"/>
        <v>12528.561172447009</v>
      </c>
      <c r="I392">
        <f t="shared" si="89"/>
        <v>25246.462471367875</v>
      </c>
      <c r="J392">
        <f t="shared" si="90"/>
        <v>-12907.241425394719</v>
      </c>
      <c r="K392">
        <f t="shared" si="91"/>
        <v>-25625.142724315581</v>
      </c>
    </row>
    <row r="393" spans="1:11">
      <c r="A393" t="s">
        <v>128</v>
      </c>
      <c r="B393" s="5">
        <v>-3381.4491040697299</v>
      </c>
      <c r="C393">
        <f t="shared" si="92"/>
        <v>-7855.3671429625592</v>
      </c>
      <c r="D393">
        <f t="shared" si="93"/>
        <v>-3924.708885827431</v>
      </c>
      <c r="E393">
        <f t="shared" si="85"/>
        <v>-430.84632907309788</v>
      </c>
      <c r="F393">
        <f t="shared" si="86"/>
        <v>12741.856514389472</v>
      </c>
      <c r="G393">
        <f t="shared" si="87"/>
        <v>25483.713028778944</v>
      </c>
      <c r="H393">
        <f t="shared" si="88"/>
        <v>12311.010185316374</v>
      </c>
      <c r="I393">
        <f t="shared" si="89"/>
        <v>25052.866699705846</v>
      </c>
      <c r="J393">
        <f t="shared" si="90"/>
        <v>-13172.70284346257</v>
      </c>
      <c r="K393">
        <f t="shared" si="91"/>
        <v>-25914.559357852042</v>
      </c>
    </row>
    <row r="394" spans="1:11">
      <c r="A394" t="s">
        <v>129</v>
      </c>
      <c r="B394" s="5">
        <v>-1765.5334096301201</v>
      </c>
      <c r="C394">
        <f t="shared" si="92"/>
        <v>-7306.1793580789099</v>
      </c>
      <c r="D394">
        <f t="shared" si="93"/>
        <v>-6023.1720898256999</v>
      </c>
      <c r="E394">
        <f t="shared" si="85"/>
        <v>-782.69465687250829</v>
      </c>
      <c r="F394">
        <f t="shared" si="86"/>
        <v>12796.904265247151</v>
      </c>
      <c r="G394">
        <f t="shared" si="87"/>
        <v>25593.808530494302</v>
      </c>
      <c r="H394">
        <f t="shared" si="88"/>
        <v>12014.209608374642</v>
      </c>
      <c r="I394">
        <f t="shared" si="89"/>
        <v>24811.113873621794</v>
      </c>
      <c r="J394">
        <f t="shared" si="90"/>
        <v>-13579.59892211966</v>
      </c>
      <c r="K394">
        <f t="shared" si="91"/>
        <v>-26376.503187366809</v>
      </c>
    </row>
    <row r="395" spans="1:11">
      <c r="A395" t="s">
        <v>130</v>
      </c>
      <c r="B395" s="5">
        <v>-1381.72574094124</v>
      </c>
      <c r="C395">
        <f t="shared" si="92"/>
        <v>-7564.8544488925399</v>
      </c>
      <c r="D395">
        <f t="shared" si="93"/>
        <v>-8504.5397065509405</v>
      </c>
      <c r="E395">
        <f t="shared" si="85"/>
        <v>-1303.6580749556529</v>
      </c>
      <c r="F395">
        <f t="shared" si="86"/>
        <v>12893.035977227768</v>
      </c>
      <c r="G395">
        <f t="shared" si="87"/>
        <v>25786.071954455536</v>
      </c>
      <c r="H395">
        <f t="shared" si="88"/>
        <v>11589.377902272116</v>
      </c>
      <c r="I395">
        <f t="shared" si="89"/>
        <v>24482.413879499883</v>
      </c>
      <c r="J395">
        <f t="shared" si="90"/>
        <v>-14196.69405218342</v>
      </c>
      <c r="K395">
        <f t="shared" si="91"/>
        <v>-27089.730029411188</v>
      </c>
    </row>
    <row r="396" spans="1:11">
      <c r="A396" t="s">
        <v>131</v>
      </c>
      <c r="B396" s="5">
        <v>-2425.3730005591701</v>
      </c>
      <c r="C396">
        <f t="shared" si="92"/>
        <v>-8954.081255200259</v>
      </c>
      <c r="D396">
        <f t="shared" si="93"/>
        <v>-7064.8475103044793</v>
      </c>
      <c r="E396">
        <f t="shared" si="85"/>
        <v>-1665.213405190397</v>
      </c>
      <c r="F396">
        <f t="shared" si="86"/>
        <v>12950.906002813523</v>
      </c>
      <c r="G396">
        <f t="shared" si="87"/>
        <v>25901.812005627045</v>
      </c>
      <c r="H396">
        <f t="shared" si="88"/>
        <v>11285.692597623125</v>
      </c>
      <c r="I396">
        <f t="shared" si="89"/>
        <v>24236.59860043665</v>
      </c>
      <c r="J396">
        <f t="shared" si="90"/>
        <v>-14616.11940800392</v>
      </c>
      <c r="K396">
        <f t="shared" si="91"/>
        <v>-27567.025410817441</v>
      </c>
    </row>
    <row r="397" spans="1:11">
      <c r="A397" t="s">
        <v>132</v>
      </c>
      <c r="B397" s="5">
        <v>-4072.4650235877898</v>
      </c>
      <c r="C397">
        <f t="shared" si="92"/>
        <v>-9645.0971747183212</v>
      </c>
      <c r="D397">
        <f t="shared" si="93"/>
        <v>-1789.730031755762</v>
      </c>
      <c r="E397">
        <f t="shared" si="85"/>
        <v>-1792.6156933836173</v>
      </c>
      <c r="F397">
        <f t="shared" si="86"/>
        <v>12938.337043617663</v>
      </c>
      <c r="G397">
        <f t="shared" si="87"/>
        <v>25876.674087235326</v>
      </c>
      <c r="H397">
        <f t="shared" si="88"/>
        <v>11145.721350234046</v>
      </c>
      <c r="I397">
        <f t="shared" si="89"/>
        <v>24084.058393851708</v>
      </c>
      <c r="J397">
        <f t="shared" si="90"/>
        <v>-14730.95273700128</v>
      </c>
      <c r="K397">
        <f t="shared" si="91"/>
        <v>-27669.289780618943</v>
      </c>
    </row>
    <row r="398" spans="1:11">
      <c r="A398" t="s">
        <v>133</v>
      </c>
      <c r="B398" s="5">
        <v>-2691.2418182041501</v>
      </c>
      <c r="C398">
        <f t="shared" si="92"/>
        <v>-10570.805583292349</v>
      </c>
      <c r="D398">
        <f t="shared" si="93"/>
        <v>-3264.6262252134393</v>
      </c>
      <c r="E398">
        <f t="shared" si="85"/>
        <v>-1780.5383288980768</v>
      </c>
      <c r="F398">
        <f t="shared" si="86"/>
        <v>12936.76596895377</v>
      </c>
      <c r="G398">
        <f t="shared" si="87"/>
        <v>25873.531937907541</v>
      </c>
      <c r="H398">
        <f t="shared" si="88"/>
        <v>11156.227640055693</v>
      </c>
      <c r="I398">
        <f t="shared" si="89"/>
        <v>24092.993609009463</v>
      </c>
      <c r="J398">
        <f t="shared" si="90"/>
        <v>-14717.304297851848</v>
      </c>
      <c r="K398">
        <f t="shared" si="91"/>
        <v>-27654.070266805618</v>
      </c>
    </row>
    <row r="399" spans="1:11">
      <c r="A399" t="s">
        <v>134</v>
      </c>
      <c r="B399" s="5">
        <v>-1892.99140805706</v>
      </c>
      <c r="C399">
        <f t="shared" si="92"/>
        <v>-11082.071250408171</v>
      </c>
      <c r="D399">
        <f t="shared" si="93"/>
        <v>-3517.2168015156312</v>
      </c>
      <c r="E399">
        <f t="shared" si="85"/>
        <v>-1953.5791935148568</v>
      </c>
      <c r="F399">
        <f t="shared" si="86"/>
        <v>12935.635999673998</v>
      </c>
      <c r="G399">
        <f t="shared" si="87"/>
        <v>25871.271999347995</v>
      </c>
      <c r="H399">
        <f t="shared" si="88"/>
        <v>10982.05680615914</v>
      </c>
      <c r="I399">
        <f t="shared" si="89"/>
        <v>23917.69280583314</v>
      </c>
      <c r="J399">
        <f t="shared" si="90"/>
        <v>-14889.215193188855</v>
      </c>
      <c r="K399">
        <f t="shared" si="91"/>
        <v>-27824.85119286285</v>
      </c>
    </row>
    <row r="400" spans="1:11">
      <c r="A400" t="s">
        <v>135</v>
      </c>
      <c r="B400" s="5">
        <v>-2602.4147284424098</v>
      </c>
      <c r="C400">
        <f t="shared" si="92"/>
        <v>-11259.11297829141</v>
      </c>
      <c r="D400">
        <f t="shared" si="93"/>
        <v>-2305.0317230911514</v>
      </c>
      <c r="E400">
        <f t="shared" si="85"/>
        <v>-2268.1758963893089</v>
      </c>
      <c r="F400">
        <f t="shared" si="86"/>
        <v>12859.847081011621</v>
      </c>
      <c r="G400">
        <f t="shared" si="87"/>
        <v>25719.694162023243</v>
      </c>
      <c r="H400">
        <f t="shared" si="88"/>
        <v>10591.671184622312</v>
      </c>
      <c r="I400">
        <f t="shared" si="89"/>
        <v>23451.518265633935</v>
      </c>
      <c r="J400">
        <f t="shared" si="90"/>
        <v>-15128.022977400931</v>
      </c>
      <c r="K400">
        <f t="shared" si="91"/>
        <v>-27987.870058412551</v>
      </c>
    </row>
    <row r="401" spans="1:11">
      <c r="A401" t="s">
        <v>136</v>
      </c>
      <c r="B401" s="5">
        <v>675.29447440165598</v>
      </c>
      <c r="C401">
        <f t="shared" si="92"/>
        <v>-6511.3534803019638</v>
      </c>
      <c r="D401">
        <f t="shared" si="93"/>
        <v>3133.7436944163574</v>
      </c>
      <c r="E401">
        <f t="shared" si="85"/>
        <v>-2380.6616507985564</v>
      </c>
      <c r="F401">
        <f t="shared" si="86"/>
        <v>12799.090907476198</v>
      </c>
      <c r="G401">
        <f t="shared" si="87"/>
        <v>25598.181814952397</v>
      </c>
      <c r="H401">
        <f t="shared" si="88"/>
        <v>10418.429256677642</v>
      </c>
      <c r="I401">
        <f t="shared" si="89"/>
        <v>23217.520164153841</v>
      </c>
      <c r="J401">
        <f t="shared" si="90"/>
        <v>-15179.752558274755</v>
      </c>
      <c r="K401">
        <f t="shared" si="91"/>
        <v>-27978.843465750953</v>
      </c>
    </row>
    <row r="402" spans="1:11">
      <c r="A402" t="s">
        <v>137</v>
      </c>
      <c r="B402" s="5">
        <v>-3228.1397991808499</v>
      </c>
      <c r="C402">
        <f t="shared" si="92"/>
        <v>-7048.2514612786636</v>
      </c>
      <c r="D402">
        <f t="shared" si="93"/>
        <v>3522.5541220136856</v>
      </c>
      <c r="E402">
        <f t="shared" si="85"/>
        <v>-3002.6375180858677</v>
      </c>
      <c r="F402">
        <f t="shared" si="86"/>
        <v>12146.41565433783</v>
      </c>
      <c r="G402">
        <f t="shared" si="87"/>
        <v>24292.831308675661</v>
      </c>
      <c r="H402">
        <f t="shared" si="88"/>
        <v>9143.7781362519636</v>
      </c>
      <c r="I402">
        <f t="shared" si="89"/>
        <v>21290.193790589794</v>
      </c>
      <c r="J402">
        <f t="shared" si="90"/>
        <v>-15149.053172423697</v>
      </c>
      <c r="K402">
        <f t="shared" si="91"/>
        <v>-27295.468826761527</v>
      </c>
    </row>
    <row r="403" spans="1:11">
      <c r="A403" t="s">
        <v>138</v>
      </c>
      <c r="B403" s="5">
        <v>-5555.6925029326603</v>
      </c>
      <c r="C403">
        <f t="shared" si="92"/>
        <v>-10710.952556154265</v>
      </c>
      <c r="D403">
        <f t="shared" si="93"/>
        <v>371.11869425390614</v>
      </c>
      <c r="E403">
        <f t="shared" si="85"/>
        <v>-3324.5584184086756</v>
      </c>
      <c r="F403">
        <f t="shared" si="86"/>
        <v>11956.508156142023</v>
      </c>
      <c r="G403">
        <f t="shared" si="87"/>
        <v>23913.016312284046</v>
      </c>
      <c r="H403">
        <f t="shared" si="88"/>
        <v>8631.9497377333464</v>
      </c>
      <c r="I403">
        <f t="shared" si="89"/>
        <v>20588.457893875369</v>
      </c>
      <c r="J403">
        <f t="shared" si="90"/>
        <v>-15281.066574550699</v>
      </c>
      <c r="K403">
        <f t="shared" si="91"/>
        <v>-27237.574730692722</v>
      </c>
    </row>
    <row r="404" spans="1:11">
      <c r="A404" t="s">
        <v>139</v>
      </c>
      <c r="B404" s="5">
        <v>-945.59230510057</v>
      </c>
      <c r="C404">
        <f t="shared" ref="C404:C413" si="94">SUM(B401,B402,B403,B404)</f>
        <v>-9054.1301328124246</v>
      </c>
      <c r="D404">
        <f t="shared" ref="D404:D413" si="95">C404-C400</f>
        <v>2204.9828454789858</v>
      </c>
      <c r="E404">
        <f t="shared" ref="E404:E413" si="96">AVERAGE(D385:D404)</f>
        <v>-3399.2079034671415</v>
      </c>
      <c r="F404">
        <f t="shared" ref="F404:F413" si="97">STDEV(D385,D386,D387,D388,D389,D390,D391,D392,D393,D394,D395,D396,D397,D398,D399,D400,D401,D402,D403,D404)</f>
        <v>11914.944382208654</v>
      </c>
      <c r="G404">
        <f t="shared" ref="G404:G413" si="98">F404*2</f>
        <v>23829.888764417308</v>
      </c>
      <c r="H404">
        <f t="shared" ref="H404:H413" si="99">E404+F404</f>
        <v>8515.7364787415136</v>
      </c>
      <c r="I404">
        <f t="shared" ref="I404:I413" si="100">E404+G404</f>
        <v>20430.680860950168</v>
      </c>
      <c r="J404">
        <f t="shared" ref="J404:J413" si="101">E404-F404</f>
        <v>-15314.152285675795</v>
      </c>
      <c r="K404">
        <f t="shared" ref="K404:K413" si="102">E404-G404</f>
        <v>-27229.096667884449</v>
      </c>
    </row>
    <row r="405" spans="1:11">
      <c r="A405" t="s">
        <v>140</v>
      </c>
      <c r="B405" s="5">
        <v>-352.04844416367501</v>
      </c>
      <c r="C405">
        <f t="shared" si="94"/>
        <v>-10081.473051377756</v>
      </c>
      <c r="D405">
        <f t="shared" si="95"/>
        <v>-3570.119571075792</v>
      </c>
      <c r="E405">
        <f t="shared" si="96"/>
        <v>-3067.1715302546318</v>
      </c>
      <c r="F405">
        <f t="shared" si="97"/>
        <v>11807.174253202158</v>
      </c>
      <c r="G405">
        <f t="shared" si="98"/>
        <v>23614.348506404316</v>
      </c>
      <c r="H405">
        <f t="shared" si="99"/>
        <v>8740.0027229475272</v>
      </c>
      <c r="I405">
        <f t="shared" si="100"/>
        <v>20547.176976149683</v>
      </c>
      <c r="J405">
        <f t="shared" si="101"/>
        <v>-14874.345783456789</v>
      </c>
      <c r="K405">
        <f t="shared" si="102"/>
        <v>-26681.520036658949</v>
      </c>
    </row>
    <row r="406" spans="1:11">
      <c r="A406" t="s">
        <v>141</v>
      </c>
      <c r="B406" s="5">
        <v>-3288.6343027488301</v>
      </c>
      <c r="C406">
        <f t="shared" si="94"/>
        <v>-10141.967554945735</v>
      </c>
      <c r="D406">
        <f t="shared" si="95"/>
        <v>-3093.7160936670716</v>
      </c>
      <c r="E406">
        <f t="shared" si="96"/>
        <v>-1887.9526440851146</v>
      </c>
      <c r="F406">
        <f t="shared" si="97"/>
        <v>10421.364247530784</v>
      </c>
      <c r="G406">
        <f t="shared" si="98"/>
        <v>20842.728495061569</v>
      </c>
      <c r="H406">
        <f t="shared" si="99"/>
        <v>8533.4116034456692</v>
      </c>
      <c r="I406">
        <f t="shared" si="100"/>
        <v>18954.775850976454</v>
      </c>
      <c r="J406">
        <f t="shared" si="101"/>
        <v>-12309.316891615899</v>
      </c>
      <c r="K406">
        <f t="shared" si="102"/>
        <v>-22730.681139146684</v>
      </c>
    </row>
    <row r="407" spans="1:11">
      <c r="A407" t="s">
        <v>142</v>
      </c>
      <c r="B407" s="5">
        <v>-2462.85882693437</v>
      </c>
      <c r="C407">
        <f t="shared" si="94"/>
        <v>-7049.1338789474448</v>
      </c>
      <c r="D407">
        <f t="shared" si="95"/>
        <v>3661.8186772068202</v>
      </c>
      <c r="E407">
        <f t="shared" si="96"/>
        <v>-460.00494844168571</v>
      </c>
      <c r="F407">
        <f t="shared" si="97"/>
        <v>8956.2933139094366</v>
      </c>
      <c r="G407">
        <f t="shared" si="98"/>
        <v>17912.586627818873</v>
      </c>
      <c r="H407">
        <f t="shared" si="99"/>
        <v>8496.2883654677516</v>
      </c>
      <c r="I407">
        <f t="shared" si="100"/>
        <v>17452.581679377188</v>
      </c>
      <c r="J407">
        <f t="shared" si="101"/>
        <v>-9416.2982623511216</v>
      </c>
      <c r="K407">
        <f t="shared" si="102"/>
        <v>-18372.591576260558</v>
      </c>
    </row>
    <row r="408" spans="1:11">
      <c r="A408" t="s">
        <v>143</v>
      </c>
      <c r="B408" s="5">
        <v>-4199.0858395011001</v>
      </c>
      <c r="C408">
        <f t="shared" si="94"/>
        <v>-10302.627413347975</v>
      </c>
      <c r="D408">
        <f t="shared" si="95"/>
        <v>-1248.4972805355501</v>
      </c>
      <c r="E408">
        <f t="shared" si="96"/>
        <v>681.19760133183297</v>
      </c>
      <c r="F408">
        <f t="shared" si="97"/>
        <v>7037.9096071889171</v>
      </c>
      <c r="G408">
        <f t="shared" si="98"/>
        <v>14075.819214377834</v>
      </c>
      <c r="H408">
        <f t="shared" si="99"/>
        <v>7719.1072085207497</v>
      </c>
      <c r="I408">
        <f t="shared" si="100"/>
        <v>14757.016815709667</v>
      </c>
      <c r="J408">
        <f t="shared" si="101"/>
        <v>-6356.7120058570845</v>
      </c>
      <c r="K408">
        <f t="shared" si="102"/>
        <v>-13394.621613046002</v>
      </c>
    </row>
    <row r="409" spans="1:11">
      <c r="A409" t="s">
        <v>144</v>
      </c>
      <c r="B409" s="5">
        <v>-1506.7046287011301</v>
      </c>
      <c r="C409">
        <f t="shared" si="94"/>
        <v>-11457.283597885431</v>
      </c>
      <c r="D409">
        <f t="shared" si="95"/>
        <v>-1375.8105465076751</v>
      </c>
      <c r="E409">
        <f t="shared" si="96"/>
        <v>594.53564277549765</v>
      </c>
      <c r="F409">
        <f t="shared" si="97"/>
        <v>7052.7617263663351</v>
      </c>
      <c r="G409">
        <f t="shared" si="98"/>
        <v>14105.52345273267</v>
      </c>
      <c r="H409">
        <f t="shared" si="99"/>
        <v>7647.2973691418329</v>
      </c>
      <c r="I409">
        <f t="shared" si="100"/>
        <v>14700.059095508168</v>
      </c>
      <c r="J409">
        <f t="shared" si="101"/>
        <v>-6458.2260835908373</v>
      </c>
      <c r="K409">
        <f t="shared" si="102"/>
        <v>-13510.987809957172</v>
      </c>
    </row>
    <row r="410" spans="1:11">
      <c r="A410" t="s">
        <v>145</v>
      </c>
      <c r="B410" s="5">
        <v>-2252.0571464230902</v>
      </c>
      <c r="C410">
        <f t="shared" si="94"/>
        <v>-10420.706441559691</v>
      </c>
      <c r="D410">
        <f t="shared" si="95"/>
        <v>-278.7388866139554</v>
      </c>
      <c r="E410">
        <f t="shared" si="96"/>
        <v>-39.668528083909315</v>
      </c>
      <c r="F410">
        <f t="shared" si="97"/>
        <v>6482.001861924763</v>
      </c>
      <c r="G410">
        <f t="shared" si="98"/>
        <v>12964.003723849526</v>
      </c>
      <c r="H410">
        <f t="shared" si="99"/>
        <v>6442.3333338408538</v>
      </c>
      <c r="I410">
        <f t="shared" si="100"/>
        <v>12924.335195765616</v>
      </c>
      <c r="J410">
        <f t="shared" si="101"/>
        <v>-6521.6703900086723</v>
      </c>
      <c r="K410">
        <f t="shared" si="102"/>
        <v>-13003.672251933436</v>
      </c>
    </row>
    <row r="411" spans="1:11">
      <c r="A411" t="s">
        <v>146</v>
      </c>
      <c r="B411" s="5">
        <v>-972.51419389947398</v>
      </c>
      <c r="C411">
        <f t="shared" si="94"/>
        <v>-8930.3618085247945</v>
      </c>
      <c r="D411">
        <f t="shared" si="95"/>
        <v>-1881.2279295773496</v>
      </c>
      <c r="E411">
        <f t="shared" si="96"/>
        <v>-1024.328636451432</v>
      </c>
      <c r="F411">
        <f t="shared" si="97"/>
        <v>4939.7938143161873</v>
      </c>
      <c r="G411">
        <f t="shared" si="98"/>
        <v>9879.5876286323746</v>
      </c>
      <c r="H411">
        <f t="shared" si="99"/>
        <v>3915.4651778647553</v>
      </c>
      <c r="I411">
        <f t="shared" si="100"/>
        <v>8855.2589921809431</v>
      </c>
      <c r="J411">
        <f t="shared" si="101"/>
        <v>-5964.1224507676197</v>
      </c>
      <c r="K411">
        <f t="shared" si="102"/>
        <v>-10903.916265083806</v>
      </c>
    </row>
    <row r="412" spans="1:11">
      <c r="A412" t="s">
        <v>273</v>
      </c>
      <c r="B412" s="5">
        <v>-805.41984206587097</v>
      </c>
      <c r="C412">
        <f t="shared" si="94"/>
        <v>-5536.6958110895657</v>
      </c>
      <c r="D412">
        <f t="shared" si="95"/>
        <v>4765.9316022584089</v>
      </c>
      <c r="E412">
        <f t="shared" si="96"/>
        <v>-1509.091682321688</v>
      </c>
      <c r="F412">
        <f t="shared" si="97"/>
        <v>3646.5956696034696</v>
      </c>
      <c r="G412">
        <f t="shared" si="98"/>
        <v>7293.1913392069391</v>
      </c>
      <c r="H412">
        <f t="shared" si="99"/>
        <v>2137.5039872817815</v>
      </c>
      <c r="I412">
        <f t="shared" si="100"/>
        <v>5784.0996568852515</v>
      </c>
      <c r="J412">
        <f t="shared" si="101"/>
        <v>-5155.6873519251576</v>
      </c>
      <c r="K412">
        <f t="shared" si="102"/>
        <v>-8802.2830215286267</v>
      </c>
    </row>
    <row r="413" spans="1:11">
      <c r="A413" s="9" t="s">
        <v>274</v>
      </c>
      <c r="B413" s="28">
        <v>781.98275191737105</v>
      </c>
      <c r="C413">
        <f t="shared" si="94"/>
        <v>-3248.008430471064</v>
      </c>
      <c r="D413">
        <f t="shared" si="95"/>
        <v>8209.2751674143674</v>
      </c>
      <c r="E413">
        <f t="shared" si="96"/>
        <v>-902.39247965959805</v>
      </c>
      <c r="F413">
        <f t="shared" si="97"/>
        <v>4192.1311555153334</v>
      </c>
      <c r="G413">
        <f t="shared" si="98"/>
        <v>8384.2623110306668</v>
      </c>
      <c r="H413">
        <f t="shared" si="99"/>
        <v>3289.7386758557354</v>
      </c>
      <c r="I413">
        <f t="shared" si="100"/>
        <v>7481.8698313710684</v>
      </c>
      <c r="J413">
        <f t="shared" si="101"/>
        <v>-5094.5236351749318</v>
      </c>
      <c r="K413">
        <f t="shared" si="102"/>
        <v>-9286.6547906902651</v>
      </c>
    </row>
  </sheetData>
  <conditionalFormatting sqref="P31:CL32">
    <cfRule type="containsText" dxfId="51" priority="1" operator="containsText" text="Upper Limit">
      <formula>NOT(ISERROR(SEARCH("Upper Limit",P31)))</formula>
    </cfRule>
    <cfRule type="containsText" dxfId="50" priority="2" operator="containsText" text="Lower Limit">
      <formula>NOT(ISERROR(SEARCH("Lower Limit",P31)))</formula>
    </cfRule>
    <cfRule type="containsText" dxfId="49" priority="3" operator="containsText" text="No">
      <formula>NOT(ISERROR(SEARCH("No",P31)))</formula>
    </cfRule>
  </conditionalFormatting>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sheetPr codeName="Sheet11"/>
  <dimension ref="A1:CK408"/>
  <sheetViews>
    <sheetView tabSelected="1" topLeftCell="BS8" zoomScaleNormal="100" workbookViewId="0">
      <selection activeCell="N27" sqref="N27:CK34"/>
    </sheetView>
  </sheetViews>
  <sheetFormatPr defaultRowHeight="15"/>
  <sheetData>
    <row r="1" spans="1:11" ht="75">
      <c r="A1" s="1" t="s">
        <v>0</v>
      </c>
      <c r="B1" s="2" t="s">
        <v>156</v>
      </c>
      <c r="C1" s="2" t="s">
        <v>148</v>
      </c>
      <c r="D1" s="2" t="s">
        <v>149</v>
      </c>
      <c r="E1" s="2" t="s">
        <v>150</v>
      </c>
      <c r="F1" s="2" t="s">
        <v>166</v>
      </c>
      <c r="G1" s="2" t="s">
        <v>167</v>
      </c>
      <c r="H1" s="2" t="s">
        <v>151</v>
      </c>
      <c r="I1" s="2" t="s">
        <v>152</v>
      </c>
      <c r="J1" s="2" t="s">
        <v>153</v>
      </c>
      <c r="K1" s="2" t="s">
        <v>154</v>
      </c>
    </row>
    <row r="2" spans="1:11">
      <c r="A2" t="s">
        <v>49</v>
      </c>
      <c r="B2">
        <v>-89.300000000000011</v>
      </c>
    </row>
    <row r="3" spans="1:11">
      <c r="A3" t="s">
        <v>50</v>
      </c>
      <c r="B3">
        <v>-347.5</v>
      </c>
    </row>
    <row r="4" spans="1:11">
      <c r="A4" t="s">
        <v>51</v>
      </c>
      <c r="B4">
        <v>864.1</v>
      </c>
    </row>
    <row r="5" spans="1:11">
      <c r="A5" t="s">
        <v>52</v>
      </c>
      <c r="B5">
        <v>615.30000000000007</v>
      </c>
      <c r="C5">
        <f>SUM(B2,B3,B4,B5)</f>
        <v>1042.6000000000001</v>
      </c>
    </row>
    <row r="6" spans="1:11">
      <c r="A6" t="s">
        <v>53</v>
      </c>
      <c r="B6">
        <v>-268.3</v>
      </c>
      <c r="C6">
        <f t="shared" ref="C6:C69" si="0">SUM(B3,B4,B5,B6)</f>
        <v>863.60000000000014</v>
      </c>
    </row>
    <row r="7" spans="1:11">
      <c r="A7" t="s">
        <v>54</v>
      </c>
      <c r="B7">
        <v>-196.6</v>
      </c>
      <c r="C7">
        <f t="shared" si="0"/>
        <v>1014.5000000000001</v>
      </c>
    </row>
    <row r="8" spans="1:11">
      <c r="A8" t="s">
        <v>55</v>
      </c>
      <c r="B8">
        <v>-215.39999999999998</v>
      </c>
      <c r="C8">
        <f t="shared" si="0"/>
        <v>-64.999999999999915</v>
      </c>
    </row>
    <row r="9" spans="1:11">
      <c r="A9" s="29" t="s">
        <v>56</v>
      </c>
      <c r="B9">
        <v>-40.799999999999997</v>
      </c>
      <c r="C9">
        <f t="shared" si="0"/>
        <v>-721.09999999999991</v>
      </c>
      <c r="D9">
        <f>C9-C5</f>
        <v>-1763.7</v>
      </c>
      <c r="E9" t="e">
        <v>#N/A</v>
      </c>
    </row>
    <row r="10" spans="1:11">
      <c r="A10" t="s">
        <v>57</v>
      </c>
      <c r="B10">
        <v>-421</v>
      </c>
      <c r="C10">
        <f t="shared" si="0"/>
        <v>-873.8</v>
      </c>
      <c r="D10">
        <f t="shared" ref="D10:D73" si="1">C10-C6</f>
        <v>-1737.4</v>
      </c>
      <c r="E10" t="e">
        <v>#N/A</v>
      </c>
    </row>
    <row r="11" spans="1:11">
      <c r="A11" t="s">
        <v>58</v>
      </c>
      <c r="B11">
        <v>298.7</v>
      </c>
      <c r="C11">
        <f t="shared" si="0"/>
        <v>-378.50000000000006</v>
      </c>
      <c r="D11">
        <f t="shared" si="1"/>
        <v>-1393.0000000000002</v>
      </c>
      <c r="E11" t="e">
        <v>#N/A</v>
      </c>
    </row>
    <row r="12" spans="1:11">
      <c r="A12" t="s">
        <v>59</v>
      </c>
      <c r="B12">
        <v>204</v>
      </c>
      <c r="C12">
        <f t="shared" si="0"/>
        <v>40.899999999999977</v>
      </c>
      <c r="D12">
        <f t="shared" si="1"/>
        <v>105.89999999999989</v>
      </c>
      <c r="E12" t="e">
        <v>#N/A</v>
      </c>
    </row>
    <row r="13" spans="1:11">
      <c r="A13" t="s">
        <v>60</v>
      </c>
      <c r="B13">
        <v>119.90000000000003</v>
      </c>
      <c r="C13">
        <f t="shared" si="0"/>
        <v>201.60000000000002</v>
      </c>
      <c r="D13">
        <f t="shared" si="1"/>
        <v>922.69999999999993</v>
      </c>
      <c r="E13" t="e">
        <v>#N/A</v>
      </c>
    </row>
    <row r="14" spans="1:11">
      <c r="A14" t="s">
        <v>61</v>
      </c>
      <c r="B14">
        <v>-392.79999999999995</v>
      </c>
      <c r="C14">
        <f t="shared" si="0"/>
        <v>229.80000000000007</v>
      </c>
      <c r="D14">
        <f t="shared" si="1"/>
        <v>1103.5999999999999</v>
      </c>
      <c r="E14" t="e">
        <v>#N/A</v>
      </c>
    </row>
    <row r="15" spans="1:11">
      <c r="A15" t="s">
        <v>62</v>
      </c>
      <c r="B15">
        <v>-216.20000000000002</v>
      </c>
      <c r="C15">
        <f t="shared" si="0"/>
        <v>-285.09999999999991</v>
      </c>
      <c r="D15">
        <f t="shared" si="1"/>
        <v>93.400000000000148</v>
      </c>
      <c r="E15" t="e">
        <v>#N/A</v>
      </c>
    </row>
    <row r="16" spans="1:11">
      <c r="A16" t="s">
        <v>63</v>
      </c>
      <c r="B16">
        <v>-709.90000000000009</v>
      </c>
      <c r="C16">
        <f t="shared" si="0"/>
        <v>-1199</v>
      </c>
      <c r="D16">
        <f t="shared" si="1"/>
        <v>-1239.9000000000001</v>
      </c>
      <c r="E16" t="e">
        <v>#N/A</v>
      </c>
    </row>
    <row r="17" spans="1:89">
      <c r="A17" t="s">
        <v>64</v>
      </c>
      <c r="B17">
        <v>-94.799999999999983</v>
      </c>
      <c r="C17">
        <f t="shared" si="0"/>
        <v>-1413.7</v>
      </c>
      <c r="D17">
        <f t="shared" si="1"/>
        <v>-1615.3000000000002</v>
      </c>
      <c r="E17" t="e">
        <v>#N/A</v>
      </c>
    </row>
    <row r="18" spans="1:89">
      <c r="A18" t="s">
        <v>65</v>
      </c>
      <c r="B18">
        <v>-747.7</v>
      </c>
      <c r="C18">
        <f t="shared" si="0"/>
        <v>-1768.6000000000001</v>
      </c>
      <c r="D18">
        <f t="shared" si="1"/>
        <v>-1998.4</v>
      </c>
      <c r="E18" t="e">
        <v>#N/A</v>
      </c>
    </row>
    <row r="19" spans="1:89">
      <c r="A19" t="s">
        <v>66</v>
      </c>
      <c r="B19">
        <v>73.300000000000011</v>
      </c>
      <c r="C19">
        <f t="shared" si="0"/>
        <v>-1479.1000000000001</v>
      </c>
      <c r="D19">
        <f t="shared" si="1"/>
        <v>-1194.0000000000002</v>
      </c>
      <c r="E19" t="e">
        <v>#N/A</v>
      </c>
    </row>
    <row r="20" spans="1:89">
      <c r="A20" t="s">
        <v>67</v>
      </c>
      <c r="B20">
        <v>-329</v>
      </c>
      <c r="C20">
        <f t="shared" si="0"/>
        <v>-1098.2</v>
      </c>
      <c r="D20">
        <f t="shared" si="1"/>
        <v>100.79999999999995</v>
      </c>
      <c r="E20" t="e">
        <v>#N/A</v>
      </c>
    </row>
    <row r="21" spans="1:89">
      <c r="A21" t="s">
        <v>68</v>
      </c>
      <c r="B21">
        <v>-72</v>
      </c>
      <c r="C21">
        <f t="shared" si="0"/>
        <v>-1075.4000000000001</v>
      </c>
      <c r="D21">
        <f t="shared" si="1"/>
        <v>338.29999999999995</v>
      </c>
      <c r="E21" t="e">
        <v>#N/A</v>
      </c>
    </row>
    <row r="22" spans="1:89">
      <c r="A22" t="s">
        <v>69</v>
      </c>
      <c r="B22">
        <v>-811.99358829975472</v>
      </c>
      <c r="C22">
        <f t="shared" si="0"/>
        <v>-1139.6935882997548</v>
      </c>
      <c r="D22">
        <f t="shared" si="1"/>
        <v>628.90641170024537</v>
      </c>
      <c r="E22" t="e">
        <v>#N/A</v>
      </c>
    </row>
    <row r="23" spans="1:89">
      <c r="A23" t="s">
        <v>70</v>
      </c>
      <c r="B23">
        <v>-61.131156524757955</v>
      </c>
      <c r="C23">
        <f t="shared" si="0"/>
        <v>-1274.1247448245126</v>
      </c>
      <c r="D23">
        <f t="shared" si="1"/>
        <v>204.97525517548752</v>
      </c>
      <c r="E23" t="e">
        <v>#N/A</v>
      </c>
    </row>
    <row r="24" spans="1:89">
      <c r="A24" t="s">
        <v>71</v>
      </c>
      <c r="B24">
        <v>-744.0871544449551</v>
      </c>
      <c r="C24">
        <f t="shared" si="0"/>
        <v>-1689.2118992694677</v>
      </c>
      <c r="D24">
        <f t="shared" si="1"/>
        <v>-591.01189926946768</v>
      </c>
      <c r="E24" t="e">
        <v>#N/A</v>
      </c>
    </row>
    <row r="25" spans="1:89">
      <c r="A25" t="s">
        <v>72</v>
      </c>
      <c r="B25">
        <v>-1291.788100730533</v>
      </c>
      <c r="C25">
        <f t="shared" si="0"/>
        <v>-2909.0000000000009</v>
      </c>
      <c r="D25">
        <f t="shared" si="1"/>
        <v>-1833.6000000000008</v>
      </c>
      <c r="E25" t="e">
        <v>#N/A</v>
      </c>
    </row>
    <row r="26" spans="1:89">
      <c r="A26" t="s">
        <v>73</v>
      </c>
      <c r="B26">
        <v>-1344.5983808168498</v>
      </c>
      <c r="C26">
        <f t="shared" si="0"/>
        <v>-3441.6047925170956</v>
      </c>
      <c r="D26">
        <f t="shared" si="1"/>
        <v>-2301.911204217341</v>
      </c>
      <c r="E26" t="e">
        <v>#N/A</v>
      </c>
    </row>
    <row r="27" spans="1:89">
      <c r="A27" t="s">
        <v>74</v>
      </c>
      <c r="B27">
        <v>-3163.4402890878309</v>
      </c>
      <c r="C27">
        <f t="shared" si="0"/>
        <v>-6543.9139250801691</v>
      </c>
      <c r="D27">
        <f t="shared" si="1"/>
        <v>-5269.7891802556569</v>
      </c>
      <c r="E27" t="e">
        <v>#N/A</v>
      </c>
      <c r="O27" s="9" t="s">
        <v>75</v>
      </c>
      <c r="P27" s="9" t="s">
        <v>76</v>
      </c>
      <c r="Q27" s="9" t="s">
        <v>77</v>
      </c>
      <c r="R27" s="9" t="s">
        <v>78</v>
      </c>
      <c r="S27" s="9" t="s">
        <v>79</v>
      </c>
      <c r="T27" s="9" t="s">
        <v>80</v>
      </c>
      <c r="U27" s="9" t="s">
        <v>81</v>
      </c>
      <c r="V27" s="9" t="s">
        <v>82</v>
      </c>
      <c r="W27" s="9" t="s">
        <v>83</v>
      </c>
      <c r="X27" s="9" t="s">
        <v>84</v>
      </c>
      <c r="Y27" s="9" t="s">
        <v>85</v>
      </c>
      <c r="Z27" s="9" t="s">
        <v>86</v>
      </c>
      <c r="AA27" s="9" t="s">
        <v>87</v>
      </c>
      <c r="AB27" s="9" t="s">
        <v>88</v>
      </c>
      <c r="AC27" s="9" t="s">
        <v>89</v>
      </c>
      <c r="AD27" s="9" t="s">
        <v>90</v>
      </c>
      <c r="AE27" s="9" t="s">
        <v>91</v>
      </c>
      <c r="AF27" s="9" t="s">
        <v>92</v>
      </c>
      <c r="AG27" s="9" t="s">
        <v>93</v>
      </c>
      <c r="AH27" s="9" t="s">
        <v>94</v>
      </c>
      <c r="AI27" s="9" t="s">
        <v>95</v>
      </c>
      <c r="AJ27" s="9" t="s">
        <v>96</v>
      </c>
      <c r="AK27" s="9" t="s">
        <v>97</v>
      </c>
      <c r="AL27" s="9" t="s">
        <v>98</v>
      </c>
      <c r="AM27" s="9" t="s">
        <v>99</v>
      </c>
      <c r="AN27" s="9" t="s">
        <v>100</v>
      </c>
      <c r="AO27" s="9" t="s">
        <v>101</v>
      </c>
      <c r="AP27" s="9" t="s">
        <v>102</v>
      </c>
      <c r="AQ27" s="9" t="s">
        <v>103</v>
      </c>
      <c r="AR27" s="9" t="s">
        <v>104</v>
      </c>
      <c r="AS27" s="9" t="s">
        <v>105</v>
      </c>
      <c r="AT27" s="9" t="s">
        <v>106</v>
      </c>
      <c r="AU27" s="9" t="s">
        <v>107</v>
      </c>
      <c r="AV27" s="9" t="s">
        <v>108</v>
      </c>
      <c r="AW27" s="9" t="s">
        <v>109</v>
      </c>
      <c r="AX27" s="9" t="s">
        <v>110</v>
      </c>
      <c r="AY27" s="9" t="s">
        <v>111</v>
      </c>
      <c r="AZ27" s="9" t="s">
        <v>112</v>
      </c>
      <c r="BA27" s="9" t="s">
        <v>113</v>
      </c>
      <c r="BB27" s="9" t="s">
        <v>114</v>
      </c>
      <c r="BC27" s="9" t="s">
        <v>115</v>
      </c>
      <c r="BD27" s="9" t="s">
        <v>116</v>
      </c>
      <c r="BE27" s="9" t="s">
        <v>117</v>
      </c>
      <c r="BF27" s="9" t="s">
        <v>163</v>
      </c>
      <c r="BG27" s="9" t="s">
        <v>119</v>
      </c>
      <c r="BH27" s="9" t="s">
        <v>120</v>
      </c>
      <c r="BI27" s="9" t="s">
        <v>121</v>
      </c>
      <c r="BJ27" s="9" t="s">
        <v>122</v>
      </c>
      <c r="BK27" s="9" t="s">
        <v>123</v>
      </c>
      <c r="BL27" s="9" t="s">
        <v>124</v>
      </c>
      <c r="BM27" s="9" t="s">
        <v>125</v>
      </c>
      <c r="BN27" s="9" t="s">
        <v>126</v>
      </c>
      <c r="BO27" s="9" t="s">
        <v>127</v>
      </c>
      <c r="BP27" s="9" t="s">
        <v>128</v>
      </c>
      <c r="BQ27" s="9" t="s">
        <v>129</v>
      </c>
      <c r="BR27" s="9" t="s">
        <v>130</v>
      </c>
      <c r="BS27" s="9" t="s">
        <v>131</v>
      </c>
      <c r="BT27" s="9" t="s">
        <v>132</v>
      </c>
      <c r="BU27" s="9" t="s">
        <v>133</v>
      </c>
      <c r="BV27" s="9" t="s">
        <v>134</v>
      </c>
      <c r="BW27" s="9" t="s">
        <v>135</v>
      </c>
      <c r="BX27" s="9" t="s">
        <v>136</v>
      </c>
      <c r="BY27" s="9" t="s">
        <v>137</v>
      </c>
      <c r="BZ27" s="9" t="s">
        <v>138</v>
      </c>
      <c r="CA27" s="9" t="s">
        <v>139</v>
      </c>
      <c r="CB27" s="9" t="s">
        <v>140</v>
      </c>
      <c r="CC27" s="9" t="s">
        <v>141</v>
      </c>
      <c r="CD27" s="9" t="s">
        <v>142</v>
      </c>
      <c r="CE27" s="9" t="s">
        <v>143</v>
      </c>
      <c r="CF27" s="9" t="s">
        <v>144</v>
      </c>
      <c r="CG27" s="9" t="s">
        <v>145</v>
      </c>
      <c r="CH27" s="9" t="s">
        <v>146</v>
      </c>
      <c r="CI27" s="9" t="s">
        <v>273</v>
      </c>
      <c r="CJ27" s="9" t="s">
        <v>274</v>
      </c>
      <c r="CK27" s="9" t="s">
        <v>277</v>
      </c>
    </row>
    <row r="28" spans="1:89">
      <c r="A28" t="s">
        <v>75</v>
      </c>
      <c r="B28">
        <v>-1231.384435065313</v>
      </c>
      <c r="C28">
        <f t="shared" si="0"/>
        <v>-7031.211205700527</v>
      </c>
      <c r="D28">
        <f t="shared" si="1"/>
        <v>-5341.9993064310593</v>
      </c>
      <c r="E28">
        <f t="shared" ref="E28:E91" si="2">AVERAGE(D9:D28)</f>
        <v>-1139.0714961648898</v>
      </c>
      <c r="F28">
        <f t="shared" ref="F28:F91" si="3">STDEV(D9,D10,D11,D12,D13,D14,D15,D16,D17,D18,D19,D20,D21,D22,D23,D24,D25,D26,D27,D28)</f>
        <v>1771.9296459515017</v>
      </c>
      <c r="G28">
        <f t="shared" ref="G28:G91" si="4">F28*2</f>
        <v>3543.8592919030034</v>
      </c>
      <c r="H28">
        <f t="shared" ref="H28:H91" si="5">E28+F28</f>
        <v>632.85814978661188</v>
      </c>
      <c r="I28">
        <f t="shared" ref="I28:I91" si="6">E28+G28</f>
        <v>2404.7877957381133</v>
      </c>
      <c r="J28">
        <f t="shared" ref="J28:J91" si="7">E28-F28</f>
        <v>-2911.0011421163917</v>
      </c>
      <c r="K28">
        <f t="shared" ref="K28:K91" si="8">E28-G28</f>
        <v>-4682.9307880678934</v>
      </c>
      <c r="N28" s="2" t="s">
        <v>149</v>
      </c>
      <c r="O28" s="10">
        <v>-5341.9993064310593</v>
      </c>
      <c r="P28" s="10">
        <v>-3838.0999999999922</v>
      </c>
      <c r="Q28" s="9">
        <v>-5609.8051363002978</v>
      </c>
      <c r="R28" s="8">
        <v>-6116.2984542766044</v>
      </c>
      <c r="S28" s="8">
        <v>-4894.6491440691898</v>
      </c>
      <c r="T28" s="8">
        <v>-4975.0703944012585</v>
      </c>
      <c r="U28">
        <v>-187.5067526581588</v>
      </c>
      <c r="V28" s="9">
        <v>8840.170103030845</v>
      </c>
      <c r="W28" s="9">
        <v>8211.9261223399753</v>
      </c>
      <c r="X28" s="9">
        <v>6436.9720143326895</v>
      </c>
      <c r="Y28">
        <v>2272.0050691110791</v>
      </c>
      <c r="Z28">
        <v>-1917.9636084539857</v>
      </c>
      <c r="AA28">
        <v>-1849.4912727685009</v>
      </c>
      <c r="AB28">
        <v>963.68993745224452</v>
      </c>
      <c r="AC28">
        <v>2645.403169748166</v>
      </c>
      <c r="AD28">
        <v>1416.4974421636052</v>
      </c>
      <c r="AE28">
        <v>1241.9422828119341</v>
      </c>
      <c r="AF28">
        <v>2.5225230010619271E-2</v>
      </c>
      <c r="AG28">
        <v>2293.2135182259221</v>
      </c>
      <c r="AH28">
        <v>1284.9147001440988</v>
      </c>
      <c r="AI28">
        <v>1376.0731203045925</v>
      </c>
      <c r="AJ28">
        <v>1803.1483122734071</v>
      </c>
      <c r="AK28">
        <v>-1261.2670374130944</v>
      </c>
      <c r="AL28">
        <v>-1488.2540574585591</v>
      </c>
      <c r="AM28">
        <v>-2477.632022968538</v>
      </c>
      <c r="AN28">
        <v>-3877.7388865204293</v>
      </c>
      <c r="AO28" s="10">
        <v>-5019.8572781488847</v>
      </c>
      <c r="AP28" s="10">
        <v>-2714.2919467542106</v>
      </c>
      <c r="AQ28" s="10">
        <v>-2608.0624059334978</v>
      </c>
      <c r="AR28" s="10">
        <v>-3035.6743838288876</v>
      </c>
      <c r="AS28" s="9">
        <v>147.9439667201641</v>
      </c>
      <c r="AT28" s="10">
        <v>1.1131167042158268</v>
      </c>
      <c r="AU28" s="10">
        <v>-246.99654137337438</v>
      </c>
      <c r="AV28" s="10">
        <v>1929.6526015959926</v>
      </c>
      <c r="AW28" s="10">
        <v>-4396.5188458474222</v>
      </c>
      <c r="AX28" s="9">
        <v>-7311.4838300107631</v>
      </c>
      <c r="AY28" s="8">
        <v>-7202.4350762323811</v>
      </c>
      <c r="AZ28" s="8">
        <v>-7170.1992600314943</v>
      </c>
      <c r="BA28" s="8">
        <v>-3543.9485817564291</v>
      </c>
      <c r="BB28" s="8">
        <v>-6981.5214399417437</v>
      </c>
      <c r="BC28" s="8">
        <v>-10042.564823476729</v>
      </c>
      <c r="BD28" s="9">
        <v>-14622.184816524368</v>
      </c>
      <c r="BE28" s="9">
        <v>-15633.741479817854</v>
      </c>
      <c r="BF28" s="9">
        <v>-4586.139320588718</v>
      </c>
      <c r="BG28" s="9">
        <v>8106.148506285539</v>
      </c>
      <c r="BH28">
        <v>25314.312288860361</v>
      </c>
      <c r="BI28">
        <v>38421.809903695415</v>
      </c>
      <c r="BJ28">
        <v>34696.509718409347</v>
      </c>
      <c r="BK28">
        <v>20752.925750671646</v>
      </c>
      <c r="BL28">
        <v>-9880.8216361500708</v>
      </c>
      <c r="BM28">
        <v>-31520.43019448391</v>
      </c>
      <c r="BN28">
        <v>-34137.310095474844</v>
      </c>
      <c r="BO28">
        <v>-32887.023993872004</v>
      </c>
      <c r="BP28">
        <v>-9025.0085038885791</v>
      </c>
      <c r="BQ28">
        <v>8335.4754473725807</v>
      </c>
      <c r="BR28">
        <v>10983.711381992136</v>
      </c>
      <c r="BS28">
        <v>27600.520295806687</v>
      </c>
      <c r="BT28">
        <v>16364.673901285048</v>
      </c>
      <c r="BU28">
        <v>9209.769473332115</v>
      </c>
      <c r="BV28">
        <v>2463.5052800107405</v>
      </c>
      <c r="BW28">
        <v>-19384.956966901482</v>
      </c>
      <c r="BX28">
        <v>-17398.52696371184</v>
      </c>
      <c r="BY28">
        <v>-20518.916358056071</v>
      </c>
      <c r="BZ28">
        <v>-4999.6518711001518</v>
      </c>
      <c r="CA28">
        <v>7972.71773323665</v>
      </c>
      <c r="CB28">
        <v>11480.57613128053</v>
      </c>
      <c r="CC28">
        <v>22436.010496566763</v>
      </c>
      <c r="CD28">
        <v>1861.0027192151319</v>
      </c>
      <c r="CE28">
        <v>-7120.6192465603399</v>
      </c>
      <c r="CF28">
        <v>-6299.8433906994323</v>
      </c>
      <c r="CG28">
        <v>-15084.908254829781</v>
      </c>
      <c r="CH28">
        <v>-7028.5059342477689</v>
      </c>
      <c r="CI28">
        <v>-1710.4943353420276</v>
      </c>
      <c r="CJ28">
        <v>3491.5526775680009</v>
      </c>
      <c r="CK28">
        <v>4304.0315388561976</v>
      </c>
    </row>
    <row r="29" spans="1:89" ht="45">
      <c r="A29" t="s">
        <v>76</v>
      </c>
      <c r="B29">
        <v>-1007.6768950299996</v>
      </c>
      <c r="C29">
        <f t="shared" si="0"/>
        <v>-6747.0999999999931</v>
      </c>
      <c r="D29">
        <f t="shared" si="1"/>
        <v>-3838.0999999999922</v>
      </c>
      <c r="E29">
        <f t="shared" si="2"/>
        <v>-1242.7914961648894</v>
      </c>
      <c r="F29">
        <f t="shared" si="3"/>
        <v>1868.4977932263851</v>
      </c>
      <c r="G29">
        <f t="shared" si="4"/>
        <v>3736.9955864527701</v>
      </c>
      <c r="H29">
        <f t="shared" si="5"/>
        <v>625.70629706149566</v>
      </c>
      <c r="I29">
        <f t="shared" si="6"/>
        <v>2494.2040902878807</v>
      </c>
      <c r="J29">
        <f t="shared" si="7"/>
        <v>-3111.2892893912745</v>
      </c>
      <c r="K29">
        <f t="shared" si="8"/>
        <v>-4979.7870826176595</v>
      </c>
      <c r="N29" s="2" t="s">
        <v>151</v>
      </c>
      <c r="O29">
        <v>632.85814978661188</v>
      </c>
      <c r="P29">
        <v>625.70629706149566</v>
      </c>
      <c r="Q29">
        <v>671.35322126758683</v>
      </c>
      <c r="R29">
        <v>680.41434458678373</v>
      </c>
      <c r="S29">
        <v>496.21751592337637</v>
      </c>
      <c r="T29">
        <v>195.69343847894515</v>
      </c>
      <c r="U29">
        <v>53.644329174518134</v>
      </c>
      <c r="V29">
        <v>1541.7138447329992</v>
      </c>
      <c r="W29">
        <v>2694.3860146711677</v>
      </c>
      <c r="X29">
        <v>3454.5532685213434</v>
      </c>
      <c r="Y29">
        <v>3718.5659897618689</v>
      </c>
      <c r="Z29">
        <v>3689.0211734894019</v>
      </c>
      <c r="AA29">
        <v>3592.2717423268964</v>
      </c>
      <c r="AB29">
        <v>3634.7271925870605</v>
      </c>
      <c r="AC29">
        <v>3792.9421121764854</v>
      </c>
      <c r="AD29">
        <v>3875.0193036230517</v>
      </c>
      <c r="AE29">
        <v>3987.2287068083665</v>
      </c>
      <c r="AF29">
        <v>4071.3967817151415</v>
      </c>
      <c r="AG29">
        <v>4321.9130532453055</v>
      </c>
      <c r="AH29">
        <v>4507.2031246974475</v>
      </c>
      <c r="AI29">
        <v>4665.7212788155584</v>
      </c>
      <c r="AJ29">
        <v>4839.8683439499564</v>
      </c>
      <c r="AK29">
        <v>4820.1673814399892</v>
      </c>
      <c r="AL29">
        <v>4742.9889454665408</v>
      </c>
      <c r="AM29">
        <v>4689.5546830979829</v>
      </c>
      <c r="AN29">
        <v>4648.1303134778491</v>
      </c>
      <c r="AO29">
        <v>4680.5000436423452</v>
      </c>
      <c r="AP29">
        <v>3693.8957422337353</v>
      </c>
      <c r="AQ29">
        <v>2654.6275115692169</v>
      </c>
      <c r="AR29">
        <v>1784.6901056849429</v>
      </c>
      <c r="AS29">
        <v>1590.0180981415506</v>
      </c>
      <c r="AT29">
        <v>1670.046859549187</v>
      </c>
      <c r="AU29">
        <v>1730.0017909155736</v>
      </c>
      <c r="AV29">
        <v>1821.6342685171537</v>
      </c>
      <c r="AW29">
        <v>1513.5635725617219</v>
      </c>
      <c r="AX29">
        <v>1438.5417057186</v>
      </c>
      <c r="AY29">
        <v>1264.2619073914966</v>
      </c>
      <c r="AZ29">
        <v>1126.7519606329806</v>
      </c>
      <c r="BA29">
        <v>681.80666786239408</v>
      </c>
      <c r="BB29">
        <v>319.43477425061201</v>
      </c>
      <c r="BC29">
        <v>4.7793342173354176</v>
      </c>
      <c r="BD29">
        <v>-163.45349227348606</v>
      </c>
      <c r="BE29">
        <v>-177.34031601069637</v>
      </c>
      <c r="BF29">
        <v>-397.91904675040132</v>
      </c>
      <c r="BG29">
        <v>970.44259930335193</v>
      </c>
      <c r="BH29">
        <v>5599.1151612646809</v>
      </c>
      <c r="BI29">
        <v>11786.900583726489</v>
      </c>
      <c r="BJ29">
        <v>15932.057059227374</v>
      </c>
      <c r="BK29">
        <v>17701.984100472469</v>
      </c>
      <c r="BL29">
        <v>17556.790657244612</v>
      </c>
      <c r="BM29">
        <v>17666.984956664121</v>
      </c>
      <c r="BN29">
        <v>17592.722251035029</v>
      </c>
      <c r="BO29">
        <v>17216.807219803668</v>
      </c>
      <c r="BP29">
        <v>16675.879142357659</v>
      </c>
      <c r="BQ29">
        <v>17484.864131213388</v>
      </c>
      <c r="BR29">
        <v>18602.437207816452</v>
      </c>
      <c r="BS29">
        <v>21327.561919780241</v>
      </c>
      <c r="BT29">
        <v>22749.285490671558</v>
      </c>
      <c r="BU29">
        <v>23436.905973421563</v>
      </c>
      <c r="BV29">
        <v>23817.80519054761</v>
      </c>
      <c r="BW29">
        <v>23718.822565293958</v>
      </c>
      <c r="BX29">
        <v>23694.746143893295</v>
      </c>
      <c r="BY29">
        <v>23672.366113425858</v>
      </c>
      <c r="BZ29">
        <v>23657.417029898395</v>
      </c>
      <c r="CA29">
        <v>23648.589293467521</v>
      </c>
      <c r="CB29">
        <v>22379.943044694784</v>
      </c>
      <c r="CC29">
        <v>20382.827611832934</v>
      </c>
      <c r="CD29">
        <v>17050.894014968966</v>
      </c>
      <c r="CE29">
        <v>14909.434897001538</v>
      </c>
      <c r="CF29">
        <v>15039.322482114505</v>
      </c>
      <c r="CG29">
        <v>14863.937092440978</v>
      </c>
      <c r="CH29">
        <v>14584.553391745416</v>
      </c>
      <c r="CI29">
        <v>14240.956636138291</v>
      </c>
      <c r="CJ29">
        <v>14693.666352404982</v>
      </c>
      <c r="CK29">
        <v>14409.103756723987</v>
      </c>
    </row>
    <row r="30" spans="1:89" ht="45">
      <c r="A30" t="s">
        <v>77</v>
      </c>
      <c r="B30">
        <v>-3648.9083096342501</v>
      </c>
      <c r="C30">
        <f t="shared" si="0"/>
        <v>-9051.4099288173929</v>
      </c>
      <c r="D30">
        <f t="shared" si="1"/>
        <v>-5609.8051363002978</v>
      </c>
      <c r="E30">
        <f t="shared" si="2"/>
        <v>-1436.4117529799041</v>
      </c>
      <c r="F30">
        <f t="shared" si="3"/>
        <v>2107.764974247491</v>
      </c>
      <c r="G30">
        <f t="shared" si="4"/>
        <v>4215.5299484949819</v>
      </c>
      <c r="H30">
        <f t="shared" si="5"/>
        <v>671.35322126758683</v>
      </c>
      <c r="I30">
        <f t="shared" si="6"/>
        <v>2779.1181955150778</v>
      </c>
      <c r="J30">
        <f t="shared" si="7"/>
        <v>-3544.1767272273951</v>
      </c>
      <c r="K30">
        <f t="shared" si="8"/>
        <v>-5651.941701474886</v>
      </c>
      <c r="N30" s="2" t="s">
        <v>152</v>
      </c>
      <c r="O30">
        <v>2404.7877957381133</v>
      </c>
      <c r="P30">
        <v>2494.2040902878807</v>
      </c>
      <c r="Q30">
        <v>2779.1181955150778</v>
      </c>
      <c r="R30">
        <v>3033.4053648673016</v>
      </c>
      <c r="S30">
        <v>2915.0391647439465</v>
      </c>
      <c r="T30">
        <v>2608.879529575147</v>
      </c>
      <c r="U30">
        <v>2389.336648599201</v>
      </c>
      <c r="V30">
        <v>4928.1371745646202</v>
      </c>
      <c r="W30">
        <v>6760.8902083239591</v>
      </c>
      <c r="X30">
        <v>7878.6111153076754</v>
      </c>
      <c r="Y30">
        <v>8193.1163043331744</v>
      </c>
      <c r="Z30">
        <v>8170.2248522109385</v>
      </c>
      <c r="AA30">
        <v>8074.2405535243515</v>
      </c>
      <c r="AB30">
        <v>8127.8819571720687</v>
      </c>
      <c r="AC30">
        <v>8343.4869584485223</v>
      </c>
      <c r="AD30">
        <v>8447.0652319922483</v>
      </c>
      <c r="AE30">
        <v>8579.8363292588092</v>
      </c>
      <c r="AF30">
        <v>8656.4912178108589</v>
      </c>
      <c r="AG30">
        <v>8927.7675247490224</v>
      </c>
      <c r="AH30">
        <v>8970.6124736333186</v>
      </c>
      <c r="AI30">
        <v>8951.7451605327569</v>
      </c>
      <c r="AJ30">
        <v>9017.9768751878837</v>
      </c>
      <c r="AK30">
        <v>8761.1480452235901</v>
      </c>
      <c r="AL30">
        <v>8375.3889534357895</v>
      </c>
      <c r="AM30">
        <v>8147.6695726436419</v>
      </c>
      <c r="AN30">
        <v>8009.954258009333</v>
      </c>
      <c r="AO30">
        <v>8316.3112446128616</v>
      </c>
      <c r="AP30">
        <v>6920.8257442848944</v>
      </c>
      <c r="AQ30">
        <v>5383.2887093695317</v>
      </c>
      <c r="AR30">
        <v>4117.0462175090615</v>
      </c>
      <c r="AS30">
        <v>3833.9052575418232</v>
      </c>
      <c r="AT30">
        <v>3898.008944099186</v>
      </c>
      <c r="AU30">
        <v>3937.7940702622027</v>
      </c>
      <c r="AV30">
        <v>4072.7608922581758</v>
      </c>
      <c r="AW30">
        <v>3808.7156011270918</v>
      </c>
      <c r="AX30">
        <v>4095.0709310495663</v>
      </c>
      <c r="AY30">
        <v>4168.730202347575</v>
      </c>
      <c r="AZ30">
        <v>4252.2215330936178</v>
      </c>
      <c r="BA30">
        <v>3654.1890525515623</v>
      </c>
      <c r="BB30">
        <v>3342.7670723322904</v>
      </c>
      <c r="BC30">
        <v>3284.3880894548029</v>
      </c>
      <c r="BD30">
        <v>3769.1890929130486</v>
      </c>
      <c r="BE30">
        <v>4460.0391675588662</v>
      </c>
      <c r="BF30">
        <v>4173.7759692359641</v>
      </c>
      <c r="BG30">
        <v>6381.310234880767</v>
      </c>
      <c r="BH30">
        <v>14179.052800034386</v>
      </c>
      <c r="BI30">
        <v>24382.540285865787</v>
      </c>
      <c r="BJ30">
        <v>30802.313153609382</v>
      </c>
      <c r="BK30">
        <v>33174.117828269314</v>
      </c>
      <c r="BL30">
        <v>33225.988304429658</v>
      </c>
      <c r="BM30">
        <v>35029.795611328882</v>
      </c>
      <c r="BN30">
        <v>36588.191360679644</v>
      </c>
      <c r="BO30">
        <v>37468.362670841852</v>
      </c>
      <c r="BP30">
        <v>36934.239571224069</v>
      </c>
      <c r="BQ30">
        <v>37915.609834274524</v>
      </c>
      <c r="BR30">
        <v>39235.99622688051</v>
      </c>
      <c r="BS30">
        <v>42946.097882206137</v>
      </c>
      <c r="BT30">
        <v>44612.80136592294</v>
      </c>
      <c r="BU30">
        <v>45350.356428668521</v>
      </c>
      <c r="BV30">
        <v>45639.903526922993</v>
      </c>
      <c r="BW30">
        <v>45909.057883586931</v>
      </c>
      <c r="BX30">
        <v>45999.722148144974</v>
      </c>
      <c r="BY30">
        <v>46199.220831122017</v>
      </c>
      <c r="BZ30">
        <v>46189.998291592659</v>
      </c>
      <c r="CA30">
        <v>46179.014357383356</v>
      </c>
      <c r="CB30">
        <v>44333.408667716867</v>
      </c>
      <c r="CC30">
        <v>41138.467772349606</v>
      </c>
      <c r="CD30">
        <v>36116.375928581379</v>
      </c>
      <c r="CE30">
        <v>33227.134942508121</v>
      </c>
      <c r="CF30">
        <v>33307.861200461528</v>
      </c>
      <c r="CG30">
        <v>32135.314324131763</v>
      </c>
      <c r="CH30">
        <v>30221.106714679285</v>
      </c>
      <c r="CI30">
        <v>27975.086720538537</v>
      </c>
      <c r="CJ30">
        <v>28254.678093999089</v>
      </c>
      <c r="CK30">
        <v>27887.125098062919</v>
      </c>
    </row>
    <row r="31" spans="1:89" ht="45">
      <c r="A31" t="s">
        <v>78</v>
      </c>
      <c r="B31">
        <v>-6772.2427396272096</v>
      </c>
      <c r="C31">
        <f t="shared" si="0"/>
        <v>-12660.212379356773</v>
      </c>
      <c r="D31">
        <f t="shared" si="1"/>
        <v>-6116.2984542766044</v>
      </c>
      <c r="E31">
        <f t="shared" si="2"/>
        <v>-1672.5766756937344</v>
      </c>
      <c r="F31">
        <f t="shared" si="3"/>
        <v>2352.9910202805181</v>
      </c>
      <c r="G31">
        <f t="shared" si="4"/>
        <v>4705.9820405610362</v>
      </c>
      <c r="H31">
        <f t="shared" si="5"/>
        <v>680.41434458678373</v>
      </c>
      <c r="I31">
        <f t="shared" si="6"/>
        <v>3033.4053648673016</v>
      </c>
      <c r="J31">
        <f t="shared" si="7"/>
        <v>-4025.5676959742523</v>
      </c>
      <c r="K31">
        <f t="shared" si="8"/>
        <v>-6378.5587162547708</v>
      </c>
      <c r="N31" s="2" t="s">
        <v>153</v>
      </c>
      <c r="O31">
        <v>-2911.0011421163917</v>
      </c>
      <c r="P31">
        <v>-3111.2892893912745</v>
      </c>
      <c r="Q31">
        <v>-3544.1767272273951</v>
      </c>
      <c r="R31">
        <v>-4025.5676959742523</v>
      </c>
      <c r="S31">
        <v>-4341.425781717764</v>
      </c>
      <c r="T31">
        <v>-4630.678743713459</v>
      </c>
      <c r="U31">
        <v>-4617.7403096748476</v>
      </c>
      <c r="V31">
        <v>-5231.1328149302435</v>
      </c>
      <c r="W31">
        <v>-5438.6223726344151</v>
      </c>
      <c r="X31">
        <v>-5393.562425051322</v>
      </c>
      <c r="Y31">
        <v>-5230.5346393807404</v>
      </c>
      <c r="Z31">
        <v>-5273.3861839536712</v>
      </c>
      <c r="AA31">
        <v>-5371.6658800680152</v>
      </c>
      <c r="AB31">
        <v>-5351.5823365829547</v>
      </c>
      <c r="AC31">
        <v>-5308.1475803675885</v>
      </c>
      <c r="AD31">
        <v>-5269.0725531153421</v>
      </c>
      <c r="AE31">
        <v>-5197.9865380925175</v>
      </c>
      <c r="AF31">
        <v>-5098.7920904762914</v>
      </c>
      <c r="AG31">
        <v>-4889.7958897621284</v>
      </c>
      <c r="AH31">
        <v>-4419.6155731742947</v>
      </c>
      <c r="AI31">
        <v>-3906.3264846188404</v>
      </c>
      <c r="AJ31">
        <v>-3516.3487185258982</v>
      </c>
      <c r="AK31">
        <v>-3061.7939461272117</v>
      </c>
      <c r="AL31">
        <v>-2521.8110704719579</v>
      </c>
      <c r="AM31">
        <v>-2226.6750959933352</v>
      </c>
      <c r="AN31">
        <v>-2075.5175755851187</v>
      </c>
      <c r="AO31">
        <v>-2591.1223582986886</v>
      </c>
      <c r="AP31">
        <v>-2759.964261868583</v>
      </c>
      <c r="AQ31">
        <v>-2802.6948840314117</v>
      </c>
      <c r="AR31">
        <v>-2880.0221179632954</v>
      </c>
      <c r="AS31">
        <v>-2897.7562206589946</v>
      </c>
      <c r="AT31">
        <v>-2785.8773095508109</v>
      </c>
      <c r="AU31">
        <v>-2685.5827677776847</v>
      </c>
      <c r="AV31">
        <v>-2680.6189789648897</v>
      </c>
      <c r="AW31">
        <v>-3076.7404845690171</v>
      </c>
      <c r="AX31">
        <v>-3874.5167449433325</v>
      </c>
      <c r="AY31">
        <v>-4544.674682520661</v>
      </c>
      <c r="AZ31">
        <v>-5124.1871842882947</v>
      </c>
      <c r="BA31">
        <v>-5262.958101515942</v>
      </c>
      <c r="BB31">
        <v>-5727.2298219127442</v>
      </c>
      <c r="BC31">
        <v>-6554.4381762575995</v>
      </c>
      <c r="BD31">
        <v>-8028.7386626465559</v>
      </c>
      <c r="BE31">
        <v>-9452.0992831498224</v>
      </c>
      <c r="BF31">
        <v>-9541.3090787231322</v>
      </c>
      <c r="BG31">
        <v>-9851.2926718514791</v>
      </c>
      <c r="BH31">
        <v>-11560.760116274729</v>
      </c>
      <c r="BI31">
        <v>-13404.378820552109</v>
      </c>
      <c r="BJ31">
        <v>-13808.455129536638</v>
      </c>
      <c r="BK31">
        <v>-13242.283355121217</v>
      </c>
      <c r="BL31">
        <v>-13781.604637125478</v>
      </c>
      <c r="BM31">
        <v>-17058.636352665395</v>
      </c>
      <c r="BN31">
        <v>-20398.215968254208</v>
      </c>
      <c r="BO31">
        <v>-23286.303682272708</v>
      </c>
      <c r="BP31">
        <v>-23840.841715375162</v>
      </c>
      <c r="BQ31">
        <v>-23376.627274908886</v>
      </c>
      <c r="BR31">
        <v>-22664.680830311663</v>
      </c>
      <c r="BS31">
        <v>-21909.510005071545</v>
      </c>
      <c r="BT31">
        <v>-20977.746259831205</v>
      </c>
      <c r="BU31">
        <v>-20389.994937072355</v>
      </c>
      <c r="BV31">
        <v>-19826.391482203158</v>
      </c>
      <c r="BW31">
        <v>-20661.64807129198</v>
      </c>
      <c r="BX31">
        <v>-20915.205864610063</v>
      </c>
      <c r="BY31">
        <v>-21381.343321966451</v>
      </c>
      <c r="BZ31">
        <v>-21407.745493490133</v>
      </c>
      <c r="CA31">
        <v>-21412.260834364148</v>
      </c>
      <c r="CB31">
        <v>-21526.988201349388</v>
      </c>
      <c r="CC31">
        <v>-21128.45270920041</v>
      </c>
      <c r="CD31">
        <v>-21080.069812255861</v>
      </c>
      <c r="CE31">
        <v>-21725.965194011627</v>
      </c>
      <c r="CF31">
        <v>-21497.754954579534</v>
      </c>
      <c r="CG31">
        <v>-19678.817370940593</v>
      </c>
      <c r="CH31">
        <v>-16688.553254122322</v>
      </c>
      <c r="CI31">
        <v>-13227.303532662199</v>
      </c>
      <c r="CJ31">
        <v>-12428.357130783234</v>
      </c>
      <c r="CK31">
        <v>-12546.938925953877</v>
      </c>
    </row>
    <row r="32" spans="1:89" ht="45">
      <c r="A32" t="s">
        <v>79</v>
      </c>
      <c r="B32">
        <v>-497.03240547825703</v>
      </c>
      <c r="C32">
        <f t="shared" si="0"/>
        <v>-11925.860349769717</v>
      </c>
      <c r="D32">
        <f t="shared" si="1"/>
        <v>-4894.6491440691898</v>
      </c>
      <c r="E32">
        <f t="shared" si="2"/>
        <v>-1922.6041328971939</v>
      </c>
      <c r="F32">
        <f t="shared" si="3"/>
        <v>2418.8216488205703</v>
      </c>
      <c r="G32">
        <f t="shared" si="4"/>
        <v>4837.6432976411406</v>
      </c>
      <c r="H32">
        <f t="shared" si="5"/>
        <v>496.21751592337637</v>
      </c>
      <c r="I32">
        <f t="shared" si="6"/>
        <v>2915.0391647439465</v>
      </c>
      <c r="J32">
        <f t="shared" si="7"/>
        <v>-4341.425781717764</v>
      </c>
      <c r="K32">
        <f t="shared" si="8"/>
        <v>-6760.2474305383348</v>
      </c>
      <c r="N32" s="2" t="s">
        <v>154</v>
      </c>
      <c r="O32">
        <v>-4682.9307880678934</v>
      </c>
      <c r="P32">
        <v>-4979.7870826176595</v>
      </c>
      <c r="Q32">
        <v>-5651.941701474886</v>
      </c>
      <c r="R32">
        <v>-6378.5587162547708</v>
      </c>
      <c r="S32">
        <v>-6760.2474305383348</v>
      </c>
      <c r="T32">
        <v>-7043.8648348096604</v>
      </c>
      <c r="U32">
        <v>-6953.4326290995305</v>
      </c>
      <c r="V32">
        <v>-8617.5561447618638</v>
      </c>
      <c r="W32">
        <v>-9505.1265662872065</v>
      </c>
      <c r="X32">
        <v>-9817.6202718376535</v>
      </c>
      <c r="Y32">
        <v>-9705.0849539520441</v>
      </c>
      <c r="Z32">
        <v>-9754.5898626752078</v>
      </c>
      <c r="AA32">
        <v>-9853.6346912654699</v>
      </c>
      <c r="AB32">
        <v>-9844.7371011679625</v>
      </c>
      <c r="AC32">
        <v>-9858.6924266396254</v>
      </c>
      <c r="AD32">
        <v>-9841.1184814845401</v>
      </c>
      <c r="AE32">
        <v>-9790.5941605429598</v>
      </c>
      <c r="AF32">
        <v>-9683.8865265720069</v>
      </c>
      <c r="AG32">
        <v>-9495.6503612658453</v>
      </c>
      <c r="AH32">
        <v>-8883.0249221101658</v>
      </c>
      <c r="AI32">
        <v>-8192.3503663360407</v>
      </c>
      <c r="AJ32">
        <v>-7694.4572497638255</v>
      </c>
      <c r="AK32">
        <v>-7002.7746099108117</v>
      </c>
      <c r="AL32">
        <v>-6154.2110784412071</v>
      </c>
      <c r="AM32">
        <v>-5684.7899855389942</v>
      </c>
      <c r="AN32">
        <v>-5437.3415201166026</v>
      </c>
      <c r="AO32">
        <v>-6226.933559269205</v>
      </c>
      <c r="AP32">
        <v>-5986.8942639197421</v>
      </c>
      <c r="AQ32">
        <v>-5531.3560818317255</v>
      </c>
      <c r="AR32">
        <v>-5212.378229787415</v>
      </c>
      <c r="AS32">
        <v>-5141.6433800592677</v>
      </c>
      <c r="AT32">
        <v>-5013.8393941008098</v>
      </c>
      <c r="AU32">
        <v>-4893.3750471243138</v>
      </c>
      <c r="AV32">
        <v>-4931.7456027059116</v>
      </c>
      <c r="AW32">
        <v>-5371.8925131343867</v>
      </c>
      <c r="AX32">
        <v>-6531.0459702742992</v>
      </c>
      <c r="AY32">
        <v>-7449.1429774767403</v>
      </c>
      <c r="AZ32">
        <v>-8249.6567567489328</v>
      </c>
      <c r="BA32">
        <v>-8235.3404862051102</v>
      </c>
      <c r="BB32">
        <v>-8750.5621199944235</v>
      </c>
      <c r="BC32">
        <v>-9834.0469314950678</v>
      </c>
      <c r="BD32">
        <v>-11961.381247833091</v>
      </c>
      <c r="BE32">
        <v>-14089.478766719385</v>
      </c>
      <c r="BF32">
        <v>-14113.004094709497</v>
      </c>
      <c r="BG32">
        <v>-15262.160307428894</v>
      </c>
      <c r="BH32">
        <v>-20140.697755044435</v>
      </c>
      <c r="BI32">
        <v>-26000.018522691407</v>
      </c>
      <c r="BJ32">
        <v>-28678.711223918643</v>
      </c>
      <c r="BK32">
        <v>-28714.417082918062</v>
      </c>
      <c r="BL32">
        <v>-29450.802284310525</v>
      </c>
      <c r="BM32">
        <v>-34421.447007330149</v>
      </c>
      <c r="BN32">
        <v>-39393.68507789883</v>
      </c>
      <c r="BO32">
        <v>-43537.8591333109</v>
      </c>
      <c r="BP32">
        <v>-44099.202144241572</v>
      </c>
      <c r="BQ32">
        <v>-43807.372977970022</v>
      </c>
      <c r="BR32">
        <v>-43298.239849375721</v>
      </c>
      <c r="BS32">
        <v>-43528.045967497434</v>
      </c>
      <c r="BT32">
        <v>-42841.262135082587</v>
      </c>
      <c r="BU32">
        <v>-42303.445392319314</v>
      </c>
      <c r="BV32">
        <v>-41648.489818578542</v>
      </c>
      <c r="BW32">
        <v>-42851.883389584946</v>
      </c>
      <c r="BX32">
        <v>-43220.181868861742</v>
      </c>
      <c r="BY32">
        <v>-43908.198039662602</v>
      </c>
      <c r="BZ32">
        <v>-43940.326755184396</v>
      </c>
      <c r="CA32">
        <v>-43942.685898279982</v>
      </c>
      <c r="CB32">
        <v>-43480.453824371478</v>
      </c>
      <c r="CC32">
        <v>-41884.092869717082</v>
      </c>
      <c r="CD32">
        <v>-40145.551725868274</v>
      </c>
      <c r="CE32">
        <v>-40043.66523951821</v>
      </c>
      <c r="CF32">
        <v>-39766.293672926549</v>
      </c>
      <c r="CG32">
        <v>-36950.194602631374</v>
      </c>
      <c r="CH32">
        <v>-32325.106577056191</v>
      </c>
      <c r="CI32">
        <v>-26961.433617062445</v>
      </c>
      <c r="CJ32">
        <v>-25989.368872377341</v>
      </c>
      <c r="CK32">
        <v>-26024.960267292809</v>
      </c>
    </row>
    <row r="33" spans="1:89" ht="30">
      <c r="A33" t="s">
        <v>80</v>
      </c>
      <c r="B33">
        <v>-803.98693966153496</v>
      </c>
      <c r="C33">
        <f t="shared" si="0"/>
        <v>-11722.170394401252</v>
      </c>
      <c r="D33">
        <f t="shared" si="1"/>
        <v>-4975.0703944012585</v>
      </c>
      <c r="E33">
        <f t="shared" si="2"/>
        <v>-2217.4926526172567</v>
      </c>
      <c r="F33">
        <f t="shared" si="3"/>
        <v>2413.1860910962018</v>
      </c>
      <c r="G33">
        <f t="shared" si="4"/>
        <v>4826.3721821924037</v>
      </c>
      <c r="H33">
        <f t="shared" si="5"/>
        <v>195.69343847894515</v>
      </c>
      <c r="I33">
        <f t="shared" si="6"/>
        <v>2608.879529575147</v>
      </c>
      <c r="J33">
        <f t="shared" si="7"/>
        <v>-4630.678743713459</v>
      </c>
      <c r="K33">
        <f t="shared" si="8"/>
        <v>-7043.8648348096604</v>
      </c>
      <c r="N33" s="2" t="s">
        <v>276</v>
      </c>
      <c r="O33" t="str">
        <f>IF(O28&gt;O30, "Upper Limit", IF(O28&gt;O29, "Lower Limit", "No"))</f>
        <v>No</v>
      </c>
      <c r="P33" t="str">
        <f t="shared" ref="P33:CA33" si="9">IF(P28&gt;P30, "Upper Limit", IF(P28&gt;P29, "Lower Limit", "No"))</f>
        <v>No</v>
      </c>
      <c r="Q33" t="str">
        <f t="shared" si="9"/>
        <v>No</v>
      </c>
      <c r="R33" t="str">
        <f t="shared" si="9"/>
        <v>No</v>
      </c>
      <c r="S33" t="str">
        <f t="shared" si="9"/>
        <v>No</v>
      </c>
      <c r="T33" t="str">
        <f t="shared" si="9"/>
        <v>No</v>
      </c>
      <c r="U33" t="str">
        <f t="shared" si="9"/>
        <v>No</v>
      </c>
      <c r="V33" t="str">
        <f t="shared" si="9"/>
        <v>Upper Limit</v>
      </c>
      <c r="W33" t="str">
        <f t="shared" si="9"/>
        <v>Upper Limit</v>
      </c>
      <c r="X33" t="str">
        <f t="shared" si="9"/>
        <v>Lower Limit</v>
      </c>
      <c r="Y33" t="str">
        <f t="shared" si="9"/>
        <v>No</v>
      </c>
      <c r="Z33" t="str">
        <f t="shared" si="9"/>
        <v>No</v>
      </c>
      <c r="AA33" t="str">
        <f t="shared" si="9"/>
        <v>No</v>
      </c>
      <c r="AB33" t="str">
        <f t="shared" si="9"/>
        <v>No</v>
      </c>
      <c r="AC33" t="str">
        <f t="shared" si="9"/>
        <v>No</v>
      </c>
      <c r="AD33" t="str">
        <f t="shared" si="9"/>
        <v>No</v>
      </c>
      <c r="AE33" t="str">
        <f t="shared" si="9"/>
        <v>No</v>
      </c>
      <c r="AF33" t="str">
        <f t="shared" si="9"/>
        <v>No</v>
      </c>
      <c r="AG33" t="str">
        <f t="shared" si="9"/>
        <v>No</v>
      </c>
      <c r="AH33" t="str">
        <f t="shared" si="9"/>
        <v>No</v>
      </c>
      <c r="AI33" t="str">
        <f t="shared" si="9"/>
        <v>No</v>
      </c>
      <c r="AJ33" t="str">
        <f t="shared" si="9"/>
        <v>No</v>
      </c>
      <c r="AK33" t="str">
        <f t="shared" si="9"/>
        <v>No</v>
      </c>
      <c r="AL33" t="str">
        <f t="shared" si="9"/>
        <v>No</v>
      </c>
      <c r="AM33" t="str">
        <f t="shared" si="9"/>
        <v>No</v>
      </c>
      <c r="AN33" t="str">
        <f t="shared" si="9"/>
        <v>No</v>
      </c>
      <c r="AO33" t="str">
        <f t="shared" si="9"/>
        <v>No</v>
      </c>
      <c r="AP33" t="str">
        <f t="shared" si="9"/>
        <v>No</v>
      </c>
      <c r="AQ33" t="str">
        <f t="shared" si="9"/>
        <v>No</v>
      </c>
      <c r="AR33" t="str">
        <f t="shared" si="9"/>
        <v>No</v>
      </c>
      <c r="AS33" t="str">
        <f t="shared" si="9"/>
        <v>No</v>
      </c>
      <c r="AT33" t="str">
        <f t="shared" si="9"/>
        <v>No</v>
      </c>
      <c r="AU33" t="str">
        <f t="shared" si="9"/>
        <v>No</v>
      </c>
      <c r="AV33" t="str">
        <f t="shared" si="9"/>
        <v>Lower Limit</v>
      </c>
      <c r="AW33" t="str">
        <f t="shared" si="9"/>
        <v>No</v>
      </c>
      <c r="AX33" t="str">
        <f t="shared" si="9"/>
        <v>No</v>
      </c>
      <c r="AY33" t="str">
        <f t="shared" si="9"/>
        <v>No</v>
      </c>
      <c r="AZ33" t="str">
        <f t="shared" si="9"/>
        <v>No</v>
      </c>
      <c r="BA33" t="str">
        <f t="shared" si="9"/>
        <v>No</v>
      </c>
      <c r="BB33" t="str">
        <f t="shared" si="9"/>
        <v>No</v>
      </c>
      <c r="BC33" t="str">
        <f t="shared" si="9"/>
        <v>No</v>
      </c>
      <c r="BD33" t="str">
        <f t="shared" si="9"/>
        <v>No</v>
      </c>
      <c r="BE33" t="str">
        <f t="shared" si="9"/>
        <v>No</v>
      </c>
      <c r="BF33" t="str">
        <f t="shared" si="9"/>
        <v>No</v>
      </c>
      <c r="BG33" t="str">
        <f t="shared" si="9"/>
        <v>Upper Limit</v>
      </c>
      <c r="BH33" t="str">
        <f t="shared" si="9"/>
        <v>Upper Limit</v>
      </c>
      <c r="BI33" t="str">
        <f t="shared" si="9"/>
        <v>Upper Limit</v>
      </c>
      <c r="BJ33" t="str">
        <f t="shared" si="9"/>
        <v>Upper Limit</v>
      </c>
      <c r="BK33" t="str">
        <f t="shared" si="9"/>
        <v>Lower Limit</v>
      </c>
      <c r="BL33" t="str">
        <f t="shared" si="9"/>
        <v>No</v>
      </c>
      <c r="BM33" t="str">
        <f t="shared" si="9"/>
        <v>No</v>
      </c>
      <c r="BN33" t="str">
        <f t="shared" si="9"/>
        <v>No</v>
      </c>
      <c r="BO33" t="str">
        <f t="shared" si="9"/>
        <v>No</v>
      </c>
      <c r="BP33" t="str">
        <f t="shared" si="9"/>
        <v>No</v>
      </c>
      <c r="BQ33" t="str">
        <f t="shared" si="9"/>
        <v>No</v>
      </c>
      <c r="BR33" t="str">
        <f t="shared" si="9"/>
        <v>No</v>
      </c>
      <c r="BS33" t="str">
        <f t="shared" si="9"/>
        <v>Lower Limit</v>
      </c>
      <c r="BT33" t="str">
        <f t="shared" si="9"/>
        <v>No</v>
      </c>
      <c r="BU33" t="str">
        <f t="shared" si="9"/>
        <v>No</v>
      </c>
      <c r="BV33" t="str">
        <f t="shared" si="9"/>
        <v>No</v>
      </c>
      <c r="BW33" t="str">
        <f t="shared" si="9"/>
        <v>No</v>
      </c>
      <c r="BX33" t="str">
        <f t="shared" si="9"/>
        <v>No</v>
      </c>
      <c r="BY33" t="str">
        <f t="shared" si="9"/>
        <v>No</v>
      </c>
      <c r="BZ33" t="str">
        <f t="shared" si="9"/>
        <v>No</v>
      </c>
      <c r="CA33" t="str">
        <f t="shared" si="9"/>
        <v>No</v>
      </c>
      <c r="CB33" t="str">
        <f t="shared" ref="CB33:CC33" si="10">IF(CB28&gt;CB30, "Upper Limit", IF(CB28&gt;CB29, "Lower Limit", "No"))</f>
        <v>No</v>
      </c>
      <c r="CC33" t="str">
        <f t="shared" si="10"/>
        <v>Lower Limit</v>
      </c>
      <c r="CD33" t="str">
        <f t="shared" ref="CD33:CJ33" si="11">IF(CD28&gt;CD30, "Upper Limit", IF(CD28&gt;CD29, "Lower Limit", "No"))</f>
        <v>No</v>
      </c>
      <c r="CE33" t="str">
        <f t="shared" si="11"/>
        <v>No</v>
      </c>
      <c r="CF33" t="str">
        <f t="shared" si="11"/>
        <v>No</v>
      </c>
      <c r="CG33" t="str">
        <f t="shared" si="11"/>
        <v>No</v>
      </c>
      <c r="CH33" t="str">
        <f t="shared" si="11"/>
        <v>No</v>
      </c>
      <c r="CI33" t="str">
        <f t="shared" si="11"/>
        <v>No</v>
      </c>
      <c r="CJ33" t="str">
        <f t="shared" si="11"/>
        <v>No</v>
      </c>
      <c r="CK33" t="str">
        <f t="shared" ref="CK33" si="12">IF(CK28&gt;CK30, "Upper Limit", IF(CK28&gt;CK29, "Lower Limit", "No"))</f>
        <v>No</v>
      </c>
    </row>
    <row r="34" spans="1:89">
      <c r="A34" t="s">
        <v>81</v>
      </c>
      <c r="B34">
        <v>-1165.654596708551</v>
      </c>
      <c r="C34">
        <f t="shared" si="0"/>
        <v>-9238.9166814755517</v>
      </c>
      <c r="D34">
        <f t="shared" si="1"/>
        <v>-187.5067526581588</v>
      </c>
      <c r="E34">
        <f t="shared" si="2"/>
        <v>-2282.0479902501647</v>
      </c>
      <c r="F34">
        <f t="shared" si="3"/>
        <v>2335.6923194246829</v>
      </c>
      <c r="G34">
        <f t="shared" si="4"/>
        <v>4671.3846388493657</v>
      </c>
      <c r="H34">
        <f t="shared" si="5"/>
        <v>53.644329174518134</v>
      </c>
      <c r="I34">
        <f t="shared" si="6"/>
        <v>2389.336648599201</v>
      </c>
      <c r="J34">
        <f t="shared" si="7"/>
        <v>-4617.7403096748476</v>
      </c>
      <c r="K34">
        <f t="shared" si="8"/>
        <v>-6953.4326290995305</v>
      </c>
      <c r="N34" s="2" t="s">
        <v>171</v>
      </c>
      <c r="O34" t="str">
        <f>IF(O28&lt;O32, "Upper Limit", IF(O28&lt;O31, "Lower Limit", "No"))</f>
        <v>Upper Limit</v>
      </c>
      <c r="P34" t="str">
        <f t="shared" ref="P34:CA34" si="13">IF(P28&lt;P32, "Upper Limit", IF(P28&lt;P31, "Lower Limit", "No"))</f>
        <v>Lower Limit</v>
      </c>
      <c r="Q34" t="str">
        <f t="shared" si="13"/>
        <v>Lower Limit</v>
      </c>
      <c r="R34" t="str">
        <f t="shared" si="13"/>
        <v>Lower Limit</v>
      </c>
      <c r="S34" t="str">
        <f t="shared" si="13"/>
        <v>Lower Limit</v>
      </c>
      <c r="T34" t="str">
        <f t="shared" si="13"/>
        <v>Lower Limit</v>
      </c>
      <c r="U34" t="str">
        <f t="shared" si="13"/>
        <v>No</v>
      </c>
      <c r="V34" t="str">
        <f t="shared" si="13"/>
        <v>No</v>
      </c>
      <c r="W34" t="str">
        <f t="shared" si="13"/>
        <v>No</v>
      </c>
      <c r="X34" t="str">
        <f t="shared" si="13"/>
        <v>No</v>
      </c>
      <c r="Y34" t="str">
        <f t="shared" si="13"/>
        <v>No</v>
      </c>
      <c r="Z34" t="str">
        <f t="shared" si="13"/>
        <v>No</v>
      </c>
      <c r="AA34" t="str">
        <f t="shared" si="13"/>
        <v>No</v>
      </c>
      <c r="AB34" t="str">
        <f t="shared" si="13"/>
        <v>No</v>
      </c>
      <c r="AC34" t="str">
        <f t="shared" si="13"/>
        <v>No</v>
      </c>
      <c r="AD34" t="str">
        <f t="shared" si="13"/>
        <v>No</v>
      </c>
      <c r="AE34" t="str">
        <f t="shared" si="13"/>
        <v>No</v>
      </c>
      <c r="AF34" t="str">
        <f t="shared" si="13"/>
        <v>No</v>
      </c>
      <c r="AG34" t="str">
        <f t="shared" si="13"/>
        <v>No</v>
      </c>
      <c r="AH34" t="str">
        <f t="shared" si="13"/>
        <v>No</v>
      </c>
      <c r="AI34" t="str">
        <f t="shared" si="13"/>
        <v>No</v>
      </c>
      <c r="AJ34" t="str">
        <f t="shared" si="13"/>
        <v>No</v>
      </c>
      <c r="AK34" t="str">
        <f t="shared" si="13"/>
        <v>No</v>
      </c>
      <c r="AL34" t="str">
        <f t="shared" si="13"/>
        <v>No</v>
      </c>
      <c r="AM34" t="str">
        <f t="shared" si="13"/>
        <v>Lower Limit</v>
      </c>
      <c r="AN34" t="str">
        <f t="shared" si="13"/>
        <v>Lower Limit</v>
      </c>
      <c r="AO34" t="str">
        <f t="shared" si="13"/>
        <v>Lower Limit</v>
      </c>
      <c r="AP34" t="str">
        <f t="shared" si="13"/>
        <v>No</v>
      </c>
      <c r="AQ34" t="str">
        <f t="shared" si="13"/>
        <v>No</v>
      </c>
      <c r="AR34" t="str">
        <f t="shared" si="13"/>
        <v>Lower Limit</v>
      </c>
      <c r="AS34" t="str">
        <f t="shared" si="13"/>
        <v>No</v>
      </c>
      <c r="AT34" t="str">
        <f t="shared" si="13"/>
        <v>No</v>
      </c>
      <c r="AU34" t="str">
        <f t="shared" si="13"/>
        <v>No</v>
      </c>
      <c r="AV34" t="str">
        <f t="shared" si="13"/>
        <v>No</v>
      </c>
      <c r="AW34" t="str">
        <f t="shared" si="13"/>
        <v>Lower Limit</v>
      </c>
      <c r="AX34" t="str">
        <f t="shared" si="13"/>
        <v>Upper Limit</v>
      </c>
      <c r="AY34" t="str">
        <f t="shared" si="13"/>
        <v>Lower Limit</v>
      </c>
      <c r="AZ34" t="str">
        <f t="shared" si="13"/>
        <v>Lower Limit</v>
      </c>
      <c r="BA34" t="str">
        <f t="shared" si="13"/>
        <v>No</v>
      </c>
      <c r="BB34" t="str">
        <f t="shared" si="13"/>
        <v>Lower Limit</v>
      </c>
      <c r="BC34" t="str">
        <f t="shared" si="13"/>
        <v>Upper Limit</v>
      </c>
      <c r="BD34" t="str">
        <f t="shared" si="13"/>
        <v>Upper Limit</v>
      </c>
      <c r="BE34" t="str">
        <f t="shared" si="13"/>
        <v>Upper Limit</v>
      </c>
      <c r="BF34" t="str">
        <f t="shared" si="13"/>
        <v>No</v>
      </c>
      <c r="BG34" t="str">
        <f t="shared" si="13"/>
        <v>No</v>
      </c>
      <c r="BH34" t="str">
        <f t="shared" si="13"/>
        <v>No</v>
      </c>
      <c r="BI34" t="str">
        <f t="shared" si="13"/>
        <v>No</v>
      </c>
      <c r="BJ34" t="str">
        <f t="shared" si="13"/>
        <v>No</v>
      </c>
      <c r="BK34" t="str">
        <f t="shared" si="13"/>
        <v>No</v>
      </c>
      <c r="BL34" t="str">
        <f t="shared" si="13"/>
        <v>No</v>
      </c>
      <c r="BM34" t="str">
        <f t="shared" si="13"/>
        <v>Lower Limit</v>
      </c>
      <c r="BN34" t="str">
        <f t="shared" si="13"/>
        <v>Lower Limit</v>
      </c>
      <c r="BO34" t="str">
        <f t="shared" si="13"/>
        <v>Lower Limit</v>
      </c>
      <c r="BP34" t="str">
        <f t="shared" si="13"/>
        <v>No</v>
      </c>
      <c r="BQ34" t="str">
        <f t="shared" si="13"/>
        <v>No</v>
      </c>
      <c r="BR34" t="str">
        <f t="shared" si="13"/>
        <v>No</v>
      </c>
      <c r="BS34" t="str">
        <f t="shared" si="13"/>
        <v>No</v>
      </c>
      <c r="BT34" t="str">
        <f t="shared" si="13"/>
        <v>No</v>
      </c>
      <c r="BU34" t="str">
        <f t="shared" si="13"/>
        <v>No</v>
      </c>
      <c r="BV34" t="str">
        <f t="shared" si="13"/>
        <v>No</v>
      </c>
      <c r="BW34" t="str">
        <f t="shared" si="13"/>
        <v>No</v>
      </c>
      <c r="BX34" t="str">
        <f t="shared" si="13"/>
        <v>No</v>
      </c>
      <c r="BY34" t="str">
        <f t="shared" si="13"/>
        <v>No</v>
      </c>
      <c r="BZ34" t="str">
        <f t="shared" si="13"/>
        <v>No</v>
      </c>
      <c r="CA34" t="str">
        <f t="shared" si="13"/>
        <v>No</v>
      </c>
      <c r="CB34" t="str">
        <f t="shared" ref="CB34:CC34" si="14">IF(CB28&lt;CB32, "Upper Limit", IF(CB28&lt;CB31, "Lower Limit", "No"))</f>
        <v>No</v>
      </c>
      <c r="CC34" t="str">
        <f t="shared" si="14"/>
        <v>No</v>
      </c>
      <c r="CD34" t="str">
        <f t="shared" ref="CD34:CJ34" si="15">IF(CD28&lt;CD32, "Upper Limit", IF(CD28&lt;CD31, "Lower Limit", "No"))</f>
        <v>No</v>
      </c>
      <c r="CE34" t="str">
        <f t="shared" si="15"/>
        <v>No</v>
      </c>
      <c r="CF34" t="str">
        <f t="shared" si="15"/>
        <v>No</v>
      </c>
      <c r="CG34" t="str">
        <f t="shared" si="15"/>
        <v>No</v>
      </c>
      <c r="CH34" t="str">
        <f t="shared" si="15"/>
        <v>No</v>
      </c>
      <c r="CI34" t="str">
        <f t="shared" si="15"/>
        <v>No</v>
      </c>
      <c r="CJ34" t="str">
        <f t="shared" si="15"/>
        <v>No</v>
      </c>
      <c r="CK34" t="str">
        <f t="shared" ref="CK34" si="16">IF(CK28&lt;CK32, "Upper Limit", IF(CK28&lt;CK31, "Lower Limit", "No"))</f>
        <v>No</v>
      </c>
    </row>
    <row r="35" spans="1:89">
      <c r="A35" t="s">
        <v>82</v>
      </c>
      <c r="B35">
        <v>-1353.368334477585</v>
      </c>
      <c r="C35">
        <f t="shared" si="0"/>
        <v>-3820.042276325928</v>
      </c>
      <c r="D35">
        <f t="shared" si="1"/>
        <v>8840.170103030845</v>
      </c>
      <c r="E35">
        <f t="shared" si="2"/>
        <v>-1844.7094850986221</v>
      </c>
      <c r="F35">
        <f t="shared" si="3"/>
        <v>3386.4233298316212</v>
      </c>
      <c r="G35">
        <f t="shared" si="4"/>
        <v>6772.8466596632425</v>
      </c>
      <c r="H35">
        <f t="shared" si="5"/>
        <v>1541.7138447329992</v>
      </c>
      <c r="I35">
        <f t="shared" si="6"/>
        <v>4928.1371745646202</v>
      </c>
      <c r="J35">
        <f t="shared" si="7"/>
        <v>-5231.1328149302435</v>
      </c>
      <c r="K35">
        <f t="shared" si="8"/>
        <v>-8617.5561447618638</v>
      </c>
    </row>
    <row r="36" spans="1:89">
      <c r="A36" t="s">
        <v>83</v>
      </c>
      <c r="B36">
        <v>-390.9243565820704</v>
      </c>
      <c r="C36">
        <f t="shared" si="0"/>
        <v>-3713.934227429741</v>
      </c>
      <c r="D36">
        <f t="shared" si="1"/>
        <v>8211.9261223399753</v>
      </c>
      <c r="E36">
        <f t="shared" si="2"/>
        <v>-1372.1181789816237</v>
      </c>
      <c r="F36">
        <f t="shared" si="3"/>
        <v>4066.5041936527914</v>
      </c>
      <c r="G36">
        <f t="shared" si="4"/>
        <v>8133.0083873055828</v>
      </c>
      <c r="H36">
        <f t="shared" si="5"/>
        <v>2694.3860146711677</v>
      </c>
      <c r="I36">
        <f t="shared" si="6"/>
        <v>6760.8902083239591</v>
      </c>
      <c r="J36">
        <f t="shared" si="7"/>
        <v>-5438.6223726344151</v>
      </c>
      <c r="K36">
        <f t="shared" si="8"/>
        <v>-9505.1265662872065</v>
      </c>
    </row>
    <row r="37" spans="1:89">
      <c r="A37" t="s">
        <v>84</v>
      </c>
      <c r="B37">
        <v>-2375.251092300356</v>
      </c>
      <c r="C37">
        <f t="shared" si="0"/>
        <v>-5285.1983800685621</v>
      </c>
      <c r="D37">
        <f t="shared" si="1"/>
        <v>6436.9720143326895</v>
      </c>
      <c r="E37">
        <f t="shared" si="2"/>
        <v>-969.50457826498916</v>
      </c>
      <c r="F37">
        <f t="shared" si="3"/>
        <v>4424.0578467863324</v>
      </c>
      <c r="G37">
        <f t="shared" si="4"/>
        <v>8848.1156935726649</v>
      </c>
      <c r="H37">
        <f t="shared" si="5"/>
        <v>3454.5532685213434</v>
      </c>
      <c r="I37">
        <f t="shared" si="6"/>
        <v>7878.6111153076754</v>
      </c>
      <c r="J37">
        <f t="shared" si="7"/>
        <v>-5393.562425051322</v>
      </c>
      <c r="K37">
        <f t="shared" si="8"/>
        <v>-9817.6202718376535</v>
      </c>
    </row>
    <row r="38" spans="1:89">
      <c r="A38" t="s">
        <v>85</v>
      </c>
      <c r="B38">
        <v>-2847.3678290044613</v>
      </c>
      <c r="C38">
        <f t="shared" si="0"/>
        <v>-6966.9116123644726</v>
      </c>
      <c r="D38">
        <f t="shared" si="1"/>
        <v>2272.0050691110791</v>
      </c>
      <c r="E38">
        <f t="shared" si="2"/>
        <v>-755.98432480943552</v>
      </c>
      <c r="F38">
        <f t="shared" si="3"/>
        <v>4474.5503145713046</v>
      </c>
      <c r="G38">
        <f t="shared" si="4"/>
        <v>8949.1006291426093</v>
      </c>
      <c r="H38">
        <f t="shared" si="5"/>
        <v>3718.5659897618689</v>
      </c>
      <c r="I38">
        <f t="shared" si="6"/>
        <v>8193.1163043331744</v>
      </c>
      <c r="J38">
        <f t="shared" si="7"/>
        <v>-5230.5346393807404</v>
      </c>
      <c r="K38">
        <f t="shared" si="8"/>
        <v>-9705.0849539520441</v>
      </c>
    </row>
    <row r="39" spans="1:89">
      <c r="A39" t="s">
        <v>86</v>
      </c>
      <c r="B39">
        <v>-124.46260689302608</v>
      </c>
      <c r="C39">
        <f t="shared" si="0"/>
        <v>-5738.0058847799137</v>
      </c>
      <c r="D39">
        <f t="shared" si="1"/>
        <v>-1917.9636084539857</v>
      </c>
      <c r="E39">
        <f t="shared" si="2"/>
        <v>-792.18250523213476</v>
      </c>
      <c r="F39">
        <f t="shared" si="3"/>
        <v>4481.2036787215366</v>
      </c>
      <c r="G39">
        <f t="shared" si="4"/>
        <v>8962.4073574430731</v>
      </c>
      <c r="H39">
        <f t="shared" si="5"/>
        <v>3689.0211734894019</v>
      </c>
      <c r="I39">
        <f t="shared" si="6"/>
        <v>8170.2248522109385</v>
      </c>
      <c r="J39">
        <f t="shared" si="7"/>
        <v>-5273.3861839536712</v>
      </c>
      <c r="K39">
        <f t="shared" si="8"/>
        <v>-9754.5898626752078</v>
      </c>
    </row>
    <row r="40" spans="1:89">
      <c r="A40" t="s">
        <v>87</v>
      </c>
      <c r="B40">
        <v>-216.34397200039902</v>
      </c>
      <c r="C40">
        <f t="shared" si="0"/>
        <v>-5563.4255001982419</v>
      </c>
      <c r="D40">
        <f t="shared" si="1"/>
        <v>-1849.4912727685009</v>
      </c>
      <c r="E40">
        <f t="shared" si="2"/>
        <v>-889.69706887055929</v>
      </c>
      <c r="F40">
        <f t="shared" si="3"/>
        <v>4481.9688111974556</v>
      </c>
      <c r="G40">
        <f t="shared" si="4"/>
        <v>8963.9376223949112</v>
      </c>
      <c r="H40">
        <f t="shared" si="5"/>
        <v>3592.2717423268964</v>
      </c>
      <c r="I40">
        <f t="shared" si="6"/>
        <v>8074.2405535243515</v>
      </c>
      <c r="J40">
        <f t="shared" si="7"/>
        <v>-5371.6658800680152</v>
      </c>
      <c r="K40">
        <f t="shared" si="8"/>
        <v>-9853.6346912654699</v>
      </c>
    </row>
    <row r="41" spans="1:89">
      <c r="A41" t="s">
        <v>88</v>
      </c>
      <c r="B41">
        <v>-1133.334034718431</v>
      </c>
      <c r="C41">
        <f t="shared" si="0"/>
        <v>-4321.5084426163176</v>
      </c>
      <c r="D41">
        <f t="shared" si="1"/>
        <v>963.68993745224452</v>
      </c>
      <c r="E41">
        <f t="shared" si="2"/>
        <v>-858.42757199794721</v>
      </c>
      <c r="F41">
        <f t="shared" si="3"/>
        <v>4493.1547645850078</v>
      </c>
      <c r="G41">
        <f t="shared" si="4"/>
        <v>8986.3095291700156</v>
      </c>
      <c r="H41">
        <f t="shared" si="5"/>
        <v>3634.7271925870605</v>
      </c>
      <c r="I41">
        <f t="shared" si="6"/>
        <v>8127.8819571720687</v>
      </c>
      <c r="J41">
        <f t="shared" si="7"/>
        <v>-5351.5823365829547</v>
      </c>
      <c r="K41">
        <f t="shared" si="8"/>
        <v>-9844.7371011679625</v>
      </c>
    </row>
    <row r="42" spans="1:89">
      <c r="A42" t="s">
        <v>89</v>
      </c>
      <c r="B42">
        <v>-2847.3678290044509</v>
      </c>
      <c r="C42">
        <f t="shared" si="0"/>
        <v>-4321.5084426163066</v>
      </c>
      <c r="D42">
        <f t="shared" si="1"/>
        <v>2645.403169748166</v>
      </c>
      <c r="E42">
        <f t="shared" si="2"/>
        <v>-757.6027340955518</v>
      </c>
      <c r="F42">
        <f t="shared" si="3"/>
        <v>4550.5448462720369</v>
      </c>
      <c r="G42">
        <f t="shared" si="4"/>
        <v>9101.0896925440738</v>
      </c>
      <c r="H42">
        <f t="shared" si="5"/>
        <v>3792.9421121764854</v>
      </c>
      <c r="I42">
        <f t="shared" si="6"/>
        <v>8343.4869584485223</v>
      </c>
      <c r="J42">
        <f t="shared" si="7"/>
        <v>-5308.1475803675885</v>
      </c>
      <c r="K42">
        <f t="shared" si="8"/>
        <v>-9858.6924266396254</v>
      </c>
    </row>
    <row r="43" spans="1:89">
      <c r="A43" t="s">
        <v>90</v>
      </c>
      <c r="B43">
        <v>-124.46260689302699</v>
      </c>
      <c r="C43">
        <f t="shared" si="0"/>
        <v>-4321.5084426163085</v>
      </c>
      <c r="D43">
        <f t="shared" si="1"/>
        <v>1416.4974421636052</v>
      </c>
      <c r="E43">
        <f t="shared" si="2"/>
        <v>-697.02662474614544</v>
      </c>
      <c r="F43">
        <f t="shared" si="3"/>
        <v>4572.0459283691971</v>
      </c>
      <c r="G43">
        <f t="shared" si="4"/>
        <v>9144.0918567383942</v>
      </c>
      <c r="H43">
        <f t="shared" si="5"/>
        <v>3875.0193036230517</v>
      </c>
      <c r="I43">
        <f t="shared" si="6"/>
        <v>8447.0652319922483</v>
      </c>
      <c r="J43">
        <f t="shared" si="7"/>
        <v>-5269.0725531153421</v>
      </c>
      <c r="K43">
        <f t="shared" si="8"/>
        <v>-9841.1184814845401</v>
      </c>
    </row>
    <row r="44" spans="1:89">
      <c r="A44" t="s">
        <v>91</v>
      </c>
      <c r="B44">
        <v>-216.31874677039804</v>
      </c>
      <c r="C44">
        <f t="shared" si="0"/>
        <v>-4321.4832173863078</v>
      </c>
      <c r="D44">
        <f t="shared" si="1"/>
        <v>1241.9422828119341</v>
      </c>
      <c r="E44">
        <f t="shared" si="2"/>
        <v>-605.37891564207564</v>
      </c>
      <c r="F44">
        <f t="shared" si="3"/>
        <v>4592.6076224504422</v>
      </c>
      <c r="G44">
        <f t="shared" si="4"/>
        <v>9185.2152449008845</v>
      </c>
      <c r="H44">
        <f t="shared" si="5"/>
        <v>3987.2287068083665</v>
      </c>
      <c r="I44">
        <f t="shared" si="6"/>
        <v>8579.8363292588092</v>
      </c>
      <c r="J44">
        <f t="shared" si="7"/>
        <v>-5197.9865380925175</v>
      </c>
      <c r="K44">
        <f t="shared" si="8"/>
        <v>-9790.5941605429598</v>
      </c>
    </row>
    <row r="45" spans="1:89">
      <c r="A45" t="s">
        <v>92</v>
      </c>
      <c r="B45">
        <v>-1133.3340347184314</v>
      </c>
      <c r="C45">
        <f t="shared" si="0"/>
        <v>-4321.4832173863069</v>
      </c>
      <c r="D45">
        <f t="shared" si="1"/>
        <v>2.5225230010619271E-2</v>
      </c>
      <c r="E45">
        <f t="shared" si="2"/>
        <v>-513.69765438057482</v>
      </c>
      <c r="F45">
        <f t="shared" si="3"/>
        <v>4585.0944360957164</v>
      </c>
      <c r="G45">
        <f t="shared" si="4"/>
        <v>9170.1888721914329</v>
      </c>
      <c r="H45">
        <f t="shared" si="5"/>
        <v>4071.3967817151415</v>
      </c>
      <c r="I45">
        <f t="shared" si="6"/>
        <v>8656.4912178108589</v>
      </c>
      <c r="J45">
        <f t="shared" si="7"/>
        <v>-5098.7920904762914</v>
      </c>
      <c r="K45">
        <f t="shared" si="8"/>
        <v>-9683.8865265720069</v>
      </c>
    </row>
    <row r="46" spans="1:89">
      <c r="A46" t="s">
        <v>93</v>
      </c>
      <c r="B46">
        <v>-554.17953600852798</v>
      </c>
      <c r="C46">
        <f t="shared" si="0"/>
        <v>-2028.2949243903845</v>
      </c>
      <c r="D46">
        <f t="shared" si="1"/>
        <v>2293.2135182259221</v>
      </c>
      <c r="E46">
        <f t="shared" si="2"/>
        <v>-283.94141825841172</v>
      </c>
      <c r="F46">
        <f t="shared" si="3"/>
        <v>4605.8544715037169</v>
      </c>
      <c r="G46">
        <f t="shared" si="4"/>
        <v>9211.7089430074338</v>
      </c>
      <c r="H46">
        <f t="shared" si="5"/>
        <v>4321.9130532453055</v>
      </c>
      <c r="I46">
        <f t="shared" si="6"/>
        <v>8927.7675247490224</v>
      </c>
      <c r="J46">
        <f t="shared" si="7"/>
        <v>-4889.7958897621284</v>
      </c>
      <c r="K46">
        <f t="shared" si="8"/>
        <v>-9495.6503612658453</v>
      </c>
    </row>
    <row r="47" spans="1:89">
      <c r="A47" t="s">
        <v>94</v>
      </c>
      <c r="B47">
        <v>-1132.7614249748519</v>
      </c>
      <c r="C47">
        <f t="shared" si="0"/>
        <v>-3036.5937424722097</v>
      </c>
      <c r="D47">
        <f t="shared" si="1"/>
        <v>1284.9147001440988</v>
      </c>
      <c r="E47">
        <f t="shared" si="2"/>
        <v>43.793775761576057</v>
      </c>
      <c r="F47">
        <f t="shared" si="3"/>
        <v>4463.4093489358711</v>
      </c>
      <c r="G47">
        <f t="shared" si="4"/>
        <v>8926.8186978717422</v>
      </c>
      <c r="H47">
        <f t="shared" si="5"/>
        <v>4507.2031246974475</v>
      </c>
      <c r="I47">
        <f t="shared" si="6"/>
        <v>8970.6124736333186</v>
      </c>
      <c r="J47">
        <f t="shared" si="7"/>
        <v>-4419.6155731742947</v>
      </c>
      <c r="K47">
        <f t="shared" si="8"/>
        <v>-8883.0249221101658</v>
      </c>
    </row>
    <row r="48" spans="1:89">
      <c r="A48" t="s">
        <v>95</v>
      </c>
      <c r="B48">
        <v>-125.13510137990409</v>
      </c>
      <c r="C48">
        <f t="shared" si="0"/>
        <v>-2945.4100970817153</v>
      </c>
      <c r="D48">
        <f t="shared" si="1"/>
        <v>1376.0731203045925</v>
      </c>
      <c r="E48">
        <f t="shared" si="2"/>
        <v>379.69739709835881</v>
      </c>
      <c r="F48">
        <f t="shared" si="3"/>
        <v>4286.0238817171994</v>
      </c>
      <c r="G48">
        <f t="shared" si="4"/>
        <v>8572.0477634343988</v>
      </c>
      <c r="H48">
        <f t="shared" si="5"/>
        <v>4665.7212788155584</v>
      </c>
      <c r="I48">
        <f t="shared" si="6"/>
        <v>8951.7451605327569</v>
      </c>
      <c r="J48">
        <f t="shared" si="7"/>
        <v>-3906.3264846188404</v>
      </c>
      <c r="K48">
        <f t="shared" si="8"/>
        <v>-8192.3503663360407</v>
      </c>
    </row>
    <row r="49" spans="1:11">
      <c r="A49" t="s">
        <v>96</v>
      </c>
      <c r="B49">
        <v>-706.25884274961595</v>
      </c>
      <c r="C49">
        <f t="shared" si="0"/>
        <v>-2518.3349051128998</v>
      </c>
      <c r="D49">
        <f t="shared" si="1"/>
        <v>1803.1483122734071</v>
      </c>
      <c r="E49">
        <f t="shared" si="2"/>
        <v>661.75981271202886</v>
      </c>
      <c r="F49">
        <f t="shared" si="3"/>
        <v>4178.1085312379273</v>
      </c>
      <c r="G49">
        <f t="shared" si="4"/>
        <v>8356.2170624758546</v>
      </c>
      <c r="H49">
        <f t="shared" si="5"/>
        <v>4839.8683439499564</v>
      </c>
      <c r="I49">
        <f t="shared" si="6"/>
        <v>9017.9768751878837</v>
      </c>
      <c r="J49">
        <f t="shared" si="7"/>
        <v>-3516.3487185258982</v>
      </c>
      <c r="K49">
        <f t="shared" si="8"/>
        <v>-7694.4572497638255</v>
      </c>
    </row>
    <row r="50" spans="1:11">
      <c r="A50" t="s">
        <v>97</v>
      </c>
      <c r="B50">
        <v>-1325.406592699107</v>
      </c>
      <c r="C50">
        <f t="shared" si="0"/>
        <v>-3289.5619618034789</v>
      </c>
      <c r="D50">
        <f t="shared" si="1"/>
        <v>-1261.2670374130944</v>
      </c>
      <c r="E50">
        <f t="shared" si="2"/>
        <v>879.18671765638885</v>
      </c>
      <c r="F50">
        <f t="shared" si="3"/>
        <v>3940.9806637836004</v>
      </c>
      <c r="G50">
        <f t="shared" si="4"/>
        <v>7881.9613275672009</v>
      </c>
      <c r="H50">
        <f t="shared" si="5"/>
        <v>4820.1673814399892</v>
      </c>
      <c r="I50">
        <f t="shared" si="6"/>
        <v>8761.1480452235901</v>
      </c>
      <c r="J50">
        <f t="shared" si="7"/>
        <v>-3061.7939461272117</v>
      </c>
      <c r="K50">
        <f t="shared" si="8"/>
        <v>-7002.7746099108117</v>
      </c>
    </row>
    <row r="51" spans="1:11">
      <c r="A51" t="s">
        <v>98</v>
      </c>
      <c r="B51">
        <v>-2368.0472631021421</v>
      </c>
      <c r="C51">
        <f t="shared" si="0"/>
        <v>-4524.8477999307688</v>
      </c>
      <c r="D51">
        <f t="shared" si="1"/>
        <v>-1488.2540574585591</v>
      </c>
      <c r="E51">
        <f t="shared" si="2"/>
        <v>1110.5889374972912</v>
      </c>
      <c r="F51">
        <f t="shared" si="3"/>
        <v>3632.4000079692491</v>
      </c>
      <c r="G51">
        <f t="shared" si="4"/>
        <v>7264.8000159384983</v>
      </c>
      <c r="H51">
        <f t="shared" si="5"/>
        <v>4742.9889454665408</v>
      </c>
      <c r="I51">
        <f t="shared" si="6"/>
        <v>8375.3889534357895</v>
      </c>
      <c r="J51">
        <f t="shared" si="7"/>
        <v>-2521.8110704719579</v>
      </c>
      <c r="K51">
        <f t="shared" si="8"/>
        <v>-6154.2110784412071</v>
      </c>
    </row>
    <row r="52" spans="1:11">
      <c r="A52" t="s">
        <v>99</v>
      </c>
      <c r="B52">
        <v>-1023.329421499388</v>
      </c>
      <c r="C52">
        <f t="shared" si="0"/>
        <v>-5423.0421200502533</v>
      </c>
      <c r="D52">
        <f t="shared" si="1"/>
        <v>-2477.632022968538</v>
      </c>
      <c r="E52">
        <f t="shared" si="2"/>
        <v>1231.4397935523239</v>
      </c>
      <c r="F52">
        <f t="shared" si="3"/>
        <v>3458.114889545659</v>
      </c>
      <c r="G52">
        <f t="shared" si="4"/>
        <v>6916.2297790913181</v>
      </c>
      <c r="H52">
        <f t="shared" si="5"/>
        <v>4689.5546830979829</v>
      </c>
      <c r="I52">
        <f t="shared" si="6"/>
        <v>8147.6695726436419</v>
      </c>
      <c r="J52">
        <f t="shared" si="7"/>
        <v>-2226.6750959933352</v>
      </c>
      <c r="K52">
        <f t="shared" si="8"/>
        <v>-5684.7899855389942</v>
      </c>
    </row>
    <row r="53" spans="1:11">
      <c r="A53" t="s">
        <v>100</v>
      </c>
      <c r="B53">
        <v>-1679.2905143326921</v>
      </c>
      <c r="C53">
        <f t="shared" si="0"/>
        <v>-6396.0737916333292</v>
      </c>
      <c r="D53">
        <f t="shared" si="1"/>
        <v>-3877.7388865204293</v>
      </c>
      <c r="E53">
        <f t="shared" si="2"/>
        <v>1286.306368946365</v>
      </c>
      <c r="F53">
        <f t="shared" si="3"/>
        <v>3361.8239445314839</v>
      </c>
      <c r="G53">
        <f t="shared" si="4"/>
        <v>6723.6478890629678</v>
      </c>
      <c r="H53">
        <f t="shared" si="5"/>
        <v>4648.1303134778491</v>
      </c>
      <c r="I53">
        <f t="shared" si="6"/>
        <v>8009.954258009333</v>
      </c>
      <c r="J53">
        <f t="shared" si="7"/>
        <v>-2075.5175755851187</v>
      </c>
      <c r="K53">
        <f t="shared" si="8"/>
        <v>-5437.3415201166026</v>
      </c>
    </row>
    <row r="54" spans="1:11">
      <c r="A54" t="s">
        <v>101</v>
      </c>
      <c r="B54">
        <v>-3238.7520410181405</v>
      </c>
      <c r="C54">
        <f t="shared" si="0"/>
        <v>-8309.4192399523636</v>
      </c>
      <c r="D54">
        <f t="shared" si="1"/>
        <v>-5019.8572781488847</v>
      </c>
      <c r="E54">
        <f t="shared" si="2"/>
        <v>1044.6888426718285</v>
      </c>
      <c r="F54">
        <f t="shared" si="3"/>
        <v>3635.8112009705169</v>
      </c>
      <c r="G54">
        <f t="shared" si="4"/>
        <v>7271.6224019410338</v>
      </c>
      <c r="H54">
        <f t="shared" si="5"/>
        <v>4680.5000436423452</v>
      </c>
      <c r="I54">
        <f t="shared" si="6"/>
        <v>8316.3112446128616</v>
      </c>
      <c r="J54">
        <f t="shared" si="7"/>
        <v>-2591.1223582986886</v>
      </c>
      <c r="K54">
        <f t="shared" si="8"/>
        <v>-6226.933559269205</v>
      </c>
    </row>
    <row r="55" spans="1:11">
      <c r="A55" t="s">
        <v>102</v>
      </c>
      <c r="B55">
        <v>-1297.7677698347586</v>
      </c>
      <c r="C55">
        <f t="shared" si="0"/>
        <v>-7239.1397466849794</v>
      </c>
      <c r="D55">
        <f t="shared" si="1"/>
        <v>-2714.2919467542106</v>
      </c>
      <c r="E55">
        <f t="shared" si="2"/>
        <v>466.96574018257627</v>
      </c>
      <c r="F55">
        <f t="shared" si="3"/>
        <v>3226.9300020511591</v>
      </c>
      <c r="G55">
        <f t="shared" si="4"/>
        <v>6453.8600041023183</v>
      </c>
      <c r="H55">
        <f t="shared" si="5"/>
        <v>3693.8957422337353</v>
      </c>
      <c r="I55">
        <f t="shared" si="6"/>
        <v>6920.8257442848944</v>
      </c>
      <c r="J55">
        <f t="shared" si="7"/>
        <v>-2759.964261868583</v>
      </c>
      <c r="K55">
        <f t="shared" si="8"/>
        <v>-5986.8942639197421</v>
      </c>
    </row>
    <row r="56" spans="1:11">
      <c r="A56" t="s">
        <v>103</v>
      </c>
      <c r="B56">
        <v>-1815.2942007981601</v>
      </c>
      <c r="C56">
        <f t="shared" si="0"/>
        <v>-8031.104525983751</v>
      </c>
      <c r="D56">
        <f t="shared" si="1"/>
        <v>-2608.0624059334978</v>
      </c>
      <c r="E56">
        <f t="shared" si="2"/>
        <v>-74.033686231097363</v>
      </c>
      <c r="F56">
        <f t="shared" si="3"/>
        <v>2728.6611978003143</v>
      </c>
      <c r="G56">
        <f t="shared" si="4"/>
        <v>5457.3223956006286</v>
      </c>
      <c r="H56">
        <f t="shared" si="5"/>
        <v>2654.6275115692169</v>
      </c>
      <c r="I56">
        <f t="shared" si="6"/>
        <v>5383.2887093695317</v>
      </c>
      <c r="J56">
        <f t="shared" si="7"/>
        <v>-2802.6948840314117</v>
      </c>
      <c r="K56">
        <f t="shared" si="8"/>
        <v>-5531.3560818317255</v>
      </c>
    </row>
    <row r="57" spans="1:11">
      <c r="A57" t="s">
        <v>104</v>
      </c>
      <c r="B57">
        <v>-3079.9341638111573</v>
      </c>
      <c r="C57">
        <f t="shared" si="0"/>
        <v>-9431.7481754622168</v>
      </c>
      <c r="D57">
        <f t="shared" si="1"/>
        <v>-3035.6743838288876</v>
      </c>
      <c r="E57">
        <f t="shared" si="2"/>
        <v>-547.66600613917637</v>
      </c>
      <c r="F57">
        <f t="shared" si="3"/>
        <v>2332.3561118241191</v>
      </c>
      <c r="G57">
        <f t="shared" si="4"/>
        <v>4664.7122236482383</v>
      </c>
      <c r="H57">
        <f t="shared" si="5"/>
        <v>1784.6901056849429</v>
      </c>
      <c r="I57">
        <f t="shared" si="6"/>
        <v>4117.0462175090615</v>
      </c>
      <c r="J57">
        <f t="shared" si="7"/>
        <v>-2880.0221179632954</v>
      </c>
      <c r="K57">
        <f t="shared" si="8"/>
        <v>-5212.378229787415</v>
      </c>
    </row>
    <row r="58" spans="1:11">
      <c r="A58" t="s">
        <v>105</v>
      </c>
      <c r="B58">
        <v>-1968.4791387881228</v>
      </c>
      <c r="C58">
        <f t="shared" si="0"/>
        <v>-8161.4752732321995</v>
      </c>
      <c r="D58">
        <f t="shared" si="1"/>
        <v>147.9439667201641</v>
      </c>
      <c r="E58">
        <f t="shared" si="2"/>
        <v>-653.86906125872213</v>
      </c>
      <c r="F58">
        <f t="shared" si="3"/>
        <v>2243.8871594002726</v>
      </c>
      <c r="G58">
        <f t="shared" si="4"/>
        <v>4487.7743188005452</v>
      </c>
      <c r="H58">
        <f t="shared" si="5"/>
        <v>1590.0180981415506</v>
      </c>
      <c r="I58">
        <f t="shared" si="6"/>
        <v>3833.9052575418232</v>
      </c>
      <c r="J58">
        <f t="shared" si="7"/>
        <v>-2897.7562206589946</v>
      </c>
      <c r="K58">
        <f t="shared" si="8"/>
        <v>-5141.6433800592677</v>
      </c>
    </row>
    <row r="59" spans="1:11">
      <c r="A59" t="s">
        <v>106</v>
      </c>
      <c r="B59">
        <v>-374.31912658332419</v>
      </c>
      <c r="C59">
        <f t="shared" si="0"/>
        <v>-7238.0266299807636</v>
      </c>
      <c r="D59">
        <f t="shared" si="1"/>
        <v>1.1131167042158268</v>
      </c>
      <c r="E59">
        <f t="shared" si="2"/>
        <v>-557.91522500081192</v>
      </c>
      <c r="F59">
        <f t="shared" si="3"/>
        <v>2227.962084549999</v>
      </c>
      <c r="G59">
        <f t="shared" si="4"/>
        <v>4455.9241690999979</v>
      </c>
      <c r="H59">
        <f t="shared" si="5"/>
        <v>1670.046859549187</v>
      </c>
      <c r="I59">
        <f t="shared" si="6"/>
        <v>3898.008944099186</v>
      </c>
      <c r="J59">
        <f t="shared" si="7"/>
        <v>-2785.8773095508109</v>
      </c>
      <c r="K59">
        <f t="shared" si="8"/>
        <v>-5013.8393941008098</v>
      </c>
    </row>
    <row r="60" spans="1:11">
      <c r="A60" t="s">
        <v>107</v>
      </c>
      <c r="B60">
        <v>-2855.368638174521</v>
      </c>
      <c r="C60">
        <f t="shared" si="0"/>
        <v>-8278.1010673571254</v>
      </c>
      <c r="D60">
        <f t="shared" si="1"/>
        <v>-246.99654137337438</v>
      </c>
      <c r="E60">
        <f t="shared" si="2"/>
        <v>-477.79048843105556</v>
      </c>
      <c r="F60">
        <f t="shared" si="3"/>
        <v>2207.7922793466291</v>
      </c>
      <c r="G60">
        <f t="shared" si="4"/>
        <v>4415.5845586932583</v>
      </c>
      <c r="H60">
        <f t="shared" si="5"/>
        <v>1730.0017909155736</v>
      </c>
      <c r="I60">
        <f t="shared" si="6"/>
        <v>3937.7940702622027</v>
      </c>
      <c r="J60">
        <f t="shared" si="7"/>
        <v>-2685.5827677776847</v>
      </c>
      <c r="K60">
        <f t="shared" si="8"/>
        <v>-4893.3750471243138</v>
      </c>
    </row>
    <row r="61" spans="1:11">
      <c r="A61" t="s">
        <v>108</v>
      </c>
      <c r="B61">
        <v>-2303.9286703202561</v>
      </c>
      <c r="C61">
        <f t="shared" si="0"/>
        <v>-7502.0955738662242</v>
      </c>
      <c r="D61">
        <f t="shared" si="1"/>
        <v>1929.6526015959926</v>
      </c>
      <c r="E61">
        <f t="shared" si="2"/>
        <v>-429.49235522386806</v>
      </c>
      <c r="F61">
        <f t="shared" si="3"/>
        <v>2251.1266237410218</v>
      </c>
      <c r="G61">
        <f t="shared" si="4"/>
        <v>4502.2532474820437</v>
      </c>
      <c r="H61">
        <f t="shared" si="5"/>
        <v>1821.6342685171537</v>
      </c>
      <c r="I61">
        <f t="shared" si="6"/>
        <v>4072.7608922581758</v>
      </c>
      <c r="J61">
        <f t="shared" si="7"/>
        <v>-2680.6189789648897</v>
      </c>
      <c r="K61">
        <f t="shared" si="8"/>
        <v>-4931.7456027059116</v>
      </c>
    </row>
    <row r="62" spans="1:11">
      <c r="A62" t="s">
        <v>109</v>
      </c>
      <c r="B62">
        <v>-7024.3776840015198</v>
      </c>
      <c r="C62">
        <f t="shared" si="0"/>
        <v>-12557.994119079622</v>
      </c>
      <c r="D62">
        <f t="shared" si="1"/>
        <v>-4396.5188458474222</v>
      </c>
      <c r="E62">
        <f t="shared" si="2"/>
        <v>-781.58845600364771</v>
      </c>
      <c r="F62">
        <f t="shared" si="3"/>
        <v>2295.1520285653696</v>
      </c>
      <c r="G62">
        <f t="shared" si="4"/>
        <v>4590.3040571307392</v>
      </c>
      <c r="H62">
        <f t="shared" si="5"/>
        <v>1513.5635725617219</v>
      </c>
      <c r="I62">
        <f t="shared" si="6"/>
        <v>3808.7156011270918</v>
      </c>
      <c r="J62">
        <f t="shared" si="7"/>
        <v>-3076.7404845690171</v>
      </c>
      <c r="K62">
        <f t="shared" si="8"/>
        <v>-5371.8925131343867</v>
      </c>
    </row>
    <row r="63" spans="1:11">
      <c r="A63" t="s">
        <v>110</v>
      </c>
      <c r="B63">
        <v>-2365.8354674952298</v>
      </c>
      <c r="C63">
        <f t="shared" si="0"/>
        <v>-14549.510459991527</v>
      </c>
      <c r="D63">
        <f t="shared" si="1"/>
        <v>-7311.4838300107631</v>
      </c>
      <c r="E63">
        <f t="shared" si="2"/>
        <v>-1217.9875196123662</v>
      </c>
      <c r="F63">
        <f t="shared" si="3"/>
        <v>2656.5292253309663</v>
      </c>
      <c r="G63">
        <f t="shared" si="4"/>
        <v>5313.0584506619325</v>
      </c>
      <c r="H63">
        <f t="shared" si="5"/>
        <v>1438.5417057186</v>
      </c>
      <c r="I63">
        <f t="shared" si="6"/>
        <v>4095.0709310495663</v>
      </c>
      <c r="J63">
        <f t="shared" si="7"/>
        <v>-3874.5167449433325</v>
      </c>
      <c r="K63">
        <f t="shared" si="8"/>
        <v>-6531.0459702742992</v>
      </c>
    </row>
    <row r="64" spans="1:11">
      <c r="A64" t="s">
        <v>111</v>
      </c>
      <c r="B64">
        <v>-3786.3943217725009</v>
      </c>
      <c r="C64">
        <f t="shared" si="0"/>
        <v>-15480.536143589507</v>
      </c>
      <c r="D64">
        <f t="shared" si="1"/>
        <v>-7202.4350762323811</v>
      </c>
      <c r="E64">
        <f t="shared" si="2"/>
        <v>-1640.2063875645822</v>
      </c>
      <c r="F64">
        <f t="shared" si="3"/>
        <v>2904.4682949560788</v>
      </c>
      <c r="G64">
        <f t="shared" si="4"/>
        <v>5808.9365899121576</v>
      </c>
      <c r="H64">
        <f t="shared" si="5"/>
        <v>1264.2619073914966</v>
      </c>
      <c r="I64">
        <f t="shared" si="6"/>
        <v>4168.730202347575</v>
      </c>
      <c r="J64">
        <f t="shared" si="7"/>
        <v>-4544.674682520661</v>
      </c>
      <c r="K64">
        <f t="shared" si="8"/>
        <v>-7449.1429774767403</v>
      </c>
    </row>
    <row r="65" spans="1:11">
      <c r="A65" t="s">
        <v>112</v>
      </c>
      <c r="B65">
        <v>-1495.687360628468</v>
      </c>
      <c r="C65">
        <f t="shared" si="0"/>
        <v>-14672.294833897718</v>
      </c>
      <c r="D65">
        <f t="shared" si="1"/>
        <v>-7170.1992600314943</v>
      </c>
      <c r="E65">
        <f t="shared" si="2"/>
        <v>-1998.717611827657</v>
      </c>
      <c r="F65">
        <f t="shared" si="3"/>
        <v>3125.4695724606377</v>
      </c>
      <c r="G65">
        <f t="shared" si="4"/>
        <v>6250.9391449212753</v>
      </c>
      <c r="H65">
        <f t="shared" si="5"/>
        <v>1126.7519606329806</v>
      </c>
      <c r="I65">
        <f t="shared" si="6"/>
        <v>4252.2215330936178</v>
      </c>
      <c r="J65">
        <f t="shared" si="7"/>
        <v>-5124.1871842882947</v>
      </c>
      <c r="K65">
        <f t="shared" si="8"/>
        <v>-8249.6567567489328</v>
      </c>
    </row>
    <row r="66" spans="1:11">
      <c r="A66" t="s">
        <v>113</v>
      </c>
      <c r="B66">
        <v>-8454.0255509398521</v>
      </c>
      <c r="C66">
        <f t="shared" si="0"/>
        <v>-16101.942700836051</v>
      </c>
      <c r="D66">
        <f t="shared" si="1"/>
        <v>-3543.9485817564291</v>
      </c>
      <c r="E66">
        <f t="shared" si="2"/>
        <v>-2290.5757168267742</v>
      </c>
      <c r="F66">
        <f t="shared" si="3"/>
        <v>2972.3823846891682</v>
      </c>
      <c r="G66">
        <f t="shared" si="4"/>
        <v>5944.7647693783365</v>
      </c>
      <c r="H66">
        <f t="shared" si="5"/>
        <v>681.80666786239408</v>
      </c>
      <c r="I66">
        <f t="shared" si="6"/>
        <v>3654.1890525515623</v>
      </c>
      <c r="J66">
        <f t="shared" si="7"/>
        <v>-5262.958101515942</v>
      </c>
      <c r="K66">
        <f t="shared" si="8"/>
        <v>-8235.3404862051102</v>
      </c>
    </row>
    <row r="67" spans="1:11">
      <c r="A67" t="s">
        <v>114</v>
      </c>
      <c r="B67">
        <v>-7794.9246665924502</v>
      </c>
      <c r="C67">
        <f t="shared" si="0"/>
        <v>-21531.03189993327</v>
      </c>
      <c r="D67">
        <f t="shared" si="1"/>
        <v>-6981.5214399417437</v>
      </c>
      <c r="E67">
        <f t="shared" si="2"/>
        <v>-2703.8975238310663</v>
      </c>
      <c r="F67">
        <f t="shared" si="3"/>
        <v>3023.3322980816783</v>
      </c>
      <c r="G67">
        <f t="shared" si="4"/>
        <v>6046.6645961633567</v>
      </c>
      <c r="H67">
        <f t="shared" si="5"/>
        <v>319.43477425061201</v>
      </c>
      <c r="I67">
        <f t="shared" si="6"/>
        <v>3342.7670723322904</v>
      </c>
      <c r="J67">
        <f t="shared" si="7"/>
        <v>-5727.2298219127442</v>
      </c>
      <c r="K67">
        <f t="shared" si="8"/>
        <v>-8750.5621199944235</v>
      </c>
    </row>
    <row r="68" spans="1:11">
      <c r="A68" t="s">
        <v>115</v>
      </c>
      <c r="B68">
        <v>-7778.4633889054649</v>
      </c>
      <c r="C68">
        <f t="shared" si="0"/>
        <v>-25523.100967066235</v>
      </c>
      <c r="D68">
        <f t="shared" si="1"/>
        <v>-10042.564823476729</v>
      </c>
      <c r="E68">
        <f t="shared" si="2"/>
        <v>-3274.829421020132</v>
      </c>
      <c r="F68">
        <f t="shared" si="3"/>
        <v>3279.6087552374674</v>
      </c>
      <c r="G68">
        <f t="shared" si="4"/>
        <v>6559.2175104749349</v>
      </c>
      <c r="H68">
        <f t="shared" si="5"/>
        <v>4.7793342173354176</v>
      </c>
      <c r="I68">
        <f t="shared" si="6"/>
        <v>3284.3880894548029</v>
      </c>
      <c r="J68">
        <f t="shared" si="7"/>
        <v>-6554.4381762575995</v>
      </c>
      <c r="K68">
        <f t="shared" si="8"/>
        <v>-9834.0469314950678</v>
      </c>
    </row>
    <row r="69" spans="1:11">
      <c r="A69" t="s">
        <v>116</v>
      </c>
      <c r="B69">
        <v>-5267.0660439843186</v>
      </c>
      <c r="C69">
        <f t="shared" si="0"/>
        <v>-29294.479650422087</v>
      </c>
      <c r="D69">
        <f t="shared" si="1"/>
        <v>-14622.184816524368</v>
      </c>
      <c r="E69">
        <f t="shared" si="2"/>
        <v>-4096.0960774600208</v>
      </c>
      <c r="F69">
        <f t="shared" si="3"/>
        <v>3932.6425851865347</v>
      </c>
      <c r="G69">
        <f t="shared" si="4"/>
        <v>7865.2851703730694</v>
      </c>
      <c r="H69">
        <f t="shared" si="5"/>
        <v>-163.45349227348606</v>
      </c>
      <c r="I69">
        <f t="shared" si="6"/>
        <v>3769.1890929130486</v>
      </c>
      <c r="J69">
        <f t="shared" si="7"/>
        <v>-8028.7386626465559</v>
      </c>
      <c r="K69">
        <f t="shared" si="8"/>
        <v>-11961.381247833091</v>
      </c>
    </row>
    <row r="70" spans="1:11">
      <c r="A70" t="s">
        <v>117</v>
      </c>
      <c r="B70">
        <v>-10895.23008117167</v>
      </c>
      <c r="C70">
        <f t="shared" ref="C70:C101" si="17">SUM(B67,B68,B69,B70)</f>
        <v>-31735.684180653905</v>
      </c>
      <c r="D70">
        <f t="shared" si="1"/>
        <v>-15633.741479817854</v>
      </c>
      <c r="E70">
        <f t="shared" si="2"/>
        <v>-4814.719799580259</v>
      </c>
      <c r="F70">
        <f t="shared" si="3"/>
        <v>4637.3794835695626</v>
      </c>
      <c r="G70">
        <f t="shared" si="4"/>
        <v>9274.7589671391252</v>
      </c>
      <c r="H70">
        <f t="shared" si="5"/>
        <v>-177.34031601069637</v>
      </c>
      <c r="I70">
        <f t="shared" si="6"/>
        <v>4460.0391675588662</v>
      </c>
      <c r="J70">
        <f t="shared" si="7"/>
        <v>-9452.0992831498224</v>
      </c>
      <c r="K70">
        <f t="shared" si="8"/>
        <v>-14089.478766719385</v>
      </c>
    </row>
    <row r="71" spans="1:11">
      <c r="A71" t="s">
        <v>163</v>
      </c>
      <c r="B71">
        <v>-2176.4117064605334</v>
      </c>
      <c r="C71">
        <f t="shared" si="17"/>
        <v>-26117.171220521988</v>
      </c>
      <c r="D71">
        <f t="shared" si="1"/>
        <v>-4586.139320588718</v>
      </c>
      <c r="E71">
        <f t="shared" si="2"/>
        <v>-4969.6140627367668</v>
      </c>
      <c r="F71">
        <f t="shared" si="3"/>
        <v>4571.6950159863654</v>
      </c>
      <c r="G71">
        <f t="shared" si="4"/>
        <v>9143.3900319727309</v>
      </c>
      <c r="H71">
        <f t="shared" si="5"/>
        <v>-397.91904675040132</v>
      </c>
      <c r="I71">
        <f t="shared" si="6"/>
        <v>4173.7759692359641</v>
      </c>
      <c r="J71">
        <f t="shared" si="7"/>
        <v>-9541.3090787231322</v>
      </c>
      <c r="K71">
        <f t="shared" si="8"/>
        <v>-14113.004094709497</v>
      </c>
    </row>
    <row r="72" spans="1:11">
      <c r="A72" t="s">
        <v>119</v>
      </c>
      <c r="B72">
        <v>921.75537083582867</v>
      </c>
      <c r="C72">
        <f t="shared" si="17"/>
        <v>-17416.952460780696</v>
      </c>
      <c r="D72">
        <f t="shared" si="1"/>
        <v>8106.148506285539</v>
      </c>
      <c r="E72">
        <f t="shared" si="2"/>
        <v>-4440.4250362740631</v>
      </c>
      <c r="F72">
        <f t="shared" si="3"/>
        <v>5410.8676355774151</v>
      </c>
      <c r="G72">
        <f t="shared" si="4"/>
        <v>10821.73527115483</v>
      </c>
      <c r="H72">
        <f t="shared" si="5"/>
        <v>970.44259930335193</v>
      </c>
      <c r="I72">
        <f t="shared" si="6"/>
        <v>6381.310234880767</v>
      </c>
      <c r="J72">
        <f t="shared" si="7"/>
        <v>-9851.2926718514791</v>
      </c>
      <c r="K72">
        <f t="shared" si="8"/>
        <v>-15262.160307428894</v>
      </c>
    </row>
    <row r="73" spans="1:11">
      <c r="A73" t="s">
        <v>120</v>
      </c>
      <c r="B73">
        <v>8169.7190552346492</v>
      </c>
      <c r="C73">
        <f t="shared" si="17"/>
        <v>-3980.1673615617274</v>
      </c>
      <c r="D73">
        <f t="shared" si="1"/>
        <v>25314.312288860361</v>
      </c>
      <c r="E73">
        <f t="shared" si="2"/>
        <v>-2980.8224775050239</v>
      </c>
      <c r="F73">
        <f t="shared" si="3"/>
        <v>8579.9376387697048</v>
      </c>
      <c r="G73">
        <f t="shared" si="4"/>
        <v>17159.87527753941</v>
      </c>
      <c r="H73">
        <f t="shared" si="5"/>
        <v>5599.1151612646809</v>
      </c>
      <c r="I73">
        <f t="shared" si="6"/>
        <v>14179.052800034386</v>
      </c>
      <c r="J73">
        <f t="shared" si="7"/>
        <v>-11560.760116274729</v>
      </c>
      <c r="K73">
        <f t="shared" si="8"/>
        <v>-20140.697755044435</v>
      </c>
    </row>
    <row r="74" spans="1:11">
      <c r="A74" t="s">
        <v>121</v>
      </c>
      <c r="B74">
        <v>-228.93699656843228</v>
      </c>
      <c r="C74">
        <f t="shared" si="17"/>
        <v>6686.1257230415122</v>
      </c>
      <c r="D74">
        <f t="shared" ref="D74:D101" si="18">C74-C70</f>
        <v>38421.809903695415</v>
      </c>
      <c r="E74">
        <f t="shared" si="2"/>
        <v>-808.73911841280938</v>
      </c>
      <c r="F74">
        <f t="shared" si="3"/>
        <v>12595.639702139299</v>
      </c>
      <c r="G74">
        <f t="shared" si="4"/>
        <v>25191.279404278597</v>
      </c>
      <c r="H74">
        <f t="shared" si="5"/>
        <v>11786.900583726489</v>
      </c>
      <c r="I74">
        <f t="shared" si="6"/>
        <v>24382.540285865787</v>
      </c>
      <c r="J74">
        <f t="shared" si="7"/>
        <v>-13404.378820552109</v>
      </c>
      <c r="K74">
        <f t="shared" si="8"/>
        <v>-26000.018522691407</v>
      </c>
    </row>
    <row r="75" spans="1:11">
      <c r="A75" t="s">
        <v>122</v>
      </c>
      <c r="B75">
        <v>-283.19893161468735</v>
      </c>
      <c r="C75">
        <f t="shared" si="17"/>
        <v>8579.3384978873582</v>
      </c>
      <c r="D75">
        <f t="shared" si="18"/>
        <v>34696.509718409347</v>
      </c>
      <c r="E75">
        <f t="shared" si="2"/>
        <v>1061.8009648453685</v>
      </c>
      <c r="F75">
        <f t="shared" si="3"/>
        <v>14870.256094382006</v>
      </c>
      <c r="G75">
        <f t="shared" si="4"/>
        <v>29740.512188764013</v>
      </c>
      <c r="H75">
        <f t="shared" si="5"/>
        <v>15932.057059227374</v>
      </c>
      <c r="I75">
        <f t="shared" si="6"/>
        <v>30802.313153609382</v>
      </c>
      <c r="J75">
        <f t="shared" si="7"/>
        <v>-13808.455129536638</v>
      </c>
      <c r="K75">
        <f t="shared" si="8"/>
        <v>-28678.711223918643</v>
      </c>
    </row>
    <row r="76" spans="1:11">
      <c r="A76" t="s">
        <v>123</v>
      </c>
      <c r="B76">
        <v>-4321.6098371605804</v>
      </c>
      <c r="C76">
        <f t="shared" si="17"/>
        <v>3335.9732898909488</v>
      </c>
      <c r="D76">
        <f t="shared" si="18"/>
        <v>20752.925750671646</v>
      </c>
      <c r="E76">
        <f t="shared" si="2"/>
        <v>2229.8503726756253</v>
      </c>
      <c r="F76">
        <f t="shared" si="3"/>
        <v>15472.133727796843</v>
      </c>
      <c r="G76">
        <f t="shared" si="4"/>
        <v>30944.267455593686</v>
      </c>
      <c r="H76">
        <f t="shared" si="5"/>
        <v>17701.984100472469</v>
      </c>
      <c r="I76">
        <f t="shared" si="6"/>
        <v>33174.117828269314</v>
      </c>
      <c r="J76">
        <f t="shared" si="7"/>
        <v>-13242.283355121217</v>
      </c>
      <c r="K76">
        <f t="shared" si="8"/>
        <v>-28714.417082918062</v>
      </c>
    </row>
    <row r="77" spans="1:11">
      <c r="A77" t="s">
        <v>124</v>
      </c>
      <c r="B77">
        <v>-9027.2432323680987</v>
      </c>
      <c r="C77">
        <f t="shared" si="17"/>
        <v>-13860.988997711798</v>
      </c>
      <c r="D77">
        <f t="shared" si="18"/>
        <v>-9880.8216361500708</v>
      </c>
      <c r="E77">
        <f t="shared" si="2"/>
        <v>1887.5930100595665</v>
      </c>
      <c r="F77">
        <f t="shared" si="3"/>
        <v>15669.197647185045</v>
      </c>
      <c r="G77">
        <f t="shared" si="4"/>
        <v>31338.39529437009</v>
      </c>
      <c r="H77">
        <f t="shared" si="5"/>
        <v>17556.790657244612</v>
      </c>
      <c r="I77">
        <f t="shared" si="6"/>
        <v>33225.988304429658</v>
      </c>
      <c r="J77">
        <f t="shared" si="7"/>
        <v>-13781.604637125478</v>
      </c>
      <c r="K77">
        <f t="shared" si="8"/>
        <v>-29450.802284310525</v>
      </c>
    </row>
    <row r="78" spans="1:11">
      <c r="A78" t="s">
        <v>125</v>
      </c>
      <c r="B78">
        <v>-11202.25247029903</v>
      </c>
      <c r="C78">
        <f t="shared" si="17"/>
        <v>-24834.304471442396</v>
      </c>
      <c r="D78">
        <f t="shared" si="18"/>
        <v>-31520.43019448391</v>
      </c>
      <c r="E78">
        <f t="shared" si="2"/>
        <v>304.1743019993628</v>
      </c>
      <c r="F78">
        <f t="shared" si="3"/>
        <v>17362.810654664758</v>
      </c>
      <c r="G78">
        <f t="shared" si="4"/>
        <v>34725.621309329515</v>
      </c>
      <c r="H78">
        <f t="shared" si="5"/>
        <v>17666.984956664121</v>
      </c>
      <c r="I78">
        <f t="shared" si="6"/>
        <v>35029.795611328882</v>
      </c>
      <c r="J78">
        <f t="shared" si="7"/>
        <v>-17058.636352665395</v>
      </c>
      <c r="K78">
        <f t="shared" si="8"/>
        <v>-34421.447007330149</v>
      </c>
    </row>
    <row r="79" spans="1:11">
      <c r="A79" t="s">
        <v>126</v>
      </c>
      <c r="B79">
        <v>-1006.8660577597752</v>
      </c>
      <c r="C79">
        <f t="shared" si="17"/>
        <v>-25557.971597587486</v>
      </c>
      <c r="D79">
        <f t="shared" si="18"/>
        <v>-34137.310095474844</v>
      </c>
      <c r="E79">
        <f t="shared" si="2"/>
        <v>-1402.7468586095904</v>
      </c>
      <c r="F79">
        <f t="shared" si="3"/>
        <v>18995.469109644619</v>
      </c>
      <c r="G79">
        <f t="shared" si="4"/>
        <v>37990.938219289237</v>
      </c>
      <c r="H79">
        <f t="shared" si="5"/>
        <v>17592.722251035029</v>
      </c>
      <c r="I79">
        <f t="shared" si="6"/>
        <v>36588.191360679644</v>
      </c>
      <c r="J79">
        <f t="shared" si="7"/>
        <v>-20398.215968254208</v>
      </c>
      <c r="K79">
        <f t="shared" si="8"/>
        <v>-39393.68507789883</v>
      </c>
    </row>
    <row r="80" spans="1:11">
      <c r="A80" t="s">
        <v>127</v>
      </c>
      <c r="B80">
        <v>-8314.6889435541507</v>
      </c>
      <c r="C80">
        <f t="shared" si="17"/>
        <v>-29551.050703981055</v>
      </c>
      <c r="D80">
        <f t="shared" si="18"/>
        <v>-32887.023993872004</v>
      </c>
      <c r="E80">
        <f t="shared" si="2"/>
        <v>-3034.7482312345219</v>
      </c>
      <c r="F80">
        <f t="shared" si="3"/>
        <v>20251.555451038188</v>
      </c>
      <c r="G80">
        <f t="shared" si="4"/>
        <v>40503.110902076376</v>
      </c>
      <c r="H80">
        <f t="shared" si="5"/>
        <v>17216.807219803668</v>
      </c>
      <c r="I80">
        <f t="shared" si="6"/>
        <v>37468.362670841852</v>
      </c>
      <c r="J80">
        <f t="shared" si="7"/>
        <v>-23286.303682272708</v>
      </c>
      <c r="K80">
        <f t="shared" si="8"/>
        <v>-43537.8591333109</v>
      </c>
    </row>
    <row r="81" spans="1:87">
      <c r="A81" t="s">
        <v>128</v>
      </c>
      <c r="B81">
        <v>-2362.1900299874201</v>
      </c>
      <c r="C81">
        <f t="shared" si="17"/>
        <v>-22885.997501600377</v>
      </c>
      <c r="D81">
        <f t="shared" si="18"/>
        <v>-9025.0085038885791</v>
      </c>
      <c r="E81">
        <f t="shared" si="2"/>
        <v>-3582.4812865087501</v>
      </c>
      <c r="F81">
        <f t="shared" si="3"/>
        <v>20258.36042886641</v>
      </c>
      <c r="G81">
        <f t="shared" si="4"/>
        <v>40516.72085773282</v>
      </c>
      <c r="H81">
        <f t="shared" si="5"/>
        <v>16675.879142357659</v>
      </c>
      <c r="I81">
        <f t="shared" si="6"/>
        <v>36934.239571224069</v>
      </c>
      <c r="J81">
        <f t="shared" si="7"/>
        <v>-23840.841715375162</v>
      </c>
      <c r="K81">
        <f t="shared" si="8"/>
        <v>-44099.202144241572</v>
      </c>
    </row>
    <row r="82" spans="1:87">
      <c r="A82" t="s">
        <v>129</v>
      </c>
      <c r="B82">
        <v>-4815.0839927684701</v>
      </c>
      <c r="C82">
        <f t="shared" si="17"/>
        <v>-16498.829024069815</v>
      </c>
      <c r="D82">
        <f t="shared" si="18"/>
        <v>8335.4754473725807</v>
      </c>
      <c r="E82">
        <f t="shared" si="2"/>
        <v>-2945.8815718477504</v>
      </c>
      <c r="F82">
        <f t="shared" si="3"/>
        <v>20430.745703061137</v>
      </c>
      <c r="G82">
        <f t="shared" si="4"/>
        <v>40861.491406122273</v>
      </c>
      <c r="H82">
        <f t="shared" si="5"/>
        <v>17484.864131213388</v>
      </c>
      <c r="I82">
        <f t="shared" si="6"/>
        <v>37915.609834274524</v>
      </c>
      <c r="J82">
        <f t="shared" si="7"/>
        <v>-23376.627274908886</v>
      </c>
      <c r="K82">
        <f t="shared" si="8"/>
        <v>-43807.372977970022</v>
      </c>
    </row>
    <row r="83" spans="1:87">
      <c r="A83" t="s">
        <v>130</v>
      </c>
      <c r="B83">
        <v>917.70275071469041</v>
      </c>
      <c r="C83">
        <f t="shared" si="17"/>
        <v>-14574.26021559535</v>
      </c>
      <c r="D83">
        <f t="shared" si="18"/>
        <v>10983.711381992136</v>
      </c>
      <c r="E83">
        <f t="shared" si="2"/>
        <v>-2031.1218112476054</v>
      </c>
      <c r="F83">
        <f t="shared" si="3"/>
        <v>20633.559019064058</v>
      </c>
      <c r="G83">
        <f t="shared" si="4"/>
        <v>41267.118038128116</v>
      </c>
      <c r="H83">
        <f t="shared" si="5"/>
        <v>18602.437207816452</v>
      </c>
      <c r="I83">
        <f t="shared" si="6"/>
        <v>39235.99622688051</v>
      </c>
      <c r="J83">
        <f t="shared" si="7"/>
        <v>-22664.680830311663</v>
      </c>
      <c r="K83">
        <f t="shared" si="8"/>
        <v>-43298.239849375721</v>
      </c>
    </row>
    <row r="84" spans="1:87">
      <c r="A84" t="s">
        <v>131</v>
      </c>
      <c r="B84">
        <v>4309.0408638668305</v>
      </c>
      <c r="C84">
        <f t="shared" si="17"/>
        <v>-1950.5304081743689</v>
      </c>
      <c r="D84">
        <f t="shared" si="18"/>
        <v>27600.520295806687</v>
      </c>
      <c r="E84">
        <f t="shared" si="2"/>
        <v>-290.97404264565159</v>
      </c>
      <c r="F84">
        <f t="shared" si="3"/>
        <v>21618.535962425893</v>
      </c>
      <c r="G84">
        <f t="shared" si="4"/>
        <v>43237.071924851785</v>
      </c>
      <c r="H84">
        <f t="shared" si="5"/>
        <v>21327.561919780241</v>
      </c>
      <c r="I84">
        <f t="shared" si="6"/>
        <v>42946.097882206137</v>
      </c>
      <c r="J84">
        <f t="shared" si="7"/>
        <v>-21909.510005071545</v>
      </c>
      <c r="K84">
        <f t="shared" si="8"/>
        <v>-43528.045967497434</v>
      </c>
    </row>
    <row r="85" spans="1:87">
      <c r="A85" t="s">
        <v>132</v>
      </c>
      <c r="B85">
        <v>-6932.9832221283805</v>
      </c>
      <c r="C85">
        <f t="shared" si="17"/>
        <v>-6521.3236003153297</v>
      </c>
      <c r="D85">
        <f t="shared" si="18"/>
        <v>16364.673901285048</v>
      </c>
      <c r="E85">
        <f t="shared" si="2"/>
        <v>885.7696154201758</v>
      </c>
      <c r="F85">
        <f t="shared" si="3"/>
        <v>21863.515875251382</v>
      </c>
      <c r="G85">
        <f t="shared" si="4"/>
        <v>43727.031750502763</v>
      </c>
      <c r="H85">
        <f t="shared" si="5"/>
        <v>22749.285490671558</v>
      </c>
      <c r="I85">
        <f t="shared" si="6"/>
        <v>44612.80136592294</v>
      </c>
      <c r="J85">
        <f t="shared" si="7"/>
        <v>-20977.746259831205</v>
      </c>
      <c r="K85">
        <f t="shared" si="8"/>
        <v>-42841.262135082587</v>
      </c>
    </row>
    <row r="86" spans="1:87">
      <c r="A86" t="s">
        <v>133</v>
      </c>
      <c r="B86">
        <v>-5582.8199431908397</v>
      </c>
      <c r="C86">
        <f t="shared" si="17"/>
        <v>-7289.0595507376993</v>
      </c>
      <c r="D86">
        <f t="shared" si="18"/>
        <v>9209.769473332115</v>
      </c>
      <c r="E86">
        <f t="shared" si="2"/>
        <v>1523.4555181746023</v>
      </c>
      <c r="F86">
        <f t="shared" si="3"/>
        <v>21913.450455246959</v>
      </c>
      <c r="G86">
        <f t="shared" si="4"/>
        <v>43826.900910493918</v>
      </c>
      <c r="H86">
        <f t="shared" si="5"/>
        <v>23436.905973421563</v>
      </c>
      <c r="I86">
        <f t="shared" si="6"/>
        <v>45350.356428668521</v>
      </c>
      <c r="J86">
        <f t="shared" si="7"/>
        <v>-20389.994937072355</v>
      </c>
      <c r="K86">
        <f t="shared" si="8"/>
        <v>-42303.445392319314</v>
      </c>
    </row>
    <row r="87" spans="1:87">
      <c r="A87" t="s">
        <v>134</v>
      </c>
      <c r="B87">
        <v>-3903.9926341322202</v>
      </c>
      <c r="C87">
        <f t="shared" si="17"/>
        <v>-12110.754935584609</v>
      </c>
      <c r="D87">
        <f t="shared" si="18"/>
        <v>2463.5052800107405</v>
      </c>
      <c r="E87">
        <f t="shared" si="2"/>
        <v>1995.7068541722263</v>
      </c>
      <c r="F87">
        <f t="shared" si="3"/>
        <v>21822.098336375384</v>
      </c>
      <c r="G87">
        <f t="shared" si="4"/>
        <v>43644.196672750768</v>
      </c>
      <c r="H87">
        <f t="shared" si="5"/>
        <v>23817.80519054761</v>
      </c>
      <c r="I87">
        <f t="shared" si="6"/>
        <v>45639.903526922993</v>
      </c>
      <c r="J87">
        <f t="shared" si="7"/>
        <v>-19826.391482203158</v>
      </c>
      <c r="K87">
        <f t="shared" si="8"/>
        <v>-41648.489818578542</v>
      </c>
    </row>
    <row r="88" spans="1:87">
      <c r="A88" t="s">
        <v>135</v>
      </c>
      <c r="B88">
        <v>-4915.6915756244107</v>
      </c>
      <c r="C88">
        <f t="shared" si="17"/>
        <v>-21335.487375075849</v>
      </c>
      <c r="D88">
        <f t="shared" si="18"/>
        <v>-19384.956966901482</v>
      </c>
      <c r="E88">
        <f t="shared" si="2"/>
        <v>1528.5872470009895</v>
      </c>
      <c r="F88">
        <f t="shared" si="3"/>
        <v>22190.235318292969</v>
      </c>
      <c r="G88">
        <f t="shared" si="4"/>
        <v>44380.470636585938</v>
      </c>
      <c r="H88">
        <f t="shared" si="5"/>
        <v>23718.822565293958</v>
      </c>
      <c r="I88">
        <f t="shared" si="6"/>
        <v>45909.057883586931</v>
      </c>
      <c r="J88">
        <f t="shared" si="7"/>
        <v>-20661.64807129198</v>
      </c>
      <c r="K88">
        <f t="shared" si="8"/>
        <v>-42851.883389584946</v>
      </c>
    </row>
    <row r="89" spans="1:87">
      <c r="A89" t="s">
        <v>136</v>
      </c>
      <c r="B89">
        <v>-9517.3464110796995</v>
      </c>
      <c r="C89">
        <f t="shared" si="17"/>
        <v>-23919.850564027169</v>
      </c>
      <c r="D89">
        <f t="shared" si="18"/>
        <v>-17398.52696371184</v>
      </c>
      <c r="E89">
        <f t="shared" si="2"/>
        <v>1389.7701396416153</v>
      </c>
      <c r="F89">
        <f t="shared" si="3"/>
        <v>22304.976004251679</v>
      </c>
      <c r="G89">
        <f t="shared" si="4"/>
        <v>44609.952008503358</v>
      </c>
      <c r="H89">
        <f t="shared" si="5"/>
        <v>23694.746143893295</v>
      </c>
      <c r="I89">
        <f t="shared" si="6"/>
        <v>45999.722148144974</v>
      </c>
      <c r="J89">
        <f t="shared" si="7"/>
        <v>-20915.205864610063</v>
      </c>
      <c r="K89">
        <f t="shared" si="8"/>
        <v>-43220.181868861742</v>
      </c>
    </row>
    <row r="90" spans="1:87">
      <c r="A90" t="s">
        <v>137</v>
      </c>
      <c r="B90">
        <v>-9470.9452879574401</v>
      </c>
      <c r="C90">
        <f t="shared" si="17"/>
        <v>-27807.975908793771</v>
      </c>
      <c r="D90">
        <f t="shared" si="18"/>
        <v>-20518.916358056071</v>
      </c>
      <c r="E90">
        <f t="shared" si="2"/>
        <v>1145.5113957297049</v>
      </c>
      <c r="F90">
        <f t="shared" si="3"/>
        <v>22526.854717696155</v>
      </c>
      <c r="G90">
        <f t="shared" si="4"/>
        <v>45053.709435392309</v>
      </c>
      <c r="H90">
        <f t="shared" si="5"/>
        <v>23672.366113425858</v>
      </c>
      <c r="I90">
        <f t="shared" si="6"/>
        <v>46199.220831122017</v>
      </c>
      <c r="J90">
        <f t="shared" si="7"/>
        <v>-21381.343321966451</v>
      </c>
      <c r="K90">
        <f t="shared" si="8"/>
        <v>-43908.198039662602</v>
      </c>
    </row>
    <row r="91" spans="1:87">
      <c r="A91" t="s">
        <v>138</v>
      </c>
      <c r="B91">
        <v>6793.5764679767899</v>
      </c>
      <c r="C91">
        <f t="shared" si="17"/>
        <v>-17110.406806684761</v>
      </c>
      <c r="D91">
        <f t="shared" si="18"/>
        <v>-4999.6518711001518</v>
      </c>
      <c r="E91">
        <f t="shared" si="2"/>
        <v>1124.8357682041324</v>
      </c>
      <c r="F91">
        <f t="shared" si="3"/>
        <v>22532.581261694264</v>
      </c>
      <c r="G91">
        <f t="shared" si="4"/>
        <v>45065.162523388528</v>
      </c>
      <c r="H91">
        <f t="shared" si="5"/>
        <v>23657.417029898395</v>
      </c>
      <c r="I91">
        <f t="shared" si="6"/>
        <v>46189.998291592659</v>
      </c>
      <c r="J91">
        <f t="shared" si="7"/>
        <v>-21407.745493490133</v>
      </c>
      <c r="K91">
        <f t="shared" si="8"/>
        <v>-43940.326755184396</v>
      </c>
    </row>
    <row r="92" spans="1:87">
      <c r="A92" t="s">
        <v>139</v>
      </c>
      <c r="B92">
        <v>-1168.0544107788496</v>
      </c>
      <c r="C92">
        <f t="shared" si="17"/>
        <v>-13362.769641839199</v>
      </c>
      <c r="D92">
        <f t="shared" si="18"/>
        <v>7972.71773323665</v>
      </c>
      <c r="E92">
        <f t="shared" ref="E92:E101" si="19">AVERAGE(D73:D92)</f>
        <v>1118.1642295516881</v>
      </c>
      <c r="F92">
        <f t="shared" ref="F92:F101" si="20">STDEV(D73,D74,D75,D76,D77,D78,D79,D80,D81,D82,D83,D84,D85,D86,D87,D88,D89,D90,D91,D92)</f>
        <v>22530.425063915834</v>
      </c>
      <c r="G92">
        <f t="shared" ref="G92:G101" si="21">F92*2</f>
        <v>45060.850127831669</v>
      </c>
      <c r="H92">
        <f t="shared" ref="H92:H101" si="22">E92+F92</f>
        <v>23648.589293467521</v>
      </c>
      <c r="I92">
        <f t="shared" ref="I92:I101" si="23">E92+G92</f>
        <v>46179.014357383356</v>
      </c>
      <c r="J92">
        <f t="shared" ref="J92:J101" si="24">E92-F92</f>
        <v>-21412.260834364148</v>
      </c>
      <c r="K92">
        <f t="shared" ref="K92:K101" si="25">E92-G92</f>
        <v>-43942.685898279982</v>
      </c>
    </row>
    <row r="93" spans="1:87">
      <c r="A93" t="s">
        <v>140</v>
      </c>
      <c r="B93">
        <v>-8593.8512019871396</v>
      </c>
      <c r="C93">
        <f t="shared" si="17"/>
        <v>-12439.274432746639</v>
      </c>
      <c r="D93">
        <f t="shared" si="18"/>
        <v>11480.57613128053</v>
      </c>
      <c r="E93">
        <f t="shared" si="19"/>
        <v>426.47742167269689</v>
      </c>
      <c r="F93">
        <f t="shared" si="20"/>
        <v>21953.465623022086</v>
      </c>
      <c r="G93">
        <f t="shared" si="21"/>
        <v>43906.931246044172</v>
      </c>
      <c r="H93">
        <f t="shared" si="22"/>
        <v>22379.943044694784</v>
      </c>
      <c r="I93">
        <f t="shared" si="23"/>
        <v>44333.408667716867</v>
      </c>
      <c r="J93">
        <f t="shared" si="24"/>
        <v>-21526.988201349388</v>
      </c>
      <c r="K93">
        <f t="shared" si="25"/>
        <v>-43480.453824371478</v>
      </c>
      <c r="N93" s="9" t="s">
        <v>75</v>
      </c>
      <c r="O93" s="9" t="s">
        <v>76</v>
      </c>
      <c r="P93" s="9" t="s">
        <v>77</v>
      </c>
      <c r="Q93" s="9" t="s">
        <v>78</v>
      </c>
      <c r="R93" s="9" t="s">
        <v>79</v>
      </c>
      <c r="S93" s="9" t="s">
        <v>80</v>
      </c>
      <c r="T93" s="9" t="s">
        <v>81</v>
      </c>
      <c r="U93" s="9" t="s">
        <v>82</v>
      </c>
      <c r="V93" s="9" t="s">
        <v>83</v>
      </c>
      <c r="W93" s="9" t="s">
        <v>84</v>
      </c>
      <c r="X93" s="9" t="s">
        <v>85</v>
      </c>
      <c r="Y93" s="9" t="s">
        <v>86</v>
      </c>
      <c r="Z93" s="9" t="s">
        <v>87</v>
      </c>
      <c r="AA93" s="9" t="s">
        <v>88</v>
      </c>
      <c r="AB93" s="9" t="s">
        <v>89</v>
      </c>
      <c r="AC93" s="9" t="s">
        <v>90</v>
      </c>
      <c r="AD93" s="9" t="s">
        <v>91</v>
      </c>
      <c r="AE93" s="9" t="s">
        <v>92</v>
      </c>
      <c r="AF93" s="9" t="s">
        <v>93</v>
      </c>
      <c r="AG93" s="9" t="s">
        <v>94</v>
      </c>
      <c r="AH93" s="9" t="s">
        <v>95</v>
      </c>
      <c r="AI93" s="9" t="s">
        <v>96</v>
      </c>
      <c r="AJ93" s="9" t="s">
        <v>97</v>
      </c>
      <c r="AK93" s="9" t="s">
        <v>98</v>
      </c>
      <c r="AL93" s="9" t="s">
        <v>99</v>
      </c>
      <c r="AM93" s="9" t="s">
        <v>100</v>
      </c>
      <c r="AN93" s="9" t="s">
        <v>101</v>
      </c>
      <c r="AO93" s="9" t="s">
        <v>102</v>
      </c>
      <c r="AP93" s="9" t="s">
        <v>103</v>
      </c>
      <c r="AQ93" s="9" t="s">
        <v>104</v>
      </c>
      <c r="AR93" s="9" t="s">
        <v>105</v>
      </c>
      <c r="AS93" s="9" t="s">
        <v>106</v>
      </c>
      <c r="AT93" s="9" t="s">
        <v>107</v>
      </c>
      <c r="AU93" s="9" t="s">
        <v>108</v>
      </c>
      <c r="AV93" s="9" t="s">
        <v>109</v>
      </c>
      <c r="AW93" s="9" t="s">
        <v>110</v>
      </c>
      <c r="AX93" s="9" t="s">
        <v>111</v>
      </c>
      <c r="AY93" s="9" t="s">
        <v>112</v>
      </c>
      <c r="AZ93" s="9" t="s">
        <v>113</v>
      </c>
      <c r="BA93" s="9" t="s">
        <v>114</v>
      </c>
      <c r="BB93" s="9" t="s">
        <v>115</v>
      </c>
      <c r="BC93" s="9" t="s">
        <v>116</v>
      </c>
      <c r="BD93" s="9" t="s">
        <v>117</v>
      </c>
      <c r="BE93" s="9" t="s">
        <v>163</v>
      </c>
      <c r="BF93" s="9" t="s">
        <v>119</v>
      </c>
      <c r="BG93" s="9" t="s">
        <v>120</v>
      </c>
      <c r="BH93" s="9" t="s">
        <v>121</v>
      </c>
      <c r="BI93" s="9" t="s">
        <v>122</v>
      </c>
      <c r="BJ93" s="9" t="s">
        <v>123</v>
      </c>
      <c r="BK93" s="9" t="s">
        <v>124</v>
      </c>
      <c r="BL93" s="9" t="s">
        <v>125</v>
      </c>
      <c r="BM93" s="9" t="s">
        <v>126</v>
      </c>
      <c r="BN93" s="9" t="s">
        <v>127</v>
      </c>
      <c r="BO93" s="9" t="s">
        <v>128</v>
      </c>
      <c r="BP93" s="9" t="s">
        <v>129</v>
      </c>
      <c r="BQ93" s="9" t="s">
        <v>130</v>
      </c>
      <c r="BR93" s="9" t="s">
        <v>131</v>
      </c>
      <c r="BS93" s="9" t="s">
        <v>132</v>
      </c>
      <c r="BT93" s="9" t="s">
        <v>133</v>
      </c>
      <c r="BU93" s="9" t="s">
        <v>134</v>
      </c>
      <c r="BV93" s="9" t="s">
        <v>135</v>
      </c>
      <c r="BW93" s="9" t="s">
        <v>136</v>
      </c>
      <c r="BX93" s="9" t="s">
        <v>137</v>
      </c>
      <c r="BY93" s="9" t="s">
        <v>138</v>
      </c>
      <c r="BZ93" s="9" t="s">
        <v>139</v>
      </c>
      <c r="CA93" s="9" t="s">
        <v>140</v>
      </c>
      <c r="CB93" s="9" t="s">
        <v>141</v>
      </c>
      <c r="CC93" s="9" t="s">
        <v>142</v>
      </c>
      <c r="CD93" s="9" t="s">
        <v>143</v>
      </c>
      <c r="CE93" s="9" t="s">
        <v>144</v>
      </c>
      <c r="CF93" s="9" t="s">
        <v>145</v>
      </c>
      <c r="CG93" s="9" t="s">
        <v>146</v>
      </c>
      <c r="CH93" s="9" t="s">
        <v>273</v>
      </c>
      <c r="CI93" s="9" t="s">
        <v>274</v>
      </c>
    </row>
    <row r="94" spans="1:87">
      <c r="A94" t="s">
        <v>141</v>
      </c>
      <c r="B94">
        <v>-2403.6362674378097</v>
      </c>
      <c r="C94">
        <f t="shared" si="17"/>
        <v>-5371.9654122270085</v>
      </c>
      <c r="D94">
        <f t="shared" si="18"/>
        <v>22436.010496566763</v>
      </c>
      <c r="E94">
        <f t="shared" si="19"/>
        <v>-372.81254868373634</v>
      </c>
      <c r="F94">
        <f t="shared" si="20"/>
        <v>20755.640160516672</v>
      </c>
      <c r="G94">
        <f t="shared" si="21"/>
        <v>41511.280321033344</v>
      </c>
      <c r="H94">
        <f t="shared" si="22"/>
        <v>20382.827611832934</v>
      </c>
      <c r="I94">
        <f t="shared" si="23"/>
        <v>41138.467772349606</v>
      </c>
      <c r="J94">
        <f t="shared" si="24"/>
        <v>-21128.45270920041</v>
      </c>
      <c r="K94">
        <f t="shared" si="25"/>
        <v>-41884.092869717082</v>
      </c>
      <c r="M94" s="2" t="s">
        <v>149</v>
      </c>
      <c r="N94">
        <v>-64.537565102800727</v>
      </c>
      <c r="O94">
        <v>-20.788440501988134</v>
      </c>
      <c r="P94">
        <v>44.23871094313904</v>
      </c>
      <c r="Q94">
        <v>-395.11800017966243</v>
      </c>
      <c r="R94">
        <v>-1098.1007202819624</v>
      </c>
      <c r="S94">
        <v>-1074.4427237728437</v>
      </c>
      <c r="T94">
        <v>-1984.343825843838</v>
      </c>
      <c r="U94">
        <v>-663.83947269515602</v>
      </c>
      <c r="V94">
        <v>-579.74183210015281</v>
      </c>
      <c r="W94">
        <v>-1428.7211619594982</v>
      </c>
      <c r="X94">
        <v>-198.98251867042063</v>
      </c>
      <c r="Y94">
        <v>-540.11864933560855</v>
      </c>
      <c r="Z94">
        <v>607.54805329233386</v>
      </c>
      <c r="AA94">
        <v>2376.913113099667</v>
      </c>
      <c r="AB94">
        <v>2044.8119337261096</v>
      </c>
      <c r="AC94">
        <v>1737.3031867792247</v>
      </c>
      <c r="AD94">
        <v>807.86817176812906</v>
      </c>
      <c r="AE94">
        <v>2.5225230000160082E-2</v>
      </c>
      <c r="AF94">
        <v>1114.199880444876</v>
      </c>
      <c r="AG94">
        <v>1662.5106437634372</v>
      </c>
      <c r="AH94">
        <v>1204.761558271372</v>
      </c>
      <c r="AI94">
        <v>1266.5533215576279</v>
      </c>
      <c r="AJ94">
        <v>-666.23331608170201</v>
      </c>
      <c r="AK94">
        <v>-1860.4751496671443</v>
      </c>
      <c r="AL94">
        <v>-1620.4923887920349</v>
      </c>
      <c r="AM94">
        <v>-1365.9675674332641</v>
      </c>
      <c r="AN94">
        <v>-494.78911449039992</v>
      </c>
      <c r="AO94">
        <v>124.48823082707918</v>
      </c>
      <c r="AP94">
        <v>519.52024847512894</v>
      </c>
      <c r="AQ94">
        <v>-435.47438088823014</v>
      </c>
      <c r="AR94">
        <v>-148.43410868476417</v>
      </c>
      <c r="AS94">
        <v>-386.84010381865323</v>
      </c>
      <c r="AT94">
        <v>-624.72842304487108</v>
      </c>
      <c r="AU94">
        <v>9.4482026466112075</v>
      </c>
      <c r="AV94">
        <v>-899.42007994187929</v>
      </c>
      <c r="AW94">
        <v>-724.81505736505642</v>
      </c>
      <c r="AX94">
        <v>-527.00702400279442</v>
      </c>
      <c r="AY94">
        <v>-76.741205935068137</v>
      </c>
      <c r="AZ94">
        <v>608.27722380759451</v>
      </c>
      <c r="BA94">
        <v>-2047.5377079156451</v>
      </c>
      <c r="BB94">
        <v>-2922.4759435828551</v>
      </c>
      <c r="BC94">
        <v>-2639.6679292608669</v>
      </c>
      <c r="BD94">
        <v>-7837.6936828103335</v>
      </c>
      <c r="BE94">
        <v>-1186.0484084956788</v>
      </c>
      <c r="BF94">
        <v>-2223.3588259792323</v>
      </c>
      <c r="BG94">
        <v>-4299.7902804479781</v>
      </c>
      <c r="BH94">
        <v>4215.8217341483496</v>
      </c>
      <c r="BI94">
        <v>-1013.8538148793214</v>
      </c>
      <c r="BJ94">
        <v>2444.1937200900138</v>
      </c>
      <c r="BK94">
        <v>1918.5082498779757</v>
      </c>
      <c r="BL94">
        <v>-2165.4340835446537</v>
      </c>
      <c r="BM94">
        <v>-1878.2668431919828</v>
      </c>
      <c r="BN94">
        <v>-4901.4513667291812</v>
      </c>
      <c r="BO94">
        <v>-2227.8719988149132</v>
      </c>
      <c r="BP94">
        <v>-1864.0275552065814</v>
      </c>
      <c r="BQ94">
        <v>-1586.2029941598885</v>
      </c>
      <c r="BR94">
        <v>-1314.3173358551812</v>
      </c>
      <c r="BS94">
        <v>-10791.237867214917</v>
      </c>
      <c r="BT94">
        <v>-10335.545587454162</v>
      </c>
      <c r="BU94">
        <v>-14369.373168576629</v>
      </c>
      <c r="BV94">
        <v>-14834.25439909636</v>
      </c>
      <c r="BW94">
        <v>-303.41264401909211</v>
      </c>
      <c r="BX94">
        <v>-3499.1619088407278</v>
      </c>
      <c r="BY94">
        <v>9791.5146072735188</v>
      </c>
      <c r="BZ94">
        <v>13767.11902046356</v>
      </c>
      <c r="CA94">
        <v>10683.554187581189</v>
      </c>
      <c r="CB94">
        <v>16422.506883472357</v>
      </c>
      <c r="CC94">
        <v>4976.2065065479474</v>
      </c>
      <c r="CD94">
        <v>566.0660568332496</v>
      </c>
      <c r="CE94">
        <v>-3042.735828202869</v>
      </c>
      <c r="CF94">
        <v>-6253.7502915310197</v>
      </c>
      <c r="CG94">
        <v>-3622.9678995322593</v>
      </c>
      <c r="CH94">
        <v>-6807.9851526638595</v>
      </c>
      <c r="CI94">
        <v>-2879.3692247811523</v>
      </c>
    </row>
    <row r="95" spans="1:87" ht="45">
      <c r="A95" t="s">
        <v>142</v>
      </c>
      <c r="B95">
        <v>-3083.86220726583</v>
      </c>
      <c r="C95">
        <f t="shared" si="17"/>
        <v>-15249.404087469629</v>
      </c>
      <c r="D95">
        <f t="shared" si="18"/>
        <v>1861.0027192151319</v>
      </c>
      <c r="E95">
        <f t="shared" si="19"/>
        <v>-2014.5878986434454</v>
      </c>
      <c r="F95">
        <f t="shared" si="20"/>
        <v>19065.481913612413</v>
      </c>
      <c r="G95">
        <f t="shared" si="21"/>
        <v>38130.963827224827</v>
      </c>
      <c r="H95">
        <f t="shared" si="22"/>
        <v>17050.894014968966</v>
      </c>
      <c r="I95">
        <f t="shared" si="23"/>
        <v>36116.375928581379</v>
      </c>
      <c r="J95">
        <f t="shared" si="24"/>
        <v>-21080.069812255861</v>
      </c>
      <c r="K95">
        <f t="shared" si="25"/>
        <v>-40145.551725868274</v>
      </c>
      <c r="M95" s="2" t="s">
        <v>151</v>
      </c>
      <c r="N95">
        <v>40.054493278863191</v>
      </c>
      <c r="O95">
        <v>57.074367436420374</v>
      </c>
      <c r="P95">
        <v>67.682072400536896</v>
      </c>
      <c r="Q95">
        <v>48.276851952089032</v>
      </c>
      <c r="R95">
        <v>42.381768488747241</v>
      </c>
      <c r="S95">
        <v>24.129410734173121</v>
      </c>
      <c r="T95">
        <v>78.290569911715011</v>
      </c>
      <c r="U95">
        <v>51.326096281224409</v>
      </c>
      <c r="V95">
        <v>45.674892997912025</v>
      </c>
      <c r="W95">
        <v>39.70203112817569</v>
      </c>
      <c r="X95">
        <v>49.733113148471944</v>
      </c>
      <c r="Y95">
        <v>41.313030618551693</v>
      </c>
      <c r="Z95">
        <v>106.60459067797166</v>
      </c>
      <c r="AA95">
        <v>487.15936035719005</v>
      </c>
      <c r="AB95">
        <v>740.55563426422975</v>
      </c>
      <c r="AC95">
        <v>922.63651793357235</v>
      </c>
      <c r="AD95">
        <v>1009.433116262034</v>
      </c>
      <c r="AE95">
        <v>1037.082116794011</v>
      </c>
      <c r="AF95">
        <v>1149.0428413614227</v>
      </c>
      <c r="AG95">
        <v>1314.0598125505969</v>
      </c>
      <c r="AH95">
        <v>1400.8025329887002</v>
      </c>
      <c r="AI95">
        <v>1487.7255440694357</v>
      </c>
      <c r="AJ95">
        <v>1468.3001862774752</v>
      </c>
      <c r="AK95">
        <v>1472.3634018692358</v>
      </c>
      <c r="AL95">
        <v>1476.4148968332395</v>
      </c>
      <c r="AM95">
        <v>1476.6193159626948</v>
      </c>
      <c r="AN95">
        <v>1470.8477702143352</v>
      </c>
      <c r="AO95">
        <v>1495.5216581854359</v>
      </c>
      <c r="AP95">
        <v>1538.4080590825997</v>
      </c>
      <c r="AQ95">
        <v>1536.917859038085</v>
      </c>
      <c r="AR95">
        <v>1538.380458638358</v>
      </c>
      <c r="AS95">
        <v>1540.855915974254</v>
      </c>
      <c r="AT95">
        <v>1495.2473524920183</v>
      </c>
      <c r="AU95">
        <v>1272.3977579919301</v>
      </c>
      <c r="AV95">
        <v>1053.9903912543541</v>
      </c>
      <c r="AW95">
        <v>858.43300349682147</v>
      </c>
      <c r="AX95">
        <v>770.05966637454208</v>
      </c>
      <c r="AY95">
        <v>765.56549834485986</v>
      </c>
      <c r="AZ95">
        <v>710.1730425320319</v>
      </c>
      <c r="BA95">
        <v>498.7420641487812</v>
      </c>
      <c r="BB95">
        <v>372.37345882349655</v>
      </c>
      <c r="BC95">
        <v>171.88722491639555</v>
      </c>
      <c r="BD95">
        <v>683.35589874448829</v>
      </c>
      <c r="BE95">
        <v>709.91810192033995</v>
      </c>
      <c r="BF95">
        <v>693.03065667353712</v>
      </c>
      <c r="BG95">
        <v>674.58509746042523</v>
      </c>
      <c r="BH95">
        <v>1260.5170539084197</v>
      </c>
      <c r="BI95">
        <v>1186.636573552242</v>
      </c>
      <c r="BJ95">
        <v>1392.3783720159765</v>
      </c>
      <c r="BK95">
        <v>1596.231198030805</v>
      </c>
      <c r="BL95">
        <v>1503.3231295823143</v>
      </c>
      <c r="BM95">
        <v>1431.1255146374497</v>
      </c>
      <c r="BN95">
        <v>1352.964292078274</v>
      </c>
      <c r="BO95">
        <v>1229.8278127463275</v>
      </c>
      <c r="BP95">
        <v>1180.4161796826161</v>
      </c>
      <c r="BQ95">
        <v>1131.630732708039</v>
      </c>
      <c r="BR95">
        <v>1082.6881738966538</v>
      </c>
      <c r="BS95">
        <v>1232.3655293965021</v>
      </c>
      <c r="BT95">
        <v>1094.6636056406837</v>
      </c>
      <c r="BU95">
        <v>1303.7143411254501</v>
      </c>
      <c r="BV95">
        <v>1391.1117622274305</v>
      </c>
      <c r="BW95">
        <v>1562.003523216772</v>
      </c>
      <c r="BX95">
        <v>1689.7180209540657</v>
      </c>
      <c r="BY95">
        <v>3017.8003567730157</v>
      </c>
      <c r="BZ95">
        <v>4893.4523484567535</v>
      </c>
      <c r="CA95">
        <v>6178.8011644110757</v>
      </c>
      <c r="CB95">
        <v>7701.3366300715825</v>
      </c>
      <c r="CC95">
        <v>8097.9428553358375</v>
      </c>
      <c r="CD95">
        <v>7980.3822684527031</v>
      </c>
      <c r="CE95">
        <v>7727.473241307458</v>
      </c>
      <c r="CF95">
        <v>7604.5470882012951</v>
      </c>
      <c r="CG95">
        <v>7534.8786730981074</v>
      </c>
      <c r="CH95">
        <v>7493.4232920097802</v>
      </c>
      <c r="CI95">
        <v>7465.9753191169239</v>
      </c>
    </row>
    <row r="96" spans="1:87" ht="45">
      <c r="A96" t="s">
        <v>143</v>
      </c>
      <c r="B96">
        <v>-6402.0392117087604</v>
      </c>
      <c r="C96">
        <f t="shared" si="17"/>
        <v>-20483.388888399539</v>
      </c>
      <c r="D96">
        <f t="shared" si="18"/>
        <v>-7120.6192465603399</v>
      </c>
      <c r="E96">
        <f t="shared" si="19"/>
        <v>-3408.2651485050455</v>
      </c>
      <c r="F96">
        <f t="shared" si="20"/>
        <v>18317.700045506583</v>
      </c>
      <c r="G96">
        <f t="shared" si="21"/>
        <v>36635.400091013165</v>
      </c>
      <c r="H96">
        <f t="shared" si="22"/>
        <v>14909.434897001538</v>
      </c>
      <c r="I96">
        <f t="shared" si="23"/>
        <v>33227.134942508121</v>
      </c>
      <c r="J96">
        <f t="shared" si="24"/>
        <v>-21725.965194011627</v>
      </c>
      <c r="K96">
        <f t="shared" si="25"/>
        <v>-40043.66523951821</v>
      </c>
      <c r="M96" s="2" t="s">
        <v>152</v>
      </c>
      <c r="N96">
        <v>331.25842375409104</v>
      </c>
      <c r="O96">
        <v>352.71259409430479</v>
      </c>
      <c r="P96">
        <v>367.96106847538078</v>
      </c>
      <c r="Q96">
        <v>346.99652758746828</v>
      </c>
      <c r="R96">
        <v>389.85639667488277</v>
      </c>
      <c r="S96">
        <v>405.25381735437674</v>
      </c>
      <c r="T96">
        <v>602.70332700165238</v>
      </c>
      <c r="U96">
        <v>573.59635337542898</v>
      </c>
      <c r="V96">
        <v>568.49103841381191</v>
      </c>
      <c r="W96">
        <v>604.15637277231417</v>
      </c>
      <c r="X96">
        <v>617.40766274642772</v>
      </c>
      <c r="Y96">
        <v>608.17343015336769</v>
      </c>
      <c r="Z96">
        <v>713.15914760759074</v>
      </c>
      <c r="AA96">
        <v>1363.3580313110442</v>
      </c>
      <c r="AB96">
        <v>1769.7857718277128</v>
      </c>
      <c r="AC96">
        <v>2046.5708588864254</v>
      </c>
      <c r="AD96">
        <v>2151.9135010265422</v>
      </c>
      <c r="AE96">
        <v>2171.6755996746065</v>
      </c>
      <c r="AF96">
        <v>2305.8434485794191</v>
      </c>
      <c r="AG96">
        <v>2510.7854246710449</v>
      </c>
      <c r="AH96">
        <v>2620.8059093785423</v>
      </c>
      <c r="AI96">
        <v>2730.2848434370326</v>
      </c>
      <c r="AJ96">
        <v>2726.9577292043537</v>
      </c>
      <c r="AK96">
        <v>2808.3520178622493</v>
      </c>
      <c r="AL96">
        <v>2842.5745912157599</v>
      </c>
      <c r="AM96">
        <v>2857.5596716576915</v>
      </c>
      <c r="AN96">
        <v>2771.5388445933008</v>
      </c>
      <c r="AO96">
        <v>2781.4702353593902</v>
      </c>
      <c r="AP96">
        <v>2812.2799331249539</v>
      </c>
      <c r="AQ96">
        <v>2759.6371939823612</v>
      </c>
      <c r="AR96">
        <v>2760.0349726836239</v>
      </c>
      <c r="AS96">
        <v>2757.3219600795683</v>
      </c>
      <c r="AT96">
        <v>2727.7186569319574</v>
      </c>
      <c r="AU96">
        <v>2400.3927134544333</v>
      </c>
      <c r="AV96">
        <v>2110.7895806626811</v>
      </c>
      <c r="AW96">
        <v>1842.7807173548299</v>
      </c>
      <c r="AX96">
        <v>1732.7778028988171</v>
      </c>
      <c r="AY96">
        <v>1727.6277883977064</v>
      </c>
      <c r="AZ96">
        <v>1642.1390096039145</v>
      </c>
      <c r="BA96">
        <v>1404.779470421367</v>
      </c>
      <c r="BB96">
        <v>1358.4041348635092</v>
      </c>
      <c r="BC96">
        <v>1152.7427295902319</v>
      </c>
      <c r="BD96">
        <v>2534.2530955828488</v>
      </c>
      <c r="BE96">
        <v>2553.6561648759789</v>
      </c>
      <c r="BF96">
        <v>2550.024596241733</v>
      </c>
      <c r="BG96">
        <v>2659.824613466245</v>
      </c>
      <c r="BH96">
        <v>3596.1579839302963</v>
      </c>
      <c r="BI96">
        <v>3505.3141255032606</v>
      </c>
      <c r="BJ96">
        <v>3820.5640488499857</v>
      </c>
      <c r="BK96">
        <v>4110.570569341332</v>
      </c>
      <c r="BL96">
        <v>4025.6044311873457</v>
      </c>
      <c r="BM96">
        <v>3955.7805382662832</v>
      </c>
      <c r="BN96">
        <v>4013.2942403321472</v>
      </c>
      <c r="BO96">
        <v>3878.88729174133</v>
      </c>
      <c r="BP96">
        <v>3828.2943993771428</v>
      </c>
      <c r="BQ96">
        <v>3773.7929022677304</v>
      </c>
      <c r="BR96">
        <v>3715.273300237579</v>
      </c>
      <c r="BS96">
        <v>4550.3528443012683</v>
      </c>
      <c r="BT96">
        <v>4822.1401373527187</v>
      </c>
      <c r="BU96">
        <v>5856.3333813553008</v>
      </c>
      <c r="BV96">
        <v>6626.7171463349368</v>
      </c>
      <c r="BW96">
        <v>6851.6879040515314</v>
      </c>
      <c r="BX96">
        <v>6890.1903108276383</v>
      </c>
      <c r="BY96">
        <v>8997.4768316770787</v>
      </c>
      <c r="BZ96">
        <v>11949.256922722414</v>
      </c>
      <c r="CA96">
        <v>13770.787331229601</v>
      </c>
      <c r="CB96">
        <v>16205.524005084413</v>
      </c>
      <c r="CC96">
        <v>16699.23343954156</v>
      </c>
      <c r="CD96">
        <v>16558.01864893813</v>
      </c>
      <c r="CE96">
        <v>16300.262798551681</v>
      </c>
      <c r="CF96">
        <v>16258.826302738675</v>
      </c>
      <c r="CG96">
        <v>16206.724525349313</v>
      </c>
      <c r="CH96">
        <v>16219.140452469392</v>
      </c>
      <c r="CI96">
        <v>16196.819367981991</v>
      </c>
    </row>
    <row r="97" spans="1:87" ht="45">
      <c r="A97" t="s">
        <v>144</v>
      </c>
      <c r="B97">
        <v>-6849.5801370336694</v>
      </c>
      <c r="C97">
        <f t="shared" si="17"/>
        <v>-18739.117823446071</v>
      </c>
      <c r="D97">
        <f t="shared" si="18"/>
        <v>-6299.8433906994323</v>
      </c>
      <c r="E97">
        <f t="shared" si="19"/>
        <v>-3229.2162362325134</v>
      </c>
      <c r="F97">
        <f t="shared" si="20"/>
        <v>18268.538718347019</v>
      </c>
      <c r="G97">
        <f t="shared" si="21"/>
        <v>36537.077436694039</v>
      </c>
      <c r="H97">
        <f t="shared" si="22"/>
        <v>15039.322482114505</v>
      </c>
      <c r="I97">
        <f t="shared" si="23"/>
        <v>33307.861200461528</v>
      </c>
      <c r="J97">
        <f t="shared" si="24"/>
        <v>-21497.754954579534</v>
      </c>
      <c r="K97">
        <f t="shared" si="25"/>
        <v>-39766.293672926549</v>
      </c>
      <c r="M97" s="2" t="s">
        <v>153</v>
      </c>
      <c r="N97">
        <v>-542.35336767159242</v>
      </c>
      <c r="O97">
        <v>-534.20208587934837</v>
      </c>
      <c r="P97">
        <v>-532.87591974915097</v>
      </c>
      <c r="Q97">
        <v>-549.16249931866946</v>
      </c>
      <c r="R97">
        <v>-652.56748788352388</v>
      </c>
      <c r="S97">
        <v>-738.11940250623411</v>
      </c>
      <c r="T97">
        <v>-970.53494426815973</v>
      </c>
      <c r="U97">
        <v>-993.21441790718472</v>
      </c>
      <c r="V97">
        <v>-999.95739783388774</v>
      </c>
      <c r="W97">
        <v>-1089.2066521601014</v>
      </c>
      <c r="X97">
        <v>-1085.6159860474395</v>
      </c>
      <c r="Y97">
        <v>-1092.4077684510803</v>
      </c>
      <c r="Z97">
        <v>-1106.5045231812667</v>
      </c>
      <c r="AA97">
        <v>-1265.2379815505185</v>
      </c>
      <c r="AB97">
        <v>-1317.904640862736</v>
      </c>
      <c r="AC97">
        <v>-1325.2321639721338</v>
      </c>
      <c r="AD97">
        <v>-1275.5276532669825</v>
      </c>
      <c r="AE97">
        <v>-1232.10484896718</v>
      </c>
      <c r="AF97">
        <v>-1164.5583730745707</v>
      </c>
      <c r="AG97">
        <v>-1079.3914116902986</v>
      </c>
      <c r="AH97">
        <v>-1039.2042197909843</v>
      </c>
      <c r="AI97">
        <v>-997.39305466575843</v>
      </c>
      <c r="AJ97">
        <v>-1049.0148995762818</v>
      </c>
      <c r="AK97">
        <v>-1199.613830116791</v>
      </c>
      <c r="AL97">
        <v>-1255.9044919318014</v>
      </c>
      <c r="AM97">
        <v>-1285.261395427299</v>
      </c>
      <c r="AN97">
        <v>-1130.5343785435959</v>
      </c>
      <c r="AO97">
        <v>-1076.3754961624729</v>
      </c>
      <c r="AP97">
        <v>-1009.3356890021087</v>
      </c>
      <c r="AQ97">
        <v>-908.52081085046689</v>
      </c>
      <c r="AR97">
        <v>-904.92856945217409</v>
      </c>
      <c r="AS97">
        <v>-892.07617223637453</v>
      </c>
      <c r="AT97">
        <v>-969.69525638785933</v>
      </c>
      <c r="AU97">
        <v>-983.59215293307682</v>
      </c>
      <c r="AV97">
        <v>-1059.6079875623</v>
      </c>
      <c r="AW97">
        <v>-1110.2624242191953</v>
      </c>
      <c r="AX97">
        <v>-1155.3766066740081</v>
      </c>
      <c r="AY97">
        <v>-1158.5590817608329</v>
      </c>
      <c r="AZ97">
        <v>-1153.7588916117329</v>
      </c>
      <c r="BA97">
        <v>-1313.3327483963908</v>
      </c>
      <c r="BB97">
        <v>-1599.6878932565285</v>
      </c>
      <c r="BC97">
        <v>-1789.8237844312771</v>
      </c>
      <c r="BD97">
        <v>-3018.438494932233</v>
      </c>
      <c r="BE97">
        <v>-2977.5580239909377</v>
      </c>
      <c r="BF97">
        <v>-3020.957222462855</v>
      </c>
      <c r="BG97">
        <v>-3295.8939345512144</v>
      </c>
      <c r="BH97">
        <v>-3410.7648061353334</v>
      </c>
      <c r="BI97">
        <v>-3450.7185303497954</v>
      </c>
      <c r="BJ97">
        <v>-3463.9929816520425</v>
      </c>
      <c r="BK97">
        <v>-3432.4475445902499</v>
      </c>
      <c r="BL97">
        <v>-3541.2394736277483</v>
      </c>
      <c r="BM97">
        <v>-3618.1845326202174</v>
      </c>
      <c r="BN97">
        <v>-3967.6956044294725</v>
      </c>
      <c r="BO97">
        <v>-4068.2911452436783</v>
      </c>
      <c r="BP97">
        <v>-4115.3402597064378</v>
      </c>
      <c r="BQ97">
        <v>-4152.6936064113434</v>
      </c>
      <c r="BR97">
        <v>-4182.4820787851968</v>
      </c>
      <c r="BS97">
        <v>-5403.6091004130303</v>
      </c>
      <c r="BT97">
        <v>-6360.2894577833868</v>
      </c>
      <c r="BU97">
        <v>-7801.5237393342513</v>
      </c>
      <c r="BV97">
        <v>-9080.0990059875821</v>
      </c>
      <c r="BW97">
        <v>-9017.3652384527468</v>
      </c>
      <c r="BX97">
        <v>-8711.2265587930797</v>
      </c>
      <c r="BY97">
        <v>-8941.5525930351087</v>
      </c>
      <c r="BZ97">
        <v>-9218.1568000745683</v>
      </c>
      <c r="CA97">
        <v>-9005.1711692259742</v>
      </c>
      <c r="CB97">
        <v>-9307.0381199540789</v>
      </c>
      <c r="CC97">
        <v>-9104.6383130756076</v>
      </c>
      <c r="CD97">
        <v>-9174.8904925181487</v>
      </c>
      <c r="CE97">
        <v>-9418.1058731809881</v>
      </c>
      <c r="CF97">
        <v>-9704.0113408734614</v>
      </c>
      <c r="CG97">
        <v>-9808.813031404301</v>
      </c>
      <c r="CH97">
        <v>-9958.0110289094428</v>
      </c>
      <c r="CI97">
        <v>-9995.7127786132096</v>
      </c>
    </row>
    <row r="98" spans="1:87" ht="45">
      <c r="A98" t="s">
        <v>145</v>
      </c>
      <c r="B98">
        <v>-4121.3921110485298</v>
      </c>
      <c r="C98">
        <f t="shared" si="17"/>
        <v>-20456.873667056789</v>
      </c>
      <c r="D98">
        <f t="shared" si="18"/>
        <v>-15084.908254829781</v>
      </c>
      <c r="E98">
        <f t="shared" si="19"/>
        <v>-2407.4401392498066</v>
      </c>
      <c r="F98">
        <f t="shared" si="20"/>
        <v>17271.377231690785</v>
      </c>
      <c r="G98">
        <f t="shared" si="21"/>
        <v>34542.754463381571</v>
      </c>
      <c r="H98">
        <f t="shared" si="22"/>
        <v>14863.937092440978</v>
      </c>
      <c r="I98">
        <f t="shared" si="23"/>
        <v>32135.314324131763</v>
      </c>
      <c r="J98">
        <f t="shared" si="24"/>
        <v>-19678.817370940593</v>
      </c>
      <c r="K98">
        <f t="shared" si="25"/>
        <v>-36950.194602631374</v>
      </c>
      <c r="M98" s="2" t="s">
        <v>154</v>
      </c>
      <c r="N98">
        <v>-833.55729814682024</v>
      </c>
      <c r="O98">
        <v>-829.84031253723276</v>
      </c>
      <c r="P98">
        <v>-833.15491582399488</v>
      </c>
      <c r="Q98">
        <v>-847.88217495404865</v>
      </c>
      <c r="R98">
        <v>-1000.0421160696594</v>
      </c>
      <c r="S98">
        <v>-1119.2438091264378</v>
      </c>
      <c r="T98">
        <v>-1494.9477013580972</v>
      </c>
      <c r="U98">
        <v>-1515.4846750013894</v>
      </c>
      <c r="V98">
        <v>-1522.7735432497875</v>
      </c>
      <c r="W98">
        <v>-1653.6609938042398</v>
      </c>
      <c r="X98">
        <v>-1653.2905356453953</v>
      </c>
      <c r="Y98">
        <v>-1659.2681679858963</v>
      </c>
      <c r="Z98">
        <v>-1713.0590801108858</v>
      </c>
      <c r="AA98">
        <v>-2141.4366525043729</v>
      </c>
      <c r="AB98">
        <v>-2347.1347784262189</v>
      </c>
      <c r="AC98">
        <v>-2449.1665049249868</v>
      </c>
      <c r="AD98">
        <v>-2418.0080380314907</v>
      </c>
      <c r="AE98">
        <v>-2366.6983318477755</v>
      </c>
      <c r="AF98">
        <v>-2321.3589802925676</v>
      </c>
      <c r="AG98">
        <v>-2276.1170238107461</v>
      </c>
      <c r="AH98">
        <v>-2259.2075961808268</v>
      </c>
      <c r="AI98">
        <v>-2239.9523540333557</v>
      </c>
      <c r="AJ98">
        <v>-2307.6724425031603</v>
      </c>
      <c r="AK98">
        <v>-2535.6024461098041</v>
      </c>
      <c r="AL98">
        <v>-2622.0641863143219</v>
      </c>
      <c r="AM98">
        <v>-2666.2017511222962</v>
      </c>
      <c r="AN98">
        <v>-2431.2254529225615</v>
      </c>
      <c r="AO98">
        <v>-2362.3240733364273</v>
      </c>
      <c r="AP98">
        <v>-2283.2075630444629</v>
      </c>
      <c r="AQ98">
        <v>-2131.2401457947426</v>
      </c>
      <c r="AR98">
        <v>-2126.5830834974404</v>
      </c>
      <c r="AS98">
        <v>-2108.5422163416888</v>
      </c>
      <c r="AT98">
        <v>-2202.1665608277981</v>
      </c>
      <c r="AU98">
        <v>-2111.5871083955803</v>
      </c>
      <c r="AV98">
        <v>-2116.407176970627</v>
      </c>
      <c r="AW98">
        <v>-2094.6101380772038</v>
      </c>
      <c r="AX98">
        <v>-2118.0947431982831</v>
      </c>
      <c r="AY98">
        <v>-2120.6213718136792</v>
      </c>
      <c r="AZ98">
        <v>-2085.7248586836154</v>
      </c>
      <c r="BA98">
        <v>-2219.3701546689767</v>
      </c>
      <c r="BB98">
        <v>-2585.7185692965409</v>
      </c>
      <c r="BC98">
        <v>-2770.6792891051136</v>
      </c>
      <c r="BD98">
        <v>-4869.3356917705933</v>
      </c>
      <c r="BE98">
        <v>-4821.2960869465769</v>
      </c>
      <c r="BF98">
        <v>-4877.9511620310514</v>
      </c>
      <c r="BG98">
        <v>-5281.1334505570339</v>
      </c>
      <c r="BH98">
        <v>-5746.4057361572104</v>
      </c>
      <c r="BI98">
        <v>-5769.3960823008147</v>
      </c>
      <c r="BJ98">
        <v>-5892.178658486052</v>
      </c>
      <c r="BK98">
        <v>-5946.7869159007778</v>
      </c>
      <c r="BL98">
        <v>-6063.5207752327797</v>
      </c>
      <c r="BM98">
        <v>-6142.8395562490514</v>
      </c>
      <c r="BN98">
        <v>-6628.0255526833462</v>
      </c>
      <c r="BO98">
        <v>-6717.3506242386811</v>
      </c>
      <c r="BP98">
        <v>-6763.2184794009645</v>
      </c>
      <c r="BQ98">
        <v>-6794.8557759710347</v>
      </c>
      <c r="BR98">
        <v>-6815.0672051261226</v>
      </c>
      <c r="BS98">
        <v>-8721.5964153177956</v>
      </c>
      <c r="BT98">
        <v>-10087.765989495423</v>
      </c>
      <c r="BU98">
        <v>-12354.142779564103</v>
      </c>
      <c r="BV98">
        <v>-14315.704390095088</v>
      </c>
      <c r="BW98">
        <v>-14307.049619287507</v>
      </c>
      <c r="BX98">
        <v>-13911.698848666652</v>
      </c>
      <c r="BY98">
        <v>-14921.22906793917</v>
      </c>
      <c r="BZ98">
        <v>-16273.961374340228</v>
      </c>
      <c r="CA98">
        <v>-16597.1573360445</v>
      </c>
      <c r="CB98">
        <v>-17811.225494966908</v>
      </c>
      <c r="CC98">
        <v>-17705.92889728133</v>
      </c>
      <c r="CD98">
        <v>-17752.526873003575</v>
      </c>
      <c r="CE98">
        <v>-17990.895430425211</v>
      </c>
      <c r="CF98">
        <v>-18358.29055541084</v>
      </c>
      <c r="CG98">
        <v>-18480.658883655506</v>
      </c>
      <c r="CH98">
        <v>-18683.728189369052</v>
      </c>
      <c r="CI98">
        <v>-18726.556827478278</v>
      </c>
    </row>
    <row r="99" spans="1:87">
      <c r="A99" t="s">
        <v>146</v>
      </c>
      <c r="B99">
        <v>-4904.8985619264404</v>
      </c>
      <c r="C99">
        <f t="shared" si="17"/>
        <v>-22277.910021717398</v>
      </c>
      <c r="D99">
        <f t="shared" si="18"/>
        <v>-7028.5059342477689</v>
      </c>
      <c r="E99">
        <f t="shared" si="19"/>
        <v>-1051.9999311884535</v>
      </c>
      <c r="F99">
        <f t="shared" si="20"/>
        <v>15636.553322933869</v>
      </c>
      <c r="G99">
        <f t="shared" si="21"/>
        <v>31273.106645867738</v>
      </c>
      <c r="H99">
        <f t="shared" si="22"/>
        <v>14584.553391745416</v>
      </c>
      <c r="I99">
        <f t="shared" si="23"/>
        <v>30221.106714679285</v>
      </c>
      <c r="J99">
        <f t="shared" si="24"/>
        <v>-16688.553254122322</v>
      </c>
      <c r="K99">
        <f t="shared" si="25"/>
        <v>-32325.106577056191</v>
      </c>
    </row>
    <row r="100" spans="1:87">
      <c r="A100" t="s">
        <v>273</v>
      </c>
      <c r="B100">
        <v>-6318.0124137329276</v>
      </c>
      <c r="C100">
        <f t="shared" si="17"/>
        <v>-22193.883223741566</v>
      </c>
      <c r="D100">
        <f t="shared" si="18"/>
        <v>-1710.4943353420276</v>
      </c>
      <c r="E100">
        <f t="shared" si="19"/>
        <v>506.8265517380454</v>
      </c>
      <c r="F100">
        <f t="shared" si="20"/>
        <v>13734.130084400245</v>
      </c>
      <c r="G100">
        <f t="shared" si="21"/>
        <v>27468.260168800491</v>
      </c>
      <c r="H100">
        <f t="shared" si="22"/>
        <v>14240.956636138291</v>
      </c>
      <c r="I100">
        <f t="shared" si="23"/>
        <v>27975.086720538537</v>
      </c>
      <c r="J100">
        <f t="shared" si="24"/>
        <v>-13227.303532662199</v>
      </c>
      <c r="K100">
        <f t="shared" si="25"/>
        <v>-26961.433617062445</v>
      </c>
    </row>
    <row r="101" spans="1:87">
      <c r="A101" s="9" t="s">
        <v>274</v>
      </c>
      <c r="B101">
        <v>96.737940829827949</v>
      </c>
      <c r="C101">
        <f t="shared" si="17"/>
        <v>-15247.56514587807</v>
      </c>
      <c r="D101">
        <f t="shared" si="18"/>
        <v>3491.5526775680009</v>
      </c>
      <c r="E101">
        <f t="shared" si="19"/>
        <v>1132.6546108108746</v>
      </c>
      <c r="F101">
        <f t="shared" si="20"/>
        <v>13561.011741594108</v>
      </c>
      <c r="G101">
        <f t="shared" si="21"/>
        <v>27122.023483188215</v>
      </c>
      <c r="H101">
        <f t="shared" si="22"/>
        <v>14693.666352404982</v>
      </c>
      <c r="I101">
        <f t="shared" si="23"/>
        <v>28254.678093999089</v>
      </c>
      <c r="J101">
        <f t="shared" si="24"/>
        <v>-12428.357130783234</v>
      </c>
      <c r="K101">
        <f t="shared" si="25"/>
        <v>-25989.368872377341</v>
      </c>
    </row>
    <row r="102" spans="1:87">
      <c r="A102" s="9" t="s">
        <v>277</v>
      </c>
      <c r="B102">
        <v>-5026.6690933710497</v>
      </c>
      <c r="C102">
        <f t="shared" ref="C102" si="26">SUM(B99,B100,B101,B102)</f>
        <v>-16152.842128200591</v>
      </c>
      <c r="D102">
        <f t="shared" ref="D102" si="27">C102-C98</f>
        <v>4304.0315388561976</v>
      </c>
      <c r="E102">
        <f t="shared" ref="E102" si="28">AVERAGE(D83:D102)</f>
        <v>931.08241538505513</v>
      </c>
      <c r="F102">
        <f t="shared" ref="F102" si="29">STDEV(D83,D84,D85,D86,D87,D88,D89,D90,D91,D92,D93,D94,D95,D96,D97,D98,D99,D100,D101,D102)</f>
        <v>13478.021341338932</v>
      </c>
      <c r="G102">
        <f t="shared" ref="G102" si="30">F102*2</f>
        <v>26956.042682677864</v>
      </c>
      <c r="H102">
        <f t="shared" ref="H102" si="31">E102+F102</f>
        <v>14409.103756723987</v>
      </c>
      <c r="I102">
        <f t="shared" ref="I102" si="32">E102+G102</f>
        <v>27887.125098062919</v>
      </c>
      <c r="J102">
        <f t="shared" ref="J102" si="33">E102-F102</f>
        <v>-12546.938925953877</v>
      </c>
      <c r="K102">
        <f t="shared" ref="K102" si="34">E102-G102</f>
        <v>-26024.960267292809</v>
      </c>
    </row>
    <row r="104" spans="1:87" ht="60">
      <c r="A104" s="1" t="s">
        <v>0</v>
      </c>
      <c r="B104" s="2" t="s">
        <v>161</v>
      </c>
      <c r="C104" s="2" t="s">
        <v>148</v>
      </c>
      <c r="D104" s="2" t="s">
        <v>149</v>
      </c>
      <c r="E104" s="2" t="s">
        <v>150</v>
      </c>
      <c r="F104" s="2"/>
      <c r="G104" s="2"/>
      <c r="H104" s="2"/>
      <c r="I104" s="2"/>
      <c r="J104" s="2"/>
      <c r="K104" s="2"/>
    </row>
    <row r="105" spans="1:87">
      <c r="A105" t="s">
        <v>49</v>
      </c>
      <c r="B105">
        <v>-8.9</v>
      </c>
    </row>
    <row r="106" spans="1:87">
      <c r="A106" t="s">
        <v>50</v>
      </c>
      <c r="B106">
        <v>-57.5</v>
      </c>
    </row>
    <row r="107" spans="1:87">
      <c r="A107" t="s">
        <v>51</v>
      </c>
      <c r="B107">
        <v>-37.1</v>
      </c>
    </row>
    <row r="108" spans="1:87">
      <c r="A108" t="s">
        <v>52</v>
      </c>
      <c r="B108">
        <v>-21.8</v>
      </c>
      <c r="C108">
        <f>SUM(B105,B106,B107,B108)</f>
        <v>-125.3</v>
      </c>
    </row>
    <row r="109" spans="1:87">
      <c r="A109" t="s">
        <v>53</v>
      </c>
      <c r="B109">
        <v>-143.6</v>
      </c>
      <c r="C109">
        <f t="shared" ref="C109:C172" si="35">SUM(B106,B107,B108,B109)</f>
        <v>-260</v>
      </c>
    </row>
    <row r="110" spans="1:87">
      <c r="A110" t="s">
        <v>54</v>
      </c>
      <c r="B110">
        <v>-102.3</v>
      </c>
      <c r="C110">
        <f t="shared" si="35"/>
        <v>-304.8</v>
      </c>
    </row>
    <row r="111" spans="1:87">
      <c r="A111" t="s">
        <v>55</v>
      </c>
      <c r="B111">
        <v>-92.6</v>
      </c>
      <c r="C111">
        <f t="shared" si="35"/>
        <v>-360.29999999999995</v>
      </c>
    </row>
    <row r="112" spans="1:87">
      <c r="A112" s="29" t="s">
        <v>56</v>
      </c>
      <c r="B112">
        <v>-59.3</v>
      </c>
      <c r="C112">
        <f t="shared" si="35"/>
        <v>-397.8</v>
      </c>
      <c r="D112">
        <f>C112-C108</f>
        <v>-272.5</v>
      </c>
      <c r="E112" t="e">
        <v>#N/A</v>
      </c>
    </row>
    <row r="113" spans="1:5">
      <c r="A113" t="s">
        <v>57</v>
      </c>
      <c r="B113">
        <v>-80.900000000000006</v>
      </c>
      <c r="C113">
        <f t="shared" si="35"/>
        <v>-335.1</v>
      </c>
      <c r="D113">
        <f t="shared" ref="D113:D176" si="36">C113-C109</f>
        <v>-75.100000000000023</v>
      </c>
      <c r="E113" t="e">
        <v>#N/A</v>
      </c>
    </row>
    <row r="114" spans="1:5">
      <c r="A114" t="s">
        <v>58</v>
      </c>
      <c r="B114">
        <v>-110.2</v>
      </c>
      <c r="C114">
        <f t="shared" si="35"/>
        <v>-343</v>
      </c>
      <c r="D114">
        <f t="shared" si="36"/>
        <v>-38.199999999999989</v>
      </c>
      <c r="E114" t="e">
        <v>#N/A</v>
      </c>
    </row>
    <row r="115" spans="1:5">
      <c r="A115" t="s">
        <v>59</v>
      </c>
      <c r="B115">
        <v>-115</v>
      </c>
      <c r="C115">
        <f t="shared" si="35"/>
        <v>-365.4</v>
      </c>
      <c r="D115">
        <f t="shared" si="36"/>
        <v>-5.1000000000000227</v>
      </c>
      <c r="E115" t="e">
        <v>#N/A</v>
      </c>
    </row>
    <row r="116" spans="1:5">
      <c r="A116" t="s">
        <v>60</v>
      </c>
      <c r="B116">
        <v>-128.1</v>
      </c>
      <c r="C116">
        <f t="shared" si="35"/>
        <v>-434.20000000000005</v>
      </c>
      <c r="D116">
        <f t="shared" si="36"/>
        <v>-36.400000000000034</v>
      </c>
      <c r="E116" t="e">
        <v>#N/A</v>
      </c>
    </row>
    <row r="117" spans="1:5">
      <c r="A117" t="s">
        <v>61</v>
      </c>
      <c r="B117">
        <v>-183.6</v>
      </c>
      <c r="C117">
        <f t="shared" si="35"/>
        <v>-536.9</v>
      </c>
      <c r="D117">
        <f t="shared" si="36"/>
        <v>-201.79999999999995</v>
      </c>
      <c r="E117" t="e">
        <v>#N/A</v>
      </c>
    </row>
    <row r="118" spans="1:5">
      <c r="A118" t="s">
        <v>62</v>
      </c>
      <c r="B118">
        <v>-83.7</v>
      </c>
      <c r="C118">
        <f t="shared" si="35"/>
        <v>-510.4</v>
      </c>
      <c r="D118">
        <f t="shared" si="36"/>
        <v>-167.39999999999998</v>
      </c>
      <c r="E118" t="e">
        <v>#N/A</v>
      </c>
    </row>
    <row r="119" spans="1:5">
      <c r="A119" t="s">
        <v>63</v>
      </c>
      <c r="B119">
        <v>-425.8</v>
      </c>
      <c r="C119">
        <f t="shared" si="35"/>
        <v>-821.2</v>
      </c>
      <c r="D119">
        <f t="shared" si="36"/>
        <v>-455.80000000000007</v>
      </c>
      <c r="E119" t="e">
        <v>#N/A</v>
      </c>
    </row>
    <row r="120" spans="1:5">
      <c r="A120" t="s">
        <v>64</v>
      </c>
      <c r="B120">
        <v>-217.6</v>
      </c>
      <c r="C120">
        <f t="shared" si="35"/>
        <v>-910.7</v>
      </c>
      <c r="D120">
        <f t="shared" si="36"/>
        <v>-476.5</v>
      </c>
      <c r="E120" t="e">
        <v>#N/A</v>
      </c>
    </row>
    <row r="121" spans="1:5">
      <c r="A121" t="s">
        <v>65</v>
      </c>
      <c r="B121">
        <v>-145</v>
      </c>
      <c r="C121">
        <f t="shared" si="35"/>
        <v>-872.1</v>
      </c>
      <c r="D121">
        <f t="shared" si="36"/>
        <v>-335.20000000000005</v>
      </c>
      <c r="E121" t="e">
        <v>#N/A</v>
      </c>
    </row>
    <row r="122" spans="1:5">
      <c r="A122" t="s">
        <v>66</v>
      </c>
      <c r="B122">
        <v>-110</v>
      </c>
      <c r="C122">
        <f t="shared" si="35"/>
        <v>-898.4</v>
      </c>
      <c r="D122">
        <f t="shared" si="36"/>
        <v>-388</v>
      </c>
      <c r="E122" t="e">
        <v>#N/A</v>
      </c>
    </row>
    <row r="123" spans="1:5">
      <c r="A123" t="s">
        <v>67</v>
      </c>
      <c r="B123">
        <v>-253</v>
      </c>
      <c r="C123">
        <f t="shared" si="35"/>
        <v>-725.6</v>
      </c>
      <c r="D123">
        <f t="shared" si="36"/>
        <v>95.600000000000023</v>
      </c>
      <c r="E123" t="e">
        <v>#N/A</v>
      </c>
    </row>
    <row r="124" spans="1:5">
      <c r="A124" t="s">
        <v>68</v>
      </c>
      <c r="B124">
        <v>-244</v>
      </c>
      <c r="C124">
        <f t="shared" si="35"/>
        <v>-752</v>
      </c>
      <c r="D124">
        <f t="shared" si="36"/>
        <v>158.70000000000005</v>
      </c>
      <c r="E124" t="e">
        <v>#N/A</v>
      </c>
    </row>
    <row r="125" spans="1:5">
      <c r="A125" t="s">
        <v>69</v>
      </c>
      <c r="B125">
        <v>-227.58421222211101</v>
      </c>
      <c r="C125">
        <f t="shared" si="35"/>
        <v>-834.58421222211098</v>
      </c>
      <c r="D125">
        <f t="shared" si="36"/>
        <v>37.515787777889045</v>
      </c>
      <c r="E125" t="e">
        <v>#N/A</v>
      </c>
    </row>
    <row r="126" spans="1:5">
      <c r="A126" t="s">
        <v>70</v>
      </c>
      <c r="B126">
        <v>-184.046206598113</v>
      </c>
      <c r="C126">
        <f t="shared" si="35"/>
        <v>-908.63041882022401</v>
      </c>
      <c r="D126">
        <f t="shared" si="36"/>
        <v>-10.230418820224031</v>
      </c>
      <c r="E126" t="e">
        <v>#N/A</v>
      </c>
    </row>
    <row r="127" spans="1:5">
      <c r="A127" t="s">
        <v>71</v>
      </c>
      <c r="B127">
        <v>-627.11249974777797</v>
      </c>
      <c r="C127">
        <f t="shared" si="35"/>
        <v>-1282.7429185680021</v>
      </c>
      <c r="D127">
        <f t="shared" si="36"/>
        <v>-557.14291856800207</v>
      </c>
      <c r="E127" t="e">
        <v>#N/A</v>
      </c>
    </row>
    <row r="128" spans="1:5">
      <c r="A128" t="s">
        <v>72</v>
      </c>
      <c r="B128">
        <v>-423.94990451978998</v>
      </c>
      <c r="C128">
        <f t="shared" si="35"/>
        <v>-1462.692823087792</v>
      </c>
      <c r="D128">
        <f t="shared" si="36"/>
        <v>-710.69282308779202</v>
      </c>
      <c r="E128" t="e">
        <v>#N/A</v>
      </c>
    </row>
    <row r="129" spans="1:11">
      <c r="A129" t="s">
        <v>73</v>
      </c>
      <c r="B129">
        <v>-280.347725511764</v>
      </c>
      <c r="C129">
        <f t="shared" si="35"/>
        <v>-1515.456336377445</v>
      </c>
      <c r="D129">
        <f t="shared" si="36"/>
        <v>-680.87212415533406</v>
      </c>
      <c r="E129" t="e">
        <v>#N/A</v>
      </c>
    </row>
    <row r="130" spans="1:11">
      <c r="A130" t="s">
        <v>74</v>
      </c>
      <c r="B130">
        <v>-416.54897101192103</v>
      </c>
      <c r="C130">
        <f t="shared" si="35"/>
        <v>-1747.9591007912527</v>
      </c>
      <c r="D130">
        <f t="shared" si="36"/>
        <v>-839.32868197102869</v>
      </c>
      <c r="E130" t="e">
        <v>#N/A</v>
      </c>
    </row>
    <row r="131" spans="1:11">
      <c r="A131" t="s">
        <v>75</v>
      </c>
      <c r="B131">
        <v>-226.43388262732799</v>
      </c>
      <c r="C131">
        <f t="shared" si="35"/>
        <v>-1347.2804836708028</v>
      </c>
      <c r="D131">
        <f t="shared" si="36"/>
        <v>-64.537565102800727</v>
      </c>
      <c r="E131">
        <f t="shared" ref="E131:E194" si="37">AVERAGE(D112:D131)</f>
        <v>-251.14943719636463</v>
      </c>
      <c r="F131">
        <f t="shared" ref="F131:F194" si="38">STDEV(D112,D113,D114,D115,D116,D117,D118,D119,D120,D121,D122,D123,D124,D125,D126,D127,D128,D129,D130,D131)</f>
        <v>291.20393047522782</v>
      </c>
      <c r="G131">
        <f t="shared" ref="G131:G194" si="39">F131*2</f>
        <v>582.40786095045564</v>
      </c>
      <c r="H131">
        <f t="shared" ref="H131:H194" si="40">E131+F131</f>
        <v>40.054493278863191</v>
      </c>
      <c r="I131">
        <f t="shared" ref="I131:I194" si="41">E131+G131</f>
        <v>331.25842375409104</v>
      </c>
      <c r="J131">
        <f t="shared" ref="J131:J194" si="42">E131-F131</f>
        <v>-542.35336767159242</v>
      </c>
      <c r="K131">
        <f t="shared" ref="K131:K194" si="43">E131-G131</f>
        <v>-833.55729814682024</v>
      </c>
    </row>
    <row r="132" spans="1:11">
      <c r="A132" t="s">
        <v>76</v>
      </c>
      <c r="B132">
        <v>-560.15068443876703</v>
      </c>
      <c r="C132">
        <f t="shared" si="35"/>
        <v>-1483.4812635897802</v>
      </c>
      <c r="D132">
        <f t="shared" si="36"/>
        <v>-20.788440501988134</v>
      </c>
      <c r="E132">
        <f t="shared" si="37"/>
        <v>-238.56385922146401</v>
      </c>
      <c r="F132">
        <f t="shared" si="38"/>
        <v>295.63822665788439</v>
      </c>
      <c r="G132">
        <f t="shared" si="39"/>
        <v>591.27645331576878</v>
      </c>
      <c r="H132">
        <f t="shared" si="40"/>
        <v>57.074367436420374</v>
      </c>
      <c r="I132">
        <f t="shared" si="41"/>
        <v>352.71259409430479</v>
      </c>
      <c r="J132">
        <f t="shared" si="42"/>
        <v>-534.20208587934837</v>
      </c>
      <c r="K132">
        <f t="shared" si="43"/>
        <v>-829.84031253723276</v>
      </c>
    </row>
    <row r="133" spans="1:11">
      <c r="A133" t="s">
        <v>77</v>
      </c>
      <c r="B133">
        <v>-268.08408735629001</v>
      </c>
      <c r="C133">
        <f t="shared" si="35"/>
        <v>-1471.217625434306</v>
      </c>
      <c r="D133">
        <f t="shared" si="36"/>
        <v>44.23871094313904</v>
      </c>
      <c r="E133">
        <f t="shared" si="37"/>
        <v>-232.59692367430702</v>
      </c>
      <c r="F133">
        <f t="shared" si="38"/>
        <v>300.27899607484392</v>
      </c>
      <c r="G133">
        <f t="shared" si="39"/>
        <v>600.55799214968783</v>
      </c>
      <c r="H133">
        <f t="shared" si="40"/>
        <v>67.682072400536896</v>
      </c>
      <c r="I133">
        <f t="shared" si="41"/>
        <v>367.96106847538078</v>
      </c>
      <c r="J133">
        <f t="shared" si="42"/>
        <v>-532.87591974915097</v>
      </c>
      <c r="K133">
        <f t="shared" si="43"/>
        <v>-833.15491582399488</v>
      </c>
    </row>
    <row r="134" spans="1:11">
      <c r="A134" t="s">
        <v>78</v>
      </c>
      <c r="B134">
        <v>-1088.40844654853</v>
      </c>
      <c r="C134">
        <f t="shared" si="35"/>
        <v>-2143.0771009709151</v>
      </c>
      <c r="D134">
        <f t="shared" si="36"/>
        <v>-395.11800017966243</v>
      </c>
      <c r="E134">
        <f t="shared" si="37"/>
        <v>-250.44282368329021</v>
      </c>
      <c r="F134">
        <f t="shared" si="38"/>
        <v>298.71967563537925</v>
      </c>
      <c r="G134">
        <f t="shared" si="39"/>
        <v>597.43935127075849</v>
      </c>
      <c r="H134">
        <f t="shared" si="40"/>
        <v>48.276851952089032</v>
      </c>
      <c r="I134">
        <f t="shared" si="41"/>
        <v>346.99652758746828</v>
      </c>
      <c r="J134">
        <f t="shared" si="42"/>
        <v>-549.16249931866946</v>
      </c>
      <c r="K134">
        <f t="shared" si="43"/>
        <v>-847.88217495404865</v>
      </c>
    </row>
    <row r="135" spans="1:11">
      <c r="A135" t="s">
        <v>79</v>
      </c>
      <c r="B135">
        <v>-528.73798560917805</v>
      </c>
      <c r="C135">
        <f t="shared" si="35"/>
        <v>-2445.3812039527652</v>
      </c>
      <c r="D135">
        <f t="shared" si="36"/>
        <v>-1098.1007202819624</v>
      </c>
      <c r="E135">
        <f t="shared" si="37"/>
        <v>-305.09285969738829</v>
      </c>
      <c r="F135">
        <f t="shared" si="38"/>
        <v>347.47462818613553</v>
      </c>
      <c r="G135">
        <f t="shared" si="39"/>
        <v>694.94925637227107</v>
      </c>
      <c r="H135">
        <f t="shared" si="40"/>
        <v>42.381768488747241</v>
      </c>
      <c r="I135">
        <f t="shared" si="41"/>
        <v>389.85639667488277</v>
      </c>
      <c r="J135">
        <f t="shared" si="42"/>
        <v>-652.56748788352388</v>
      </c>
      <c r="K135">
        <f t="shared" si="43"/>
        <v>-1000.0421160696594</v>
      </c>
    </row>
    <row r="136" spans="1:11">
      <c r="A136" t="s">
        <v>80</v>
      </c>
      <c r="B136">
        <v>-672.69346784862603</v>
      </c>
      <c r="C136">
        <f t="shared" si="35"/>
        <v>-2557.9239873626238</v>
      </c>
      <c r="D136">
        <f t="shared" si="36"/>
        <v>-1074.4427237728437</v>
      </c>
      <c r="E136">
        <f t="shared" si="37"/>
        <v>-356.99499588603049</v>
      </c>
      <c r="F136">
        <f t="shared" si="38"/>
        <v>381.12440662020362</v>
      </c>
      <c r="G136">
        <f t="shared" si="39"/>
        <v>762.24881324040723</v>
      </c>
      <c r="H136">
        <f t="shared" si="40"/>
        <v>24.129410734173121</v>
      </c>
      <c r="I136">
        <f t="shared" si="41"/>
        <v>405.25381735437674</v>
      </c>
      <c r="J136">
        <f t="shared" si="42"/>
        <v>-738.11940250623411</v>
      </c>
      <c r="K136">
        <f t="shared" si="43"/>
        <v>-1119.2438091264378</v>
      </c>
    </row>
    <row r="137" spans="1:11">
      <c r="A137" t="s">
        <v>81</v>
      </c>
      <c r="B137">
        <v>-1165.7215512718101</v>
      </c>
      <c r="C137">
        <f t="shared" si="35"/>
        <v>-3455.561451278144</v>
      </c>
      <c r="D137">
        <f t="shared" si="36"/>
        <v>-1984.343825843838</v>
      </c>
      <c r="E137">
        <f t="shared" si="37"/>
        <v>-446.12218717822236</v>
      </c>
      <c r="F137">
        <f t="shared" si="38"/>
        <v>524.41275708993737</v>
      </c>
      <c r="G137">
        <f t="shared" si="39"/>
        <v>1048.8255141798747</v>
      </c>
      <c r="H137">
        <f t="shared" si="40"/>
        <v>78.290569911715011</v>
      </c>
      <c r="I137">
        <f t="shared" si="41"/>
        <v>602.70332700165238</v>
      </c>
      <c r="J137">
        <f t="shared" si="42"/>
        <v>-970.53494426815973</v>
      </c>
      <c r="K137">
        <f t="shared" si="43"/>
        <v>-1494.9477013580972</v>
      </c>
    </row>
    <row r="138" spans="1:11">
      <c r="A138" t="s">
        <v>82</v>
      </c>
      <c r="B138">
        <v>-439.76356893645698</v>
      </c>
      <c r="C138">
        <f t="shared" si="35"/>
        <v>-2806.9165736660711</v>
      </c>
      <c r="D138">
        <f t="shared" si="36"/>
        <v>-663.83947269515602</v>
      </c>
      <c r="E138">
        <f t="shared" si="37"/>
        <v>-470.94416081298016</v>
      </c>
      <c r="F138">
        <f t="shared" si="38"/>
        <v>522.27025709420457</v>
      </c>
      <c r="G138">
        <f t="shared" si="39"/>
        <v>1044.5405141884091</v>
      </c>
      <c r="H138">
        <f t="shared" si="40"/>
        <v>51.326096281224409</v>
      </c>
      <c r="I138">
        <f t="shared" si="41"/>
        <v>573.59635337542898</v>
      </c>
      <c r="J138">
        <f t="shared" si="42"/>
        <v>-993.21441790718472</v>
      </c>
      <c r="K138">
        <f t="shared" si="43"/>
        <v>-1515.4846750013894</v>
      </c>
    </row>
    <row r="139" spans="1:11">
      <c r="A139" t="s">
        <v>83</v>
      </c>
      <c r="B139">
        <v>-746.94444799602502</v>
      </c>
      <c r="C139">
        <f t="shared" si="35"/>
        <v>-3025.123036052918</v>
      </c>
      <c r="D139">
        <f t="shared" si="36"/>
        <v>-579.74183210015281</v>
      </c>
      <c r="E139">
        <f t="shared" si="37"/>
        <v>-477.14125241798786</v>
      </c>
      <c r="F139">
        <f t="shared" si="38"/>
        <v>522.81614541589988</v>
      </c>
      <c r="G139">
        <f t="shared" si="39"/>
        <v>1045.6322908317998</v>
      </c>
      <c r="H139">
        <f t="shared" si="40"/>
        <v>45.674892997912025</v>
      </c>
      <c r="I139">
        <f t="shared" si="41"/>
        <v>568.49103841381191</v>
      </c>
      <c r="J139">
        <f t="shared" si="42"/>
        <v>-999.95739783388774</v>
      </c>
      <c r="K139">
        <f t="shared" si="43"/>
        <v>-1522.7735432497875</v>
      </c>
    </row>
    <row r="140" spans="1:11">
      <c r="A140" t="s">
        <v>84</v>
      </c>
      <c r="B140">
        <v>-1634.21558111783</v>
      </c>
      <c r="C140">
        <f t="shared" si="35"/>
        <v>-3986.6451493221221</v>
      </c>
      <c r="D140">
        <f t="shared" si="36"/>
        <v>-1428.7211619594982</v>
      </c>
      <c r="E140">
        <f t="shared" si="37"/>
        <v>-524.75231051596279</v>
      </c>
      <c r="F140">
        <f t="shared" si="38"/>
        <v>564.45434164413848</v>
      </c>
      <c r="G140">
        <f t="shared" si="39"/>
        <v>1128.908683288277</v>
      </c>
      <c r="H140">
        <f t="shared" si="40"/>
        <v>39.70203112817569</v>
      </c>
      <c r="I140">
        <f t="shared" si="41"/>
        <v>604.15637277231417</v>
      </c>
      <c r="J140">
        <f t="shared" si="42"/>
        <v>-1089.2066521601014</v>
      </c>
      <c r="K140">
        <f t="shared" si="43"/>
        <v>-1653.6609938042398</v>
      </c>
    </row>
    <row r="141" spans="1:11">
      <c r="A141" t="s">
        <v>85</v>
      </c>
      <c r="B141">
        <v>-833.62037189825298</v>
      </c>
      <c r="C141">
        <f t="shared" si="35"/>
        <v>-3654.5439699485646</v>
      </c>
      <c r="D141">
        <f t="shared" si="36"/>
        <v>-198.98251867042063</v>
      </c>
      <c r="E141">
        <f t="shared" si="37"/>
        <v>-517.94143644948383</v>
      </c>
      <c r="F141">
        <f t="shared" si="38"/>
        <v>567.67454959795577</v>
      </c>
      <c r="G141">
        <f t="shared" si="39"/>
        <v>1135.3490991959115</v>
      </c>
      <c r="H141">
        <f t="shared" si="40"/>
        <v>49.733113148471944</v>
      </c>
      <c r="I141">
        <f t="shared" si="41"/>
        <v>617.40766274642772</v>
      </c>
      <c r="J141">
        <f t="shared" si="42"/>
        <v>-1085.6159860474395</v>
      </c>
      <c r="K141">
        <f t="shared" si="43"/>
        <v>-1653.2905356453953</v>
      </c>
    </row>
    <row r="142" spans="1:11">
      <c r="A142" t="s">
        <v>86</v>
      </c>
      <c r="B142">
        <v>-132.25482198957201</v>
      </c>
      <c r="C142">
        <f t="shared" si="35"/>
        <v>-3347.0352230016797</v>
      </c>
      <c r="D142">
        <f t="shared" si="36"/>
        <v>-540.11864933560855</v>
      </c>
      <c r="E142">
        <f t="shared" si="37"/>
        <v>-525.5473689162643</v>
      </c>
      <c r="F142">
        <f t="shared" si="38"/>
        <v>566.860399534816</v>
      </c>
      <c r="G142">
        <f t="shared" si="39"/>
        <v>1133.720799069632</v>
      </c>
      <c r="H142">
        <f t="shared" si="40"/>
        <v>41.313030618551693</v>
      </c>
      <c r="I142">
        <f t="shared" si="41"/>
        <v>608.17343015336769</v>
      </c>
      <c r="J142">
        <f t="shared" si="42"/>
        <v>-1092.4077684510803</v>
      </c>
      <c r="K142">
        <f t="shared" si="43"/>
        <v>-1659.2681679858963</v>
      </c>
    </row>
    <row r="143" spans="1:11">
      <c r="A143" t="s">
        <v>87</v>
      </c>
      <c r="B143">
        <v>182.515792245071</v>
      </c>
      <c r="C143">
        <f t="shared" si="35"/>
        <v>-2417.5749827605841</v>
      </c>
      <c r="D143">
        <f t="shared" si="36"/>
        <v>607.54805329233386</v>
      </c>
      <c r="E143">
        <f t="shared" si="37"/>
        <v>-499.94996625164748</v>
      </c>
      <c r="F143">
        <f t="shared" si="38"/>
        <v>606.55455692961914</v>
      </c>
      <c r="G143">
        <f t="shared" si="39"/>
        <v>1213.1091138592383</v>
      </c>
      <c r="H143">
        <f t="shared" si="40"/>
        <v>106.60459067797166</v>
      </c>
      <c r="I143">
        <f t="shared" si="41"/>
        <v>713.15914760759074</v>
      </c>
      <c r="J143">
        <f t="shared" si="42"/>
        <v>-1106.5045231812667</v>
      </c>
      <c r="K143">
        <f t="shared" si="43"/>
        <v>-1713.0590801108858</v>
      </c>
    </row>
    <row r="144" spans="1:11">
      <c r="A144" t="s">
        <v>88</v>
      </c>
      <c r="B144">
        <v>-826.37263457970096</v>
      </c>
      <c r="C144">
        <f t="shared" si="35"/>
        <v>-1609.732036222455</v>
      </c>
      <c r="D144">
        <f t="shared" si="36"/>
        <v>2376.913113099667</v>
      </c>
      <c r="E144">
        <f t="shared" si="37"/>
        <v>-389.03931059666422</v>
      </c>
      <c r="F144">
        <f t="shared" si="38"/>
        <v>876.19867095385428</v>
      </c>
      <c r="G144">
        <f t="shared" si="39"/>
        <v>1752.3973419077086</v>
      </c>
      <c r="H144">
        <f t="shared" si="40"/>
        <v>487.15936035719005</v>
      </c>
      <c r="I144">
        <f t="shared" si="41"/>
        <v>1363.3580313110442</v>
      </c>
      <c r="J144">
        <f t="shared" si="42"/>
        <v>-1265.2379815505185</v>
      </c>
      <c r="K144">
        <f t="shared" si="43"/>
        <v>-2141.4366525043729</v>
      </c>
    </row>
    <row r="145" spans="1:11">
      <c r="A145" t="s">
        <v>89</v>
      </c>
      <c r="B145">
        <v>-833.62037189825298</v>
      </c>
      <c r="C145">
        <f t="shared" si="35"/>
        <v>-1609.732036222455</v>
      </c>
      <c r="D145">
        <f t="shared" si="36"/>
        <v>2044.8119337261096</v>
      </c>
      <c r="E145">
        <f t="shared" si="37"/>
        <v>-288.67450329925316</v>
      </c>
      <c r="F145">
        <f t="shared" si="38"/>
        <v>1029.2301375634829</v>
      </c>
      <c r="G145">
        <f t="shared" si="39"/>
        <v>2058.4602751269658</v>
      </c>
      <c r="H145">
        <f t="shared" si="40"/>
        <v>740.55563426422975</v>
      </c>
      <c r="I145">
        <f t="shared" si="41"/>
        <v>1769.7857718277128</v>
      </c>
      <c r="J145">
        <f t="shared" si="42"/>
        <v>-1317.904640862736</v>
      </c>
      <c r="K145">
        <f t="shared" si="43"/>
        <v>-2347.1347784262189</v>
      </c>
    </row>
    <row r="146" spans="1:11">
      <c r="A146" t="s">
        <v>90</v>
      </c>
      <c r="B146">
        <v>-132.25482198957201</v>
      </c>
      <c r="C146">
        <f t="shared" si="35"/>
        <v>-1609.732036222455</v>
      </c>
      <c r="D146">
        <f t="shared" si="36"/>
        <v>1737.3031867792247</v>
      </c>
      <c r="E146">
        <f t="shared" si="37"/>
        <v>-201.29782301928077</v>
      </c>
      <c r="F146">
        <f t="shared" si="38"/>
        <v>1123.9343409528531</v>
      </c>
      <c r="G146">
        <f t="shared" si="39"/>
        <v>2247.8686819057061</v>
      </c>
      <c r="H146">
        <f t="shared" si="40"/>
        <v>922.63651793357235</v>
      </c>
      <c r="I146">
        <f t="shared" si="41"/>
        <v>2046.5708588864254</v>
      </c>
      <c r="J146">
        <f t="shared" si="42"/>
        <v>-1325.2321639721338</v>
      </c>
      <c r="K146">
        <f t="shared" si="43"/>
        <v>-2449.1665049249868</v>
      </c>
    </row>
    <row r="147" spans="1:11">
      <c r="A147" t="s">
        <v>91</v>
      </c>
      <c r="B147">
        <v>182.54101747507099</v>
      </c>
      <c r="C147">
        <f t="shared" si="35"/>
        <v>-1609.7068109924551</v>
      </c>
      <c r="D147">
        <f t="shared" si="36"/>
        <v>807.86817176812906</v>
      </c>
      <c r="E147">
        <f t="shared" si="37"/>
        <v>-133.0472685024742</v>
      </c>
      <c r="F147">
        <f t="shared" si="38"/>
        <v>1142.4803847645082</v>
      </c>
      <c r="G147">
        <f t="shared" si="39"/>
        <v>2284.9607695290165</v>
      </c>
      <c r="H147">
        <f t="shared" si="40"/>
        <v>1009.433116262034</v>
      </c>
      <c r="I147">
        <f t="shared" si="41"/>
        <v>2151.9135010265422</v>
      </c>
      <c r="J147">
        <f t="shared" si="42"/>
        <v>-1275.5276532669825</v>
      </c>
      <c r="K147">
        <f t="shared" si="43"/>
        <v>-2418.0080380314907</v>
      </c>
    </row>
    <row r="148" spans="1:11">
      <c r="A148" t="s">
        <v>92</v>
      </c>
      <c r="B148">
        <v>-826.37263457970096</v>
      </c>
      <c r="C148">
        <f t="shared" si="35"/>
        <v>-1609.7068109924548</v>
      </c>
      <c r="D148">
        <f t="shared" si="36"/>
        <v>2.5225230000160082E-2</v>
      </c>
      <c r="E148">
        <f t="shared" si="37"/>
        <v>-97.511366086584545</v>
      </c>
      <c r="F148">
        <f t="shared" si="38"/>
        <v>1134.5934828805955</v>
      </c>
      <c r="G148">
        <f t="shared" si="39"/>
        <v>2269.186965761191</v>
      </c>
      <c r="H148">
        <f t="shared" si="40"/>
        <v>1037.082116794011</v>
      </c>
      <c r="I148">
        <f t="shared" si="41"/>
        <v>2171.6755996746065</v>
      </c>
      <c r="J148">
        <f t="shared" si="42"/>
        <v>-1232.10484896718</v>
      </c>
      <c r="K148">
        <f t="shared" si="43"/>
        <v>-2366.6983318477755</v>
      </c>
    </row>
    <row r="149" spans="1:11">
      <c r="A149" t="s">
        <v>93</v>
      </c>
      <c r="B149">
        <v>280.55428331662301</v>
      </c>
      <c r="C149">
        <f t="shared" si="35"/>
        <v>-495.53215577757896</v>
      </c>
      <c r="D149">
        <f t="shared" si="36"/>
        <v>1114.199880444876</v>
      </c>
      <c r="E149">
        <f t="shared" si="37"/>
        <v>-7.7577658565740419</v>
      </c>
      <c r="F149">
        <f t="shared" si="38"/>
        <v>1156.8006072179967</v>
      </c>
      <c r="G149">
        <f t="shared" si="39"/>
        <v>2313.6012144359934</v>
      </c>
      <c r="H149">
        <f t="shared" si="40"/>
        <v>1149.0428413614227</v>
      </c>
      <c r="I149">
        <f t="shared" si="41"/>
        <v>2305.8434485794191</v>
      </c>
      <c r="J149">
        <f t="shared" si="42"/>
        <v>-1164.5583730745707</v>
      </c>
      <c r="K149">
        <f t="shared" si="43"/>
        <v>-2321.3589802925676</v>
      </c>
    </row>
    <row r="150" spans="1:11">
      <c r="A150" t="s">
        <v>94</v>
      </c>
      <c r="B150">
        <v>416.05594132898898</v>
      </c>
      <c r="C150">
        <f t="shared" si="35"/>
        <v>52.77860754098208</v>
      </c>
      <c r="D150">
        <f t="shared" si="36"/>
        <v>1662.5106437634372</v>
      </c>
      <c r="E150">
        <f t="shared" si="37"/>
        <v>117.33420043014924</v>
      </c>
      <c r="F150">
        <f t="shared" si="38"/>
        <v>1196.7256121204477</v>
      </c>
      <c r="G150">
        <f t="shared" si="39"/>
        <v>2393.4512242408955</v>
      </c>
      <c r="H150">
        <f t="shared" si="40"/>
        <v>1314.0598125505969</v>
      </c>
      <c r="I150">
        <f t="shared" si="41"/>
        <v>2510.7854246710449</v>
      </c>
      <c r="J150">
        <f t="shared" si="42"/>
        <v>-1079.3914116902986</v>
      </c>
      <c r="K150">
        <f t="shared" si="43"/>
        <v>-2276.1170238107461</v>
      </c>
    </row>
    <row r="151" spans="1:11">
      <c r="A151" t="s">
        <v>95</v>
      </c>
      <c r="B151">
        <v>-275.182842786994</v>
      </c>
      <c r="C151">
        <f t="shared" si="35"/>
        <v>-404.94525272108297</v>
      </c>
      <c r="D151">
        <f t="shared" si="36"/>
        <v>1204.761558271372</v>
      </c>
      <c r="E151">
        <f t="shared" si="37"/>
        <v>180.79915659885788</v>
      </c>
      <c r="F151">
        <f t="shared" si="38"/>
        <v>1220.0033763898423</v>
      </c>
      <c r="G151">
        <f t="shared" si="39"/>
        <v>2440.0067527796846</v>
      </c>
      <c r="H151">
        <f t="shared" si="40"/>
        <v>1400.8025329887002</v>
      </c>
      <c r="I151">
        <f t="shared" si="41"/>
        <v>2620.8059093785423</v>
      </c>
      <c r="J151">
        <f t="shared" si="42"/>
        <v>-1039.2042197909843</v>
      </c>
      <c r="K151">
        <f t="shared" si="43"/>
        <v>-2259.2075961808268</v>
      </c>
    </row>
    <row r="152" spans="1:11">
      <c r="A152" t="s">
        <v>96</v>
      </c>
      <c r="B152">
        <v>-764.58087129344494</v>
      </c>
      <c r="C152">
        <f t="shared" si="35"/>
        <v>-343.15348943482695</v>
      </c>
      <c r="D152">
        <f t="shared" si="36"/>
        <v>1266.5533215576279</v>
      </c>
      <c r="E152">
        <f t="shared" si="37"/>
        <v>245.16624470183859</v>
      </c>
      <c r="F152">
        <f t="shared" si="38"/>
        <v>1242.5592993675971</v>
      </c>
      <c r="G152">
        <f t="shared" si="39"/>
        <v>2485.1185987351942</v>
      </c>
      <c r="H152">
        <f t="shared" si="40"/>
        <v>1487.7255440694357</v>
      </c>
      <c r="I152">
        <f t="shared" si="41"/>
        <v>2730.2848434370326</v>
      </c>
      <c r="J152">
        <f t="shared" si="42"/>
        <v>-997.39305466575843</v>
      </c>
      <c r="K152">
        <f t="shared" si="43"/>
        <v>-2239.9523540333557</v>
      </c>
    </row>
    <row r="153" spans="1:11">
      <c r="A153" t="s">
        <v>97</v>
      </c>
      <c r="B153">
        <v>-538.05769910783101</v>
      </c>
      <c r="C153">
        <f t="shared" si="35"/>
        <v>-1161.765471859281</v>
      </c>
      <c r="D153">
        <f t="shared" si="36"/>
        <v>-666.23331608170201</v>
      </c>
      <c r="E153">
        <f t="shared" si="37"/>
        <v>209.64264335059661</v>
      </c>
      <c r="F153">
        <f t="shared" si="38"/>
        <v>1258.6575429268785</v>
      </c>
      <c r="G153">
        <f t="shared" si="39"/>
        <v>2517.315085853757</v>
      </c>
      <c r="H153">
        <f t="shared" si="40"/>
        <v>1468.3001862774752</v>
      </c>
      <c r="I153">
        <f t="shared" si="41"/>
        <v>2726.9577292043537</v>
      </c>
      <c r="J153">
        <f t="shared" si="42"/>
        <v>-1049.0148995762818</v>
      </c>
      <c r="K153">
        <f t="shared" si="43"/>
        <v>-2307.6724425031603</v>
      </c>
    </row>
    <row r="154" spans="1:11">
      <c r="A154" t="s">
        <v>98</v>
      </c>
      <c r="B154">
        <v>-229.87512893789199</v>
      </c>
      <c r="C154">
        <f t="shared" si="35"/>
        <v>-1807.6965421261621</v>
      </c>
      <c r="D154">
        <f t="shared" si="36"/>
        <v>-1860.4751496671443</v>
      </c>
      <c r="E154">
        <f t="shared" si="37"/>
        <v>136.37478587622249</v>
      </c>
      <c r="F154">
        <f t="shared" si="38"/>
        <v>1335.9886159930134</v>
      </c>
      <c r="G154">
        <f t="shared" si="39"/>
        <v>2671.9772319860267</v>
      </c>
      <c r="H154">
        <f t="shared" si="40"/>
        <v>1472.3634018692358</v>
      </c>
      <c r="I154">
        <f t="shared" si="41"/>
        <v>2808.3520178622493</v>
      </c>
      <c r="J154">
        <f t="shared" si="42"/>
        <v>-1199.613830116791</v>
      </c>
      <c r="K154">
        <f t="shared" si="43"/>
        <v>-2535.6024461098041</v>
      </c>
    </row>
    <row r="155" spans="1:11">
      <c r="A155" t="s">
        <v>99</v>
      </c>
      <c r="B155">
        <v>-492.92394217395002</v>
      </c>
      <c r="C155">
        <f t="shared" si="35"/>
        <v>-2025.437641513118</v>
      </c>
      <c r="D155">
        <f t="shared" si="36"/>
        <v>-1620.4923887920349</v>
      </c>
      <c r="E155">
        <f t="shared" si="37"/>
        <v>110.25520245071894</v>
      </c>
      <c r="F155">
        <f t="shared" si="38"/>
        <v>1366.1596943825205</v>
      </c>
      <c r="G155">
        <f t="shared" si="39"/>
        <v>2732.3193887650409</v>
      </c>
      <c r="H155">
        <f t="shared" si="40"/>
        <v>1476.4148968332395</v>
      </c>
      <c r="I155">
        <f t="shared" si="41"/>
        <v>2842.5745912157599</v>
      </c>
      <c r="J155">
        <f t="shared" si="42"/>
        <v>-1255.9044919318014</v>
      </c>
      <c r="K155">
        <f t="shared" si="43"/>
        <v>-2622.0641863143219</v>
      </c>
    </row>
    <row r="156" spans="1:11">
      <c r="A156" t="s">
        <v>100</v>
      </c>
      <c r="B156">
        <v>-448.26428664841802</v>
      </c>
      <c r="C156">
        <f t="shared" si="35"/>
        <v>-1709.121056868091</v>
      </c>
      <c r="D156">
        <f t="shared" si="36"/>
        <v>-1365.9675674332641</v>
      </c>
      <c r="E156">
        <f t="shared" si="37"/>
        <v>95.678960267697889</v>
      </c>
      <c r="F156">
        <f t="shared" si="38"/>
        <v>1380.9403556949969</v>
      </c>
      <c r="G156">
        <f t="shared" si="39"/>
        <v>2761.8807113899938</v>
      </c>
      <c r="H156">
        <f t="shared" si="40"/>
        <v>1476.6193159626948</v>
      </c>
      <c r="I156">
        <f t="shared" si="41"/>
        <v>2857.5596716576915</v>
      </c>
      <c r="J156">
        <f t="shared" si="42"/>
        <v>-1285.261395427299</v>
      </c>
      <c r="K156">
        <f t="shared" si="43"/>
        <v>-2666.2017511222962</v>
      </c>
    </row>
    <row r="157" spans="1:11">
      <c r="A157" t="s">
        <v>101</v>
      </c>
      <c r="B157">
        <v>-485.49122858942098</v>
      </c>
      <c r="C157">
        <f t="shared" si="35"/>
        <v>-1656.5545863496809</v>
      </c>
      <c r="D157">
        <f t="shared" si="36"/>
        <v>-494.78911449039992</v>
      </c>
      <c r="E157">
        <f t="shared" si="37"/>
        <v>170.15669583536973</v>
      </c>
      <c r="F157">
        <f t="shared" si="38"/>
        <v>1300.6910743789656</v>
      </c>
      <c r="G157">
        <f t="shared" si="39"/>
        <v>2601.3821487579312</v>
      </c>
      <c r="H157">
        <f t="shared" si="40"/>
        <v>1470.8477702143352</v>
      </c>
      <c r="I157">
        <f t="shared" si="41"/>
        <v>2771.5388445933008</v>
      </c>
      <c r="J157">
        <f t="shared" si="42"/>
        <v>-1130.5343785435959</v>
      </c>
      <c r="K157">
        <f t="shared" si="43"/>
        <v>-2431.2254529225615</v>
      </c>
    </row>
    <row r="158" spans="1:11">
      <c r="A158" t="s">
        <v>102</v>
      </c>
      <c r="B158">
        <v>-256.52885388729402</v>
      </c>
      <c r="C158">
        <f t="shared" si="35"/>
        <v>-1683.2083112990829</v>
      </c>
      <c r="D158">
        <f t="shared" si="36"/>
        <v>124.48823082707918</v>
      </c>
      <c r="E158">
        <f t="shared" si="37"/>
        <v>209.57308101148146</v>
      </c>
      <c r="F158">
        <f t="shared" si="38"/>
        <v>1285.9485771739544</v>
      </c>
      <c r="G158">
        <f t="shared" si="39"/>
        <v>2571.8971543479088</v>
      </c>
      <c r="H158">
        <f t="shared" si="40"/>
        <v>1495.5216581854359</v>
      </c>
      <c r="I158">
        <f t="shared" si="41"/>
        <v>2781.4702353593902</v>
      </c>
      <c r="J158">
        <f t="shared" si="42"/>
        <v>-1076.3754961624729</v>
      </c>
      <c r="K158">
        <f t="shared" si="43"/>
        <v>-2362.3240733364273</v>
      </c>
    </row>
    <row r="159" spans="1:11">
      <c r="A159" t="s">
        <v>103</v>
      </c>
      <c r="B159">
        <v>-315.633023912856</v>
      </c>
      <c r="C159">
        <f t="shared" si="35"/>
        <v>-1505.9173930379891</v>
      </c>
      <c r="D159">
        <f t="shared" si="36"/>
        <v>519.52024847512894</v>
      </c>
      <c r="E159">
        <f t="shared" si="37"/>
        <v>264.53618504024558</v>
      </c>
      <c r="F159">
        <f t="shared" si="38"/>
        <v>1273.8718740423542</v>
      </c>
      <c r="G159">
        <f t="shared" si="39"/>
        <v>2547.7437480847084</v>
      </c>
      <c r="H159">
        <f t="shared" si="40"/>
        <v>1538.4080590825997</v>
      </c>
      <c r="I159">
        <f t="shared" si="41"/>
        <v>2812.2799331249539</v>
      </c>
      <c r="J159">
        <f t="shared" si="42"/>
        <v>-1009.3356890021087</v>
      </c>
      <c r="K159">
        <f t="shared" si="43"/>
        <v>-2283.2075630444629</v>
      </c>
    </row>
    <row r="160" spans="1:11">
      <c r="A160" t="s">
        <v>104</v>
      </c>
      <c r="B160">
        <v>-1086.9423313667501</v>
      </c>
      <c r="C160">
        <f t="shared" si="35"/>
        <v>-2144.5954377563212</v>
      </c>
      <c r="D160">
        <f t="shared" si="36"/>
        <v>-435.47438088823014</v>
      </c>
      <c r="E160">
        <f t="shared" si="37"/>
        <v>314.19852409380911</v>
      </c>
      <c r="F160">
        <f t="shared" si="38"/>
        <v>1222.7193349442759</v>
      </c>
      <c r="G160">
        <f t="shared" si="39"/>
        <v>2445.4386698885519</v>
      </c>
      <c r="H160">
        <f t="shared" si="40"/>
        <v>1536.917859038085</v>
      </c>
      <c r="I160">
        <f t="shared" si="41"/>
        <v>2759.6371939823612</v>
      </c>
      <c r="J160">
        <f t="shared" si="42"/>
        <v>-908.52081085046689</v>
      </c>
      <c r="K160">
        <f t="shared" si="43"/>
        <v>-2131.2401457947426</v>
      </c>
    </row>
    <row r="161" spans="1:11">
      <c r="A161" t="s">
        <v>105</v>
      </c>
      <c r="B161">
        <v>-145.88448586754501</v>
      </c>
      <c r="C161">
        <f t="shared" si="35"/>
        <v>-1804.9886950344451</v>
      </c>
      <c r="D161">
        <f t="shared" si="36"/>
        <v>-148.43410868476417</v>
      </c>
      <c r="E161">
        <f t="shared" si="37"/>
        <v>316.72594459309198</v>
      </c>
      <c r="F161">
        <f t="shared" si="38"/>
        <v>1221.6545140452661</v>
      </c>
      <c r="G161">
        <f t="shared" si="39"/>
        <v>2443.3090280905321</v>
      </c>
      <c r="H161">
        <f t="shared" si="40"/>
        <v>1538.380458638358</v>
      </c>
      <c r="I161">
        <f t="shared" si="41"/>
        <v>2760.0349726836239</v>
      </c>
      <c r="J161">
        <f t="shared" si="42"/>
        <v>-904.92856945217409</v>
      </c>
      <c r="K161">
        <f t="shared" si="43"/>
        <v>-2126.5830834974404</v>
      </c>
    </row>
    <row r="162" spans="1:11">
      <c r="A162" t="s">
        <v>106</v>
      </c>
      <c r="B162">
        <v>-521.588573970585</v>
      </c>
      <c r="C162">
        <f t="shared" si="35"/>
        <v>-2070.0484151177361</v>
      </c>
      <c r="D162">
        <f t="shared" si="36"/>
        <v>-386.84010381865323</v>
      </c>
      <c r="E162">
        <f t="shared" si="37"/>
        <v>324.38987186893974</v>
      </c>
      <c r="F162">
        <f t="shared" si="38"/>
        <v>1216.4660441053143</v>
      </c>
      <c r="G162">
        <f t="shared" si="39"/>
        <v>2432.9320882106285</v>
      </c>
      <c r="H162">
        <f t="shared" si="40"/>
        <v>1540.855915974254</v>
      </c>
      <c r="I162">
        <f t="shared" si="41"/>
        <v>2757.3219600795683</v>
      </c>
      <c r="J162">
        <f t="shared" si="42"/>
        <v>-892.07617223637453</v>
      </c>
      <c r="K162">
        <f t="shared" si="43"/>
        <v>-2108.5422163416888</v>
      </c>
    </row>
    <row r="163" spans="1:11">
      <c r="A163" t="s">
        <v>107</v>
      </c>
      <c r="B163">
        <v>-376.23042487798</v>
      </c>
      <c r="C163">
        <f t="shared" si="35"/>
        <v>-2130.6458160828602</v>
      </c>
      <c r="D163">
        <f t="shared" si="36"/>
        <v>-624.72842304487108</v>
      </c>
      <c r="E163">
        <f t="shared" si="37"/>
        <v>262.77604805207955</v>
      </c>
      <c r="F163">
        <f t="shared" si="38"/>
        <v>1232.4713044399389</v>
      </c>
      <c r="G163">
        <f t="shared" si="39"/>
        <v>2464.9426088798778</v>
      </c>
      <c r="H163">
        <f t="shared" si="40"/>
        <v>1495.2473524920183</v>
      </c>
      <c r="I163">
        <f t="shared" si="41"/>
        <v>2727.7186569319574</v>
      </c>
      <c r="J163">
        <f t="shared" si="42"/>
        <v>-969.69525638785933</v>
      </c>
      <c r="K163">
        <f t="shared" si="43"/>
        <v>-2202.1665608277981</v>
      </c>
    </row>
    <row r="164" spans="1:11">
      <c r="A164" t="s">
        <v>108</v>
      </c>
      <c r="B164">
        <v>-1091.4437503936001</v>
      </c>
      <c r="C164">
        <f t="shared" si="35"/>
        <v>-2135.14723510971</v>
      </c>
      <c r="D164">
        <f t="shared" si="36"/>
        <v>9.4482026466112075</v>
      </c>
      <c r="E164">
        <f t="shared" si="37"/>
        <v>144.40280252942662</v>
      </c>
      <c r="F164">
        <f t="shared" si="38"/>
        <v>1127.9949554625034</v>
      </c>
      <c r="G164">
        <f t="shared" si="39"/>
        <v>2255.9899109250068</v>
      </c>
      <c r="H164">
        <f t="shared" si="40"/>
        <v>1272.3977579919301</v>
      </c>
      <c r="I164">
        <f t="shared" si="41"/>
        <v>2400.3927134544333</v>
      </c>
      <c r="J164">
        <f t="shared" si="42"/>
        <v>-983.59215293307682</v>
      </c>
      <c r="K164">
        <f t="shared" si="43"/>
        <v>-2111.5871083955803</v>
      </c>
    </row>
    <row r="165" spans="1:11">
      <c r="A165" t="s">
        <v>109</v>
      </c>
      <c r="B165">
        <v>-715.14602573415902</v>
      </c>
      <c r="C165">
        <f t="shared" si="35"/>
        <v>-2704.4087749763244</v>
      </c>
      <c r="D165">
        <f t="shared" si="36"/>
        <v>-899.42007994187929</v>
      </c>
      <c r="E165">
        <f t="shared" si="37"/>
        <v>-2.8087981539728504</v>
      </c>
      <c r="F165">
        <f t="shared" si="38"/>
        <v>1056.799189408327</v>
      </c>
      <c r="G165">
        <f t="shared" si="39"/>
        <v>2113.5983788166541</v>
      </c>
      <c r="H165">
        <f t="shared" si="40"/>
        <v>1053.9903912543541</v>
      </c>
      <c r="I165">
        <f t="shared" si="41"/>
        <v>2110.7895806626811</v>
      </c>
      <c r="J165">
        <f t="shared" si="42"/>
        <v>-1059.6079875623</v>
      </c>
      <c r="K165">
        <f t="shared" si="43"/>
        <v>-2116.407176970627</v>
      </c>
    </row>
    <row r="166" spans="1:11">
      <c r="A166" t="s">
        <v>110</v>
      </c>
      <c r="B166">
        <v>-612.04327147705305</v>
      </c>
      <c r="C166">
        <f t="shared" si="35"/>
        <v>-2794.8634724827925</v>
      </c>
      <c r="D166">
        <f t="shared" si="36"/>
        <v>-724.81505736505642</v>
      </c>
      <c r="E166">
        <f t="shared" si="37"/>
        <v>-125.91471036118693</v>
      </c>
      <c r="F166">
        <f t="shared" si="38"/>
        <v>984.34771385800843</v>
      </c>
      <c r="G166">
        <f t="shared" si="39"/>
        <v>1968.6954277160169</v>
      </c>
      <c r="H166">
        <f t="shared" si="40"/>
        <v>858.43300349682147</v>
      </c>
      <c r="I166">
        <f t="shared" si="41"/>
        <v>1842.7807173548299</v>
      </c>
      <c r="J166">
        <f t="shared" si="42"/>
        <v>-1110.2624242191953</v>
      </c>
      <c r="K166">
        <f t="shared" si="43"/>
        <v>-2094.6101380772038</v>
      </c>
    </row>
    <row r="167" spans="1:11">
      <c r="A167" t="s">
        <v>111</v>
      </c>
      <c r="B167">
        <v>-239.019792480842</v>
      </c>
      <c r="C167">
        <f t="shared" si="35"/>
        <v>-2657.6528400856546</v>
      </c>
      <c r="D167">
        <f t="shared" si="36"/>
        <v>-527.00702400279442</v>
      </c>
      <c r="E167">
        <f t="shared" si="37"/>
        <v>-192.65847014973309</v>
      </c>
      <c r="F167">
        <f t="shared" si="38"/>
        <v>962.71813652427511</v>
      </c>
      <c r="G167">
        <f t="shared" si="39"/>
        <v>1925.4362730485502</v>
      </c>
      <c r="H167">
        <f t="shared" si="40"/>
        <v>770.05966637454208</v>
      </c>
      <c r="I167">
        <f t="shared" si="41"/>
        <v>1732.7778028988171</v>
      </c>
      <c r="J167">
        <f t="shared" si="42"/>
        <v>-1155.3766066740081</v>
      </c>
      <c r="K167">
        <f t="shared" si="43"/>
        <v>-2118.0947431982831</v>
      </c>
    </row>
    <row r="168" spans="1:11">
      <c r="A168" t="s">
        <v>112</v>
      </c>
      <c r="B168">
        <v>-645.67935135272398</v>
      </c>
      <c r="C168">
        <f t="shared" si="35"/>
        <v>-2211.8884410447781</v>
      </c>
      <c r="D168">
        <f t="shared" si="36"/>
        <v>-76.741205935068137</v>
      </c>
      <c r="E168">
        <f t="shared" si="37"/>
        <v>-196.49679170798646</v>
      </c>
      <c r="F168">
        <f t="shared" si="38"/>
        <v>962.06229005284638</v>
      </c>
      <c r="G168">
        <f t="shared" si="39"/>
        <v>1924.1245801056928</v>
      </c>
      <c r="H168">
        <f t="shared" si="40"/>
        <v>765.56549834485986</v>
      </c>
      <c r="I168">
        <f t="shared" si="41"/>
        <v>1727.6277883977064</v>
      </c>
      <c r="J168">
        <f t="shared" si="42"/>
        <v>-1158.5590817608329</v>
      </c>
      <c r="K168">
        <f t="shared" si="43"/>
        <v>-2120.6213718136792</v>
      </c>
    </row>
    <row r="169" spans="1:11">
      <c r="A169" t="s">
        <v>113</v>
      </c>
      <c r="B169">
        <v>-599.38913585811099</v>
      </c>
      <c r="C169">
        <f t="shared" si="35"/>
        <v>-2096.1315511687299</v>
      </c>
      <c r="D169">
        <f t="shared" si="36"/>
        <v>608.27722380759451</v>
      </c>
      <c r="E169">
        <f t="shared" si="37"/>
        <v>-221.79292453985053</v>
      </c>
      <c r="F169">
        <f t="shared" si="38"/>
        <v>931.96596707188246</v>
      </c>
      <c r="G169">
        <f t="shared" si="39"/>
        <v>1863.9319341437649</v>
      </c>
      <c r="H169">
        <f t="shared" si="40"/>
        <v>710.1730425320319</v>
      </c>
      <c r="I169">
        <f t="shared" si="41"/>
        <v>1642.1390096039145</v>
      </c>
      <c r="J169">
        <f t="shared" si="42"/>
        <v>-1153.7588916117329</v>
      </c>
      <c r="K169">
        <f t="shared" si="43"/>
        <v>-2085.7248586836154</v>
      </c>
    </row>
    <row r="170" spans="1:11">
      <c r="A170" t="s">
        <v>114</v>
      </c>
      <c r="B170">
        <v>-3358.31290070676</v>
      </c>
      <c r="C170">
        <f t="shared" si="35"/>
        <v>-4842.4011803984376</v>
      </c>
      <c r="D170">
        <f t="shared" si="36"/>
        <v>-2047.5377079156451</v>
      </c>
      <c r="E170">
        <f t="shared" si="37"/>
        <v>-407.29534212380474</v>
      </c>
      <c r="F170">
        <f t="shared" si="38"/>
        <v>906.03740627258594</v>
      </c>
      <c r="G170">
        <f t="shared" si="39"/>
        <v>1812.0748125451719</v>
      </c>
      <c r="H170">
        <f t="shared" si="40"/>
        <v>498.7420641487812</v>
      </c>
      <c r="I170">
        <f t="shared" si="41"/>
        <v>1404.779470421367</v>
      </c>
      <c r="J170">
        <f t="shared" si="42"/>
        <v>-1313.3327483963908</v>
      </c>
      <c r="K170">
        <f t="shared" si="43"/>
        <v>-2219.3701546689767</v>
      </c>
    </row>
    <row r="171" spans="1:11">
      <c r="A171" t="s">
        <v>115</v>
      </c>
      <c r="B171">
        <v>-976.74739575091496</v>
      </c>
      <c r="C171">
        <f t="shared" si="35"/>
        <v>-5580.1287836685096</v>
      </c>
      <c r="D171">
        <f t="shared" si="36"/>
        <v>-2922.4759435828551</v>
      </c>
      <c r="E171">
        <f t="shared" si="37"/>
        <v>-613.65721721651596</v>
      </c>
      <c r="F171">
        <f t="shared" si="38"/>
        <v>986.03067604001251</v>
      </c>
      <c r="G171">
        <f t="shared" si="39"/>
        <v>1972.061352080025</v>
      </c>
      <c r="H171">
        <f t="shared" si="40"/>
        <v>372.37345882349655</v>
      </c>
      <c r="I171">
        <f t="shared" si="41"/>
        <v>1358.4041348635092</v>
      </c>
      <c r="J171">
        <f t="shared" si="42"/>
        <v>-1599.6878932565285</v>
      </c>
      <c r="K171">
        <f t="shared" si="43"/>
        <v>-2585.7185692965409</v>
      </c>
    </row>
    <row r="172" spans="1:11">
      <c r="A172" t="s">
        <v>116</v>
      </c>
      <c r="B172">
        <v>82.893062010141307</v>
      </c>
      <c r="C172">
        <f t="shared" si="35"/>
        <v>-4851.556370305645</v>
      </c>
      <c r="D172">
        <f t="shared" si="36"/>
        <v>-2639.6679292608669</v>
      </c>
      <c r="E172">
        <f t="shared" si="37"/>
        <v>-808.96827975744077</v>
      </c>
      <c r="F172">
        <f t="shared" si="38"/>
        <v>980.85550467383632</v>
      </c>
      <c r="G172">
        <f t="shared" si="39"/>
        <v>1961.7110093476726</v>
      </c>
      <c r="H172">
        <f t="shared" si="40"/>
        <v>171.88722491639555</v>
      </c>
      <c r="I172">
        <f t="shared" si="41"/>
        <v>1152.7427295902319</v>
      </c>
      <c r="J172">
        <f t="shared" si="42"/>
        <v>-1789.8237844312771</v>
      </c>
      <c r="K172">
        <f t="shared" si="43"/>
        <v>-2770.6792891051136</v>
      </c>
    </row>
    <row r="173" spans="1:11">
      <c r="A173" t="s">
        <v>117</v>
      </c>
      <c r="B173">
        <v>-5681.6579995315296</v>
      </c>
      <c r="C173">
        <f t="shared" ref="C173:C204" si="44">SUM(B170,B171,B172,B173)</f>
        <v>-9933.8252339790633</v>
      </c>
      <c r="D173">
        <f t="shared" si="36"/>
        <v>-7837.6936828103335</v>
      </c>
      <c r="E173">
        <f t="shared" si="37"/>
        <v>-1167.5412980938722</v>
      </c>
      <c r="F173">
        <f t="shared" si="38"/>
        <v>1850.8971968383605</v>
      </c>
      <c r="G173">
        <f t="shared" si="39"/>
        <v>3701.794393676721</v>
      </c>
      <c r="H173">
        <f t="shared" si="40"/>
        <v>683.35589874448829</v>
      </c>
      <c r="I173">
        <f t="shared" si="41"/>
        <v>2534.2530955828488</v>
      </c>
      <c r="J173">
        <f t="shared" si="42"/>
        <v>-3018.438494932233</v>
      </c>
      <c r="K173">
        <f t="shared" si="43"/>
        <v>-4869.3356917705933</v>
      </c>
    </row>
    <row r="174" spans="1:11">
      <c r="A174" t="s">
        <v>163</v>
      </c>
      <c r="B174">
        <v>547.06274437818695</v>
      </c>
      <c r="C174">
        <f t="shared" si="44"/>
        <v>-6028.4495888941165</v>
      </c>
      <c r="D174">
        <f t="shared" si="36"/>
        <v>-1186.0484084956788</v>
      </c>
      <c r="E174">
        <f t="shared" si="37"/>
        <v>-1133.819961035299</v>
      </c>
      <c r="F174">
        <f t="shared" si="38"/>
        <v>1843.738062955639</v>
      </c>
      <c r="G174">
        <f t="shared" si="39"/>
        <v>3687.4761259112779</v>
      </c>
      <c r="H174">
        <f t="shared" si="40"/>
        <v>709.91810192033995</v>
      </c>
      <c r="I174">
        <f t="shared" si="41"/>
        <v>2553.6561648759789</v>
      </c>
      <c r="J174">
        <f t="shared" si="42"/>
        <v>-2977.5580239909377</v>
      </c>
      <c r="K174">
        <f t="shared" si="43"/>
        <v>-4821.2960869465769</v>
      </c>
    </row>
    <row r="175" spans="1:11">
      <c r="A175" t="s">
        <v>119</v>
      </c>
      <c r="B175">
        <v>-2751.7854165045401</v>
      </c>
      <c r="C175">
        <f t="shared" si="44"/>
        <v>-7803.4876096477419</v>
      </c>
      <c r="D175">
        <f t="shared" si="36"/>
        <v>-2223.3588259792323</v>
      </c>
      <c r="E175">
        <f t="shared" si="37"/>
        <v>-1163.963282894659</v>
      </c>
      <c r="F175">
        <f t="shared" si="38"/>
        <v>1856.9939395681961</v>
      </c>
      <c r="G175">
        <f t="shared" si="39"/>
        <v>3713.9878791363922</v>
      </c>
      <c r="H175">
        <f t="shared" si="40"/>
        <v>693.03065667353712</v>
      </c>
      <c r="I175">
        <f t="shared" si="41"/>
        <v>2550.024596241733</v>
      </c>
      <c r="J175">
        <f t="shared" si="42"/>
        <v>-3020.957222462855</v>
      </c>
      <c r="K175">
        <f t="shared" si="43"/>
        <v>-4877.9511620310514</v>
      </c>
    </row>
    <row r="176" spans="1:11">
      <c r="A176" t="s">
        <v>120</v>
      </c>
      <c r="B176">
        <v>-1264.9659790957401</v>
      </c>
      <c r="C176">
        <f t="shared" si="44"/>
        <v>-9151.3466507536232</v>
      </c>
      <c r="D176">
        <f t="shared" si="36"/>
        <v>-4299.7902804479781</v>
      </c>
      <c r="E176">
        <f t="shared" si="37"/>
        <v>-1310.6544185453945</v>
      </c>
      <c r="F176">
        <f t="shared" si="38"/>
        <v>1985.2395160058197</v>
      </c>
      <c r="G176">
        <f t="shared" si="39"/>
        <v>3970.4790320116394</v>
      </c>
      <c r="H176">
        <f t="shared" si="40"/>
        <v>674.58509746042523</v>
      </c>
      <c r="I176">
        <f t="shared" si="41"/>
        <v>2659.824613466245</v>
      </c>
      <c r="J176">
        <f t="shared" si="42"/>
        <v>-3295.8939345512144</v>
      </c>
      <c r="K176">
        <f t="shared" si="43"/>
        <v>-5281.1334505570339</v>
      </c>
    </row>
    <row r="177" spans="1:88">
      <c r="A177" t="s">
        <v>121</v>
      </c>
      <c r="B177">
        <v>-2248.3148486086202</v>
      </c>
      <c r="C177">
        <f t="shared" si="44"/>
        <v>-5718.0034998307137</v>
      </c>
      <c r="D177">
        <f t="shared" ref="D177:D204" si="45">C177-C173</f>
        <v>4215.8217341483496</v>
      </c>
      <c r="E177">
        <f t="shared" si="37"/>
        <v>-1075.1238761134568</v>
      </c>
      <c r="F177">
        <f t="shared" si="38"/>
        <v>2335.6409300218766</v>
      </c>
      <c r="G177">
        <f t="shared" si="39"/>
        <v>4671.2818600437531</v>
      </c>
      <c r="H177">
        <f t="shared" si="40"/>
        <v>1260.5170539084197</v>
      </c>
      <c r="I177">
        <f t="shared" si="41"/>
        <v>3596.1579839302963</v>
      </c>
      <c r="J177">
        <f t="shared" si="42"/>
        <v>-3410.7648061353334</v>
      </c>
      <c r="K177">
        <f t="shared" si="43"/>
        <v>-5746.4057361572104</v>
      </c>
    </row>
    <row r="178" spans="1:88">
      <c r="A178" t="s">
        <v>122</v>
      </c>
      <c r="B178">
        <v>-777.23715956453702</v>
      </c>
      <c r="C178">
        <f t="shared" si="44"/>
        <v>-7042.3034037734378</v>
      </c>
      <c r="D178">
        <f t="shared" si="45"/>
        <v>-1013.8538148793214</v>
      </c>
      <c r="E178">
        <f t="shared" si="37"/>
        <v>-1132.0409783987768</v>
      </c>
      <c r="F178">
        <f t="shared" si="38"/>
        <v>2318.6775519510188</v>
      </c>
      <c r="G178">
        <f t="shared" si="39"/>
        <v>4637.3551039020376</v>
      </c>
      <c r="H178">
        <f t="shared" si="40"/>
        <v>1186.636573552242</v>
      </c>
      <c r="I178">
        <f t="shared" si="41"/>
        <v>3505.3141255032606</v>
      </c>
      <c r="J178">
        <f t="shared" si="42"/>
        <v>-3450.7185303497954</v>
      </c>
      <c r="K178">
        <f t="shared" si="43"/>
        <v>-5769.3960823008147</v>
      </c>
    </row>
    <row r="179" spans="1:88">
      <c r="A179" t="s">
        <v>123</v>
      </c>
      <c r="B179">
        <v>-1068.7759022888299</v>
      </c>
      <c r="C179">
        <f t="shared" si="44"/>
        <v>-5359.2938895577281</v>
      </c>
      <c r="D179">
        <f t="shared" si="45"/>
        <v>2444.1937200900138</v>
      </c>
      <c r="E179">
        <f t="shared" si="37"/>
        <v>-1035.8073048180329</v>
      </c>
      <c r="F179">
        <f t="shared" si="38"/>
        <v>2428.1856768340094</v>
      </c>
      <c r="G179">
        <f t="shared" si="39"/>
        <v>4856.3713536680189</v>
      </c>
      <c r="H179">
        <f t="shared" si="40"/>
        <v>1392.3783720159765</v>
      </c>
      <c r="I179">
        <f t="shared" si="41"/>
        <v>3820.5640488499857</v>
      </c>
      <c r="J179">
        <f t="shared" si="42"/>
        <v>-3463.9929816520425</v>
      </c>
      <c r="K179">
        <f t="shared" si="43"/>
        <v>-5892.178658486052</v>
      </c>
    </row>
    <row r="180" spans="1:88">
      <c r="A180" t="s">
        <v>124</v>
      </c>
      <c r="B180">
        <v>-3138.5104904136601</v>
      </c>
      <c r="C180">
        <f t="shared" si="44"/>
        <v>-7232.8384008756475</v>
      </c>
      <c r="D180">
        <f t="shared" si="45"/>
        <v>1918.5082498779757</v>
      </c>
      <c r="E180">
        <f t="shared" si="37"/>
        <v>-918.10817327972256</v>
      </c>
      <c r="F180">
        <f t="shared" si="38"/>
        <v>2514.3393713105274</v>
      </c>
      <c r="G180">
        <f t="shared" si="39"/>
        <v>5028.6787426210549</v>
      </c>
      <c r="H180">
        <f t="shared" si="40"/>
        <v>1596.231198030805</v>
      </c>
      <c r="I180">
        <f t="shared" si="41"/>
        <v>4110.570569341332</v>
      </c>
      <c r="J180">
        <f t="shared" si="42"/>
        <v>-3432.4475445902499</v>
      </c>
      <c r="K180">
        <f t="shared" si="43"/>
        <v>-5946.7869159007778</v>
      </c>
    </row>
    <row r="181" spans="1:88">
      <c r="A181" t="s">
        <v>125</v>
      </c>
      <c r="B181">
        <v>-2898.9140311083402</v>
      </c>
      <c r="C181">
        <f t="shared" si="44"/>
        <v>-7883.4375833753675</v>
      </c>
      <c r="D181">
        <f t="shared" si="45"/>
        <v>-2165.4340835446537</v>
      </c>
      <c r="E181">
        <f t="shared" si="37"/>
        <v>-1018.958172022717</v>
      </c>
      <c r="F181">
        <f t="shared" si="38"/>
        <v>2522.2813016050313</v>
      </c>
      <c r="G181">
        <f t="shared" si="39"/>
        <v>5044.5626032100627</v>
      </c>
      <c r="H181">
        <f t="shared" si="40"/>
        <v>1503.3231295823143</v>
      </c>
      <c r="I181">
        <f t="shared" si="41"/>
        <v>4025.6044311873457</v>
      </c>
      <c r="J181">
        <f t="shared" si="42"/>
        <v>-3541.2394736277483</v>
      </c>
      <c r="K181">
        <f t="shared" si="43"/>
        <v>-6063.5207752327797</v>
      </c>
    </row>
    <row r="182" spans="1:88">
      <c r="A182" t="s">
        <v>126</v>
      </c>
      <c r="B182">
        <v>-1814.36982315459</v>
      </c>
      <c r="C182">
        <f t="shared" si="44"/>
        <v>-8920.5702469654207</v>
      </c>
      <c r="D182">
        <f t="shared" si="45"/>
        <v>-1878.2668431919828</v>
      </c>
      <c r="E182">
        <f t="shared" si="37"/>
        <v>-1093.5295089913839</v>
      </c>
      <c r="F182">
        <f t="shared" si="38"/>
        <v>2524.6550236288335</v>
      </c>
      <c r="G182">
        <f t="shared" si="39"/>
        <v>5049.3100472576671</v>
      </c>
      <c r="H182">
        <f t="shared" si="40"/>
        <v>1431.1255146374497</v>
      </c>
      <c r="I182">
        <f t="shared" si="41"/>
        <v>3955.7805382662832</v>
      </c>
      <c r="J182">
        <f t="shared" si="42"/>
        <v>-3618.1845326202174</v>
      </c>
      <c r="K182">
        <f t="shared" si="43"/>
        <v>-6142.8395562490514</v>
      </c>
    </row>
    <row r="183" spans="1:88">
      <c r="A183" t="s">
        <v>127</v>
      </c>
      <c r="B183">
        <v>-2408.95091161032</v>
      </c>
      <c r="C183">
        <f t="shared" si="44"/>
        <v>-10260.745256286909</v>
      </c>
      <c r="D183">
        <f t="shared" si="45"/>
        <v>-4901.4513667291812</v>
      </c>
      <c r="E183">
        <f t="shared" si="37"/>
        <v>-1307.3656561755993</v>
      </c>
      <c r="F183">
        <f t="shared" si="38"/>
        <v>2660.3299482538732</v>
      </c>
      <c r="G183">
        <f t="shared" si="39"/>
        <v>5320.6598965077465</v>
      </c>
      <c r="H183">
        <f t="shared" si="40"/>
        <v>1352.964292078274</v>
      </c>
      <c r="I183">
        <f t="shared" si="41"/>
        <v>4013.2942403321472</v>
      </c>
      <c r="J183">
        <f t="shared" si="42"/>
        <v>-3967.6956044294725</v>
      </c>
      <c r="K183">
        <f t="shared" si="43"/>
        <v>-6628.0255526833462</v>
      </c>
    </row>
    <row r="184" spans="1:88">
      <c r="A184" t="s">
        <v>128</v>
      </c>
      <c r="B184">
        <v>-2338.4756338173102</v>
      </c>
      <c r="C184">
        <f t="shared" si="44"/>
        <v>-9460.7103996905607</v>
      </c>
      <c r="D184">
        <f t="shared" si="45"/>
        <v>-2227.8719988149132</v>
      </c>
      <c r="E184">
        <f t="shared" si="37"/>
        <v>-1419.2316662486753</v>
      </c>
      <c r="F184">
        <f t="shared" si="38"/>
        <v>2649.0594789950028</v>
      </c>
      <c r="G184">
        <f t="shared" si="39"/>
        <v>5298.1189579900056</v>
      </c>
      <c r="H184">
        <f t="shared" si="40"/>
        <v>1229.8278127463275</v>
      </c>
      <c r="I184">
        <f t="shared" si="41"/>
        <v>3878.88729174133</v>
      </c>
      <c r="J184">
        <f t="shared" si="42"/>
        <v>-4068.2911452436783</v>
      </c>
      <c r="K184">
        <f t="shared" si="43"/>
        <v>-6717.3506242386811</v>
      </c>
    </row>
    <row r="185" spans="1:88">
      <c r="A185" t="s">
        <v>129</v>
      </c>
      <c r="B185">
        <v>-3185.6687699997301</v>
      </c>
      <c r="C185">
        <f t="shared" si="44"/>
        <v>-9747.4651385819488</v>
      </c>
      <c r="D185">
        <f t="shared" si="45"/>
        <v>-1864.0275552065814</v>
      </c>
      <c r="E185">
        <f t="shared" si="37"/>
        <v>-1467.4620400119106</v>
      </c>
      <c r="F185">
        <f t="shared" si="38"/>
        <v>2647.8782196945267</v>
      </c>
      <c r="G185">
        <f t="shared" si="39"/>
        <v>5295.7564393890534</v>
      </c>
      <c r="H185">
        <f t="shared" si="40"/>
        <v>1180.4161796826161</v>
      </c>
      <c r="I185">
        <f t="shared" si="41"/>
        <v>3828.2943993771428</v>
      </c>
      <c r="J185">
        <f t="shared" si="42"/>
        <v>-4115.3402597064378</v>
      </c>
      <c r="K185">
        <f t="shared" si="43"/>
        <v>-6763.2184794009645</v>
      </c>
    </row>
    <row r="186" spans="1:88">
      <c r="A186" t="s">
        <v>130</v>
      </c>
      <c r="B186">
        <v>-2573.6779256979498</v>
      </c>
      <c r="C186">
        <f t="shared" si="44"/>
        <v>-10506.773241125309</v>
      </c>
      <c r="D186">
        <f t="shared" si="45"/>
        <v>-1586.2029941598885</v>
      </c>
      <c r="E186">
        <f t="shared" si="37"/>
        <v>-1510.5314368516524</v>
      </c>
      <c r="F186">
        <f t="shared" si="38"/>
        <v>2642.1621695596914</v>
      </c>
      <c r="G186">
        <f t="shared" si="39"/>
        <v>5284.3243391193828</v>
      </c>
      <c r="H186">
        <f t="shared" si="40"/>
        <v>1131.630732708039</v>
      </c>
      <c r="I186">
        <f t="shared" si="41"/>
        <v>3773.7929022677304</v>
      </c>
      <c r="J186">
        <f t="shared" si="42"/>
        <v>-4152.6936064113434</v>
      </c>
      <c r="K186">
        <f t="shared" si="43"/>
        <v>-6794.8557759710347</v>
      </c>
      <c r="O186" s="9" t="s">
        <v>75</v>
      </c>
      <c r="P186" s="9" t="s">
        <v>76</v>
      </c>
      <c r="Q186" s="9" t="s">
        <v>77</v>
      </c>
      <c r="R186" s="9" t="s">
        <v>78</v>
      </c>
      <c r="S186" s="9" t="s">
        <v>79</v>
      </c>
      <c r="T186" s="9" t="s">
        <v>80</v>
      </c>
      <c r="U186" s="9" t="s">
        <v>81</v>
      </c>
      <c r="V186" s="9" t="s">
        <v>82</v>
      </c>
      <c r="W186" s="9" t="s">
        <v>83</v>
      </c>
      <c r="X186" s="9" t="s">
        <v>84</v>
      </c>
      <c r="Y186" s="9" t="s">
        <v>85</v>
      </c>
      <c r="Z186" s="9" t="s">
        <v>86</v>
      </c>
      <c r="AA186" s="9" t="s">
        <v>87</v>
      </c>
      <c r="AB186" s="9" t="s">
        <v>88</v>
      </c>
      <c r="AC186" s="9" t="s">
        <v>89</v>
      </c>
      <c r="AD186" s="9" t="s">
        <v>90</v>
      </c>
      <c r="AE186" s="9" t="s">
        <v>91</v>
      </c>
      <c r="AF186" s="9" t="s">
        <v>92</v>
      </c>
      <c r="AG186" s="9" t="s">
        <v>93</v>
      </c>
      <c r="AH186" s="9" t="s">
        <v>94</v>
      </c>
      <c r="AI186" s="9" t="s">
        <v>95</v>
      </c>
      <c r="AJ186" s="9" t="s">
        <v>96</v>
      </c>
      <c r="AK186" s="9" t="s">
        <v>97</v>
      </c>
      <c r="AL186" s="9" t="s">
        <v>98</v>
      </c>
      <c r="AM186" s="9" t="s">
        <v>99</v>
      </c>
      <c r="AN186" s="9" t="s">
        <v>100</v>
      </c>
      <c r="AO186" s="9" t="s">
        <v>101</v>
      </c>
      <c r="AP186" s="9" t="s">
        <v>102</v>
      </c>
      <c r="AQ186" s="9" t="s">
        <v>103</v>
      </c>
      <c r="AR186" s="9" t="s">
        <v>104</v>
      </c>
      <c r="AS186" s="9" t="s">
        <v>105</v>
      </c>
      <c r="AT186" s="9" t="s">
        <v>106</v>
      </c>
      <c r="AU186" s="9" t="s">
        <v>107</v>
      </c>
      <c r="AV186" s="9" t="s">
        <v>108</v>
      </c>
      <c r="AW186" s="9" t="s">
        <v>109</v>
      </c>
      <c r="AX186" s="9" t="s">
        <v>110</v>
      </c>
      <c r="AY186" s="9" t="s">
        <v>111</v>
      </c>
      <c r="AZ186" s="9" t="s">
        <v>112</v>
      </c>
      <c r="BA186" s="9" t="s">
        <v>113</v>
      </c>
      <c r="BB186" s="9" t="s">
        <v>114</v>
      </c>
      <c r="BC186" s="9" t="s">
        <v>115</v>
      </c>
      <c r="BD186" s="9" t="s">
        <v>116</v>
      </c>
      <c r="BE186" s="9" t="s">
        <v>117</v>
      </c>
      <c r="BF186" s="9" t="s">
        <v>163</v>
      </c>
      <c r="BG186" s="9" t="s">
        <v>119</v>
      </c>
      <c r="BH186" s="9" t="s">
        <v>120</v>
      </c>
      <c r="BI186" s="9" t="s">
        <v>121</v>
      </c>
      <c r="BJ186" s="9" t="s">
        <v>122</v>
      </c>
      <c r="BK186" s="9" t="s">
        <v>123</v>
      </c>
      <c r="BL186" s="9" t="s">
        <v>124</v>
      </c>
      <c r="BM186" s="9" t="s">
        <v>125</v>
      </c>
      <c r="BN186" s="9" t="s">
        <v>126</v>
      </c>
      <c r="BO186" s="9" t="s">
        <v>127</v>
      </c>
      <c r="BP186" s="9" t="s">
        <v>128</v>
      </c>
      <c r="BQ186" s="9" t="s">
        <v>129</v>
      </c>
      <c r="BR186" s="9" t="s">
        <v>130</v>
      </c>
      <c r="BS186" s="9" t="s">
        <v>131</v>
      </c>
      <c r="BT186" s="9" t="s">
        <v>132</v>
      </c>
      <c r="BU186" s="9" t="s">
        <v>133</v>
      </c>
      <c r="BV186" s="9" t="s">
        <v>134</v>
      </c>
      <c r="BW186" s="9" t="s">
        <v>135</v>
      </c>
      <c r="BX186" s="9" t="s">
        <v>136</v>
      </c>
      <c r="BY186" s="9" t="s">
        <v>137</v>
      </c>
      <c r="BZ186" s="9" t="s">
        <v>138</v>
      </c>
      <c r="CA186" s="9" t="s">
        <v>139</v>
      </c>
      <c r="CB186" s="9" t="s">
        <v>140</v>
      </c>
      <c r="CC186" s="9" t="s">
        <v>141</v>
      </c>
      <c r="CD186" s="9" t="s">
        <v>142</v>
      </c>
      <c r="CE186" s="9" t="s">
        <v>143</v>
      </c>
      <c r="CF186" s="9" t="s">
        <v>144</v>
      </c>
      <c r="CG186" s="9" t="s">
        <v>145</v>
      </c>
      <c r="CH186" s="9" t="s">
        <v>146</v>
      </c>
      <c r="CI186" s="9" t="s">
        <v>273</v>
      </c>
      <c r="CJ186" s="9" t="s">
        <v>274</v>
      </c>
    </row>
    <row r="187" spans="1:88">
      <c r="A187" t="s">
        <v>131</v>
      </c>
      <c r="B187">
        <v>-3477.2402626271</v>
      </c>
      <c r="C187">
        <f t="shared" si="44"/>
        <v>-11575.062592142091</v>
      </c>
      <c r="D187">
        <f t="shared" si="45"/>
        <v>-1314.3173358551812</v>
      </c>
      <c r="E187">
        <f t="shared" si="37"/>
        <v>-1549.8969524442716</v>
      </c>
      <c r="F187">
        <f t="shared" si="38"/>
        <v>2632.5851263409254</v>
      </c>
      <c r="G187">
        <f t="shared" si="39"/>
        <v>5265.1702526818508</v>
      </c>
      <c r="H187">
        <f t="shared" si="40"/>
        <v>1082.6881738966538</v>
      </c>
      <c r="I187">
        <f t="shared" si="41"/>
        <v>3715.273300237579</v>
      </c>
      <c r="J187">
        <f t="shared" si="42"/>
        <v>-4182.4820787851968</v>
      </c>
      <c r="K187">
        <f t="shared" si="43"/>
        <v>-6815.0672051261226</v>
      </c>
      <c r="N187" s="2" t="s">
        <v>149</v>
      </c>
      <c r="O187">
        <v>-2795.7343877775284</v>
      </c>
      <c r="P187">
        <v>-2321.5341252544154</v>
      </c>
      <c r="Q187">
        <v>-3157.2645644750169</v>
      </c>
      <c r="R187">
        <v>-4725.2331013540124</v>
      </c>
      <c r="S187">
        <v>-3067.5056066881752</v>
      </c>
      <c r="T187">
        <v>-2484.4411226977832</v>
      </c>
      <c r="U187">
        <v>1011.9338589966019</v>
      </c>
      <c r="V187">
        <v>7294.133970648053</v>
      </c>
      <c r="W187">
        <v>7759.3332241713833</v>
      </c>
      <c r="X187">
        <v>6561.1383200422142</v>
      </c>
      <c r="Y187">
        <v>1911.0578118509029</v>
      </c>
      <c r="Z187">
        <v>-1446.262535701632</v>
      </c>
      <c r="AA187">
        <v>-2972.4603815398764</v>
      </c>
      <c r="AB187">
        <v>-2152.0672130237122</v>
      </c>
      <c r="AC187">
        <v>284.32558692994871</v>
      </c>
      <c r="AD187">
        <v>-206.03955374200905</v>
      </c>
      <c r="AE187">
        <v>261.6588879858482</v>
      </c>
      <c r="AF187">
        <v>9.3223206931725144E-12</v>
      </c>
      <c r="AG187">
        <v>988.85258938132972</v>
      </c>
      <c r="AH187">
        <v>-533.3891298263884</v>
      </c>
      <c r="AI187">
        <v>-1052.1670103340791</v>
      </c>
      <c r="AJ187">
        <v>-1929.8007095383932</v>
      </c>
      <c r="AK187">
        <v>-2359.1161658342426</v>
      </c>
      <c r="AL187">
        <v>-1207.1670027042624</v>
      </c>
      <c r="AM187">
        <v>-1417.3418917061226</v>
      </c>
      <c r="AN187">
        <v>-1383.1746164022275</v>
      </c>
      <c r="AO187">
        <v>-2785.898998844129</v>
      </c>
      <c r="AP187">
        <v>-2359.6109729638797</v>
      </c>
      <c r="AQ187">
        <v>-1040.3264767482169</v>
      </c>
      <c r="AR187">
        <v>268.74032215623265</v>
      </c>
      <c r="AS187">
        <v>2469.1010903358851</v>
      </c>
      <c r="AT187">
        <v>2609.8523773044058</v>
      </c>
      <c r="AU187">
        <v>1249.6900644851003</v>
      </c>
      <c r="AV187">
        <v>203.0515267794799</v>
      </c>
      <c r="AW187">
        <v>-3550.4869397462148</v>
      </c>
      <c r="AX187">
        <v>-4838.7509055612554</v>
      </c>
      <c r="AY187">
        <v>-6897.3225211084646</v>
      </c>
      <c r="AZ187">
        <v>-5857.4894186749225</v>
      </c>
      <c r="BA187">
        <v>-6196.1907809388413</v>
      </c>
      <c r="BB187">
        <v>-5851.278999327631</v>
      </c>
      <c r="BC187">
        <v>-3546.1689042924081</v>
      </c>
      <c r="BD187">
        <v>-5868.5265239262917</v>
      </c>
      <c r="BE187">
        <v>-2274.5990212482793</v>
      </c>
      <c r="BF187">
        <v>-2816.0658564636597</v>
      </c>
      <c r="BG187">
        <v>2039.7730371853795</v>
      </c>
      <c r="BH187">
        <v>5700.8179606450321</v>
      </c>
      <c r="BI187">
        <v>8720.4526645798269</v>
      </c>
      <c r="BJ187">
        <v>9666.6710014637265</v>
      </c>
      <c r="BK187">
        <v>1488.0926637735392</v>
      </c>
      <c r="BL187">
        <v>-4016.2181279218912</v>
      </c>
      <c r="BM187">
        <v>-11518.370250082115</v>
      </c>
      <c r="BN187">
        <v>-7755.3728423821321</v>
      </c>
      <c r="BO187">
        <v>-7421.1647006873864</v>
      </c>
      <c r="BP187">
        <v>-1440.9961253253241</v>
      </c>
      <c r="BQ187">
        <v>5108.2551462372721</v>
      </c>
      <c r="BR187">
        <v>897.626800638227</v>
      </c>
      <c r="BS187">
        <v>18100.751333517666</v>
      </c>
      <c r="BT187">
        <v>16508.044825025365</v>
      </c>
      <c r="BU187">
        <v>8717.0419036585263</v>
      </c>
      <c r="BV187">
        <v>11664.39408777986</v>
      </c>
      <c r="BW187">
        <v>-10969.592652335432</v>
      </c>
      <c r="BX187">
        <v>-16171.50833540496</v>
      </c>
      <c r="BY187">
        <v>-10074.913174421512</v>
      </c>
      <c r="BZ187">
        <v>-9519.5993427616195</v>
      </c>
      <c r="CA187">
        <v>1464.0706123944619</v>
      </c>
      <c r="CB187">
        <v>4705.3233563797985</v>
      </c>
      <c r="CC187">
        <v>8509.2334337910015</v>
      </c>
      <c r="CD187">
        <v>-1068.5726295048607</v>
      </c>
      <c r="CE187">
        <v>-5824.225476351201</v>
      </c>
      <c r="CF187">
        <v>1957.450411225931</v>
      </c>
      <c r="CG187">
        <v>-6068.6966779018603</v>
      </c>
      <c r="CH187">
        <v>1491.7992838457485</v>
      </c>
      <c r="CI187">
        <v>11901.49521708899</v>
      </c>
      <c r="CJ187">
        <v>8273.7507068799496</v>
      </c>
    </row>
    <row r="188" spans="1:88" ht="45">
      <c r="A188" t="s">
        <v>132</v>
      </c>
      <c r="B188">
        <v>-11015.361308580699</v>
      </c>
      <c r="C188">
        <f t="shared" si="44"/>
        <v>-20251.948266905478</v>
      </c>
      <c r="D188">
        <f t="shared" si="45"/>
        <v>-10791.237867214917</v>
      </c>
      <c r="E188">
        <f t="shared" si="37"/>
        <v>-2085.6217855082641</v>
      </c>
      <c r="F188">
        <f t="shared" si="38"/>
        <v>3317.9873149047662</v>
      </c>
      <c r="G188">
        <f t="shared" si="39"/>
        <v>6635.9746298095324</v>
      </c>
      <c r="H188">
        <f t="shared" si="40"/>
        <v>1232.3655293965021</v>
      </c>
      <c r="I188">
        <f t="shared" si="41"/>
        <v>4550.3528443012683</v>
      </c>
      <c r="J188">
        <f t="shared" si="42"/>
        <v>-5403.6091004130303</v>
      </c>
      <c r="K188">
        <f t="shared" si="43"/>
        <v>-8721.5964153177956</v>
      </c>
      <c r="N188" s="2" t="s">
        <v>151</v>
      </c>
      <c r="O188">
        <v>387.69624177913698</v>
      </c>
      <c r="P188">
        <v>372.78512505414176</v>
      </c>
      <c r="Q188">
        <v>381.43811709638476</v>
      </c>
      <c r="R188">
        <v>465.02533014325741</v>
      </c>
      <c r="S188">
        <v>375.35718822210379</v>
      </c>
      <c r="T188">
        <v>269.58284858974253</v>
      </c>
      <c r="U188">
        <v>392.96276367095584</v>
      </c>
      <c r="V188">
        <v>1669.0004374319037</v>
      </c>
      <c r="W188">
        <v>2734.0645800790148</v>
      </c>
      <c r="X188">
        <v>3441.0922936544694</v>
      </c>
      <c r="Y188">
        <v>3567.8854511189397</v>
      </c>
      <c r="Z188">
        <v>3506.7699099408537</v>
      </c>
      <c r="AA188">
        <v>3405.113459425274</v>
      </c>
      <c r="AB188">
        <v>3306.3392041251764</v>
      </c>
      <c r="AC188">
        <v>3313.8757721377528</v>
      </c>
      <c r="AD188">
        <v>3314.2148476209813</v>
      </c>
      <c r="AE188">
        <v>3354.4214385792425</v>
      </c>
      <c r="AF188">
        <v>3399.0682421676875</v>
      </c>
      <c r="AG188">
        <v>3513.5560780407159</v>
      </c>
      <c r="AH188">
        <v>3558.9171543165139</v>
      </c>
      <c r="AI188">
        <v>3594.5656559772474</v>
      </c>
      <c r="AJ188">
        <v>3600.9606768762842</v>
      </c>
      <c r="AK188">
        <v>3605.7767894258664</v>
      </c>
      <c r="AL188">
        <v>3604.7156039987835</v>
      </c>
      <c r="AM188">
        <v>3617.0032397043424</v>
      </c>
      <c r="AN188">
        <v>3628.7385938748316</v>
      </c>
      <c r="AO188">
        <v>3517.7821003103145</v>
      </c>
      <c r="AP188">
        <v>2628.4754987294623</v>
      </c>
      <c r="AQ188">
        <v>1481.4159368027169</v>
      </c>
      <c r="AR188">
        <v>353.89464301751582</v>
      </c>
      <c r="AS188">
        <v>450.22352918166632</v>
      </c>
      <c r="AT188">
        <v>856.20984281540927</v>
      </c>
      <c r="AU188">
        <v>1033.075225191576</v>
      </c>
      <c r="AV188">
        <v>1108.7186381248225</v>
      </c>
      <c r="AW188">
        <v>1062.7720558242868</v>
      </c>
      <c r="AX188">
        <v>1080.6841403813085</v>
      </c>
      <c r="AY188">
        <v>1137.1190760644231</v>
      </c>
      <c r="AZ188">
        <v>1048.7855733940703</v>
      </c>
      <c r="BA188">
        <v>828.69172974687581</v>
      </c>
      <c r="BB188">
        <v>689.15639706177308</v>
      </c>
      <c r="BC188">
        <v>571.0710574292907</v>
      </c>
      <c r="BD188">
        <v>489.05817369164879</v>
      </c>
      <c r="BE188">
        <v>493.4354410664987</v>
      </c>
      <c r="BF188">
        <v>400.0784823045924</v>
      </c>
      <c r="BG188">
        <v>739.0975840548017</v>
      </c>
      <c r="BH188">
        <v>1578.9860702396959</v>
      </c>
      <c r="BI188">
        <v>2874.692852710185</v>
      </c>
      <c r="BJ188">
        <v>4129.8149030448649</v>
      </c>
      <c r="BK188">
        <v>4281.893319767878</v>
      </c>
      <c r="BL188">
        <v>4117.6679817402228</v>
      </c>
      <c r="BM188">
        <v>3882.5109337606336</v>
      </c>
      <c r="BN188">
        <v>3437.294248544561</v>
      </c>
      <c r="BO188">
        <v>3067.1470591742122</v>
      </c>
      <c r="BP188">
        <v>2954.6895188362159</v>
      </c>
      <c r="BQ188">
        <v>3641.6935001244201</v>
      </c>
      <c r="BR188">
        <v>3931.8701651566557</v>
      </c>
      <c r="BS188">
        <v>6568.4359653959336</v>
      </c>
      <c r="BT188">
        <v>8521.3117994398272</v>
      </c>
      <c r="BU188">
        <v>9307.0037399008415</v>
      </c>
      <c r="BV188">
        <v>10323.713879619709</v>
      </c>
      <c r="BW188">
        <v>10377.129591247953</v>
      </c>
      <c r="BX188">
        <v>10612.312927678866</v>
      </c>
      <c r="BY188">
        <v>10531.261494303986</v>
      </c>
      <c r="BZ188">
        <v>10440.869734512838</v>
      </c>
      <c r="CA188">
        <v>10408.187449545725</v>
      </c>
      <c r="CB188">
        <v>10333.26230869836</v>
      </c>
      <c r="CC188">
        <v>10313.499014977109</v>
      </c>
      <c r="CD188">
        <v>9536.2037634863627</v>
      </c>
      <c r="CE188">
        <v>9243.7197753231594</v>
      </c>
      <c r="CF188">
        <v>9520.6607816448322</v>
      </c>
      <c r="CG188">
        <v>9532.4332549340888</v>
      </c>
      <c r="CH188">
        <v>9816.8359833018021</v>
      </c>
      <c r="CI188">
        <v>10916.553048932959</v>
      </c>
      <c r="CJ188">
        <v>11492.973870436299</v>
      </c>
    </row>
    <row r="189" spans="1:88" ht="45">
      <c r="A189" t="s">
        <v>133</v>
      </c>
      <c r="B189">
        <v>-3016.7312291303601</v>
      </c>
      <c r="C189">
        <f t="shared" si="44"/>
        <v>-20083.010726036111</v>
      </c>
      <c r="D189">
        <f t="shared" si="45"/>
        <v>-10335.545587454162</v>
      </c>
      <c r="E189">
        <f t="shared" si="37"/>
        <v>-2632.8129260713517</v>
      </c>
      <c r="F189">
        <f t="shared" si="38"/>
        <v>3727.4765317120355</v>
      </c>
      <c r="G189">
        <f t="shared" si="39"/>
        <v>7454.9530634240709</v>
      </c>
      <c r="H189">
        <f t="shared" si="40"/>
        <v>1094.6636056406837</v>
      </c>
      <c r="I189">
        <f t="shared" si="41"/>
        <v>4822.1401373527187</v>
      </c>
      <c r="J189">
        <f t="shared" si="42"/>
        <v>-6360.2894577833868</v>
      </c>
      <c r="K189">
        <f t="shared" si="43"/>
        <v>-10087.765989495423</v>
      </c>
      <c r="N189" s="2" t="s">
        <v>152</v>
      </c>
      <c r="O189">
        <v>1180.1321935936262</v>
      </c>
      <c r="P189">
        <v>1266.3866664063564</v>
      </c>
      <c r="Q189">
        <v>1441.5558787145933</v>
      </c>
      <c r="R189">
        <v>1844.6419598760392</v>
      </c>
      <c r="S189">
        <v>1817.7659563681409</v>
      </c>
      <c r="T189">
        <v>1725.9343332383075</v>
      </c>
      <c r="U189">
        <v>1914.577470450904</v>
      </c>
      <c r="V189">
        <v>4089.4811194403969</v>
      </c>
      <c r="W189">
        <v>5814.5677435260504</v>
      </c>
      <c r="X189">
        <v>6887.5312546748482</v>
      </c>
      <c r="Y189">
        <v>7040.6596790112435</v>
      </c>
      <c r="Z189">
        <v>6996.5767234401528</v>
      </c>
      <c r="AA189">
        <v>6957.0868414859879</v>
      </c>
      <c r="AB189">
        <v>6883.9816915369784</v>
      </c>
      <c r="AC189">
        <v>6892.4616877507506</v>
      </c>
      <c r="AD189">
        <v>6892.8061776385439</v>
      </c>
      <c r="AE189">
        <v>6934.3615690412071</v>
      </c>
      <c r="AF189">
        <v>6974.9001239577974</v>
      </c>
      <c r="AG189">
        <v>7087.4321327275638</v>
      </c>
      <c r="AH189">
        <v>7107.3091822367405</v>
      </c>
      <c r="AI189">
        <v>7091.4278166860358</v>
      </c>
      <c r="AJ189">
        <v>7084.6311876983073</v>
      </c>
      <c r="AK189">
        <v>7054.355992865434</v>
      </c>
      <c r="AL189">
        <v>6876.3303170787804</v>
      </c>
      <c r="AM189">
        <v>6818.3974027407949</v>
      </c>
      <c r="AN189">
        <v>6786.8047857669953</v>
      </c>
      <c r="AO189">
        <v>6754.7834415299985</v>
      </c>
      <c r="AP189">
        <v>5458.8574855488905</v>
      </c>
      <c r="AQ189">
        <v>3604.7213467413794</v>
      </c>
      <c r="AR189">
        <v>1664.2986590652768</v>
      </c>
      <c r="AS189">
        <v>1829.0542674693288</v>
      </c>
      <c r="AT189">
        <v>2438.2211490865129</v>
      </c>
      <c r="AU189">
        <v>2580.8443915375974</v>
      </c>
      <c r="AV189">
        <v>2614.3752804139303</v>
      </c>
      <c r="AW189">
        <v>2714.2227421466673</v>
      </c>
      <c r="AX189">
        <v>2981.6824788516733</v>
      </c>
      <c r="AY189">
        <v>3452.5014206726178</v>
      </c>
      <c r="AZ189">
        <v>3568.7088862656592</v>
      </c>
      <c r="BA189">
        <v>3487.7733674872784</v>
      </c>
      <c r="BB189">
        <v>3474.597195592135</v>
      </c>
      <c r="BC189">
        <v>3363.1266110250867</v>
      </c>
      <c r="BD189">
        <v>3396.0371342691978</v>
      </c>
      <c r="BE189">
        <v>3400.5658117895996</v>
      </c>
      <c r="BF189">
        <v>3294.2968369537571</v>
      </c>
      <c r="BG189">
        <v>3799.4792940096004</v>
      </c>
      <c r="BH189">
        <v>5125.0566375270264</v>
      </c>
      <c r="BI189">
        <v>7141.1526192968067</v>
      </c>
      <c r="BJ189">
        <v>9050.0826212447864</v>
      </c>
      <c r="BK189">
        <v>9227.8184976647244</v>
      </c>
      <c r="BL189">
        <v>9113.61574411332</v>
      </c>
      <c r="BM189">
        <v>9342.6752151750406</v>
      </c>
      <c r="BN189">
        <v>8970.5031057272245</v>
      </c>
      <c r="BO189">
        <v>8663.75146524515</v>
      </c>
      <c r="BP189">
        <v>8521.0387671743993</v>
      </c>
      <c r="BQ189">
        <v>9462.1096254516324</v>
      </c>
      <c r="BR189">
        <v>9755.6440702061282</v>
      </c>
      <c r="BS189">
        <v>13778.871977953379</v>
      </c>
      <c r="BT189">
        <v>16566.346933856148</v>
      </c>
      <c r="BU189">
        <v>17392.069180548311</v>
      </c>
      <c r="BV189">
        <v>18549.705805630671</v>
      </c>
      <c r="BW189">
        <v>19027.708416289312</v>
      </c>
      <c r="BX189">
        <v>20013.224179725072</v>
      </c>
      <c r="BY189">
        <v>20241.137020633974</v>
      </c>
      <c r="BZ189">
        <v>20395.530175366577</v>
      </c>
      <c r="CA189">
        <v>20358.950726671894</v>
      </c>
      <c r="CB189">
        <v>20258.875175190424</v>
      </c>
      <c r="CC189">
        <v>20229.909549287368</v>
      </c>
      <c r="CD189">
        <v>19212.081227854302</v>
      </c>
      <c r="CE189">
        <v>18992.729158534134</v>
      </c>
      <c r="CF189">
        <v>19247.927744220084</v>
      </c>
      <c r="CG189">
        <v>18998.989012189584</v>
      </c>
      <c r="CH189">
        <v>19105.43586261362</v>
      </c>
      <c r="CI189">
        <v>20338.736997987115</v>
      </c>
      <c r="CJ189">
        <v>21005.84129938353</v>
      </c>
    </row>
    <row r="190" spans="1:88" ht="45">
      <c r="A190" t="s">
        <v>134</v>
      </c>
      <c r="B190">
        <v>-7366.8136093637804</v>
      </c>
      <c r="C190">
        <f t="shared" si="44"/>
        <v>-24876.146409701938</v>
      </c>
      <c r="D190">
        <f t="shared" si="45"/>
        <v>-14369.373168576629</v>
      </c>
      <c r="E190">
        <f t="shared" si="37"/>
        <v>-3248.9046991044006</v>
      </c>
      <c r="F190">
        <f t="shared" si="38"/>
        <v>4552.6190402298507</v>
      </c>
      <c r="G190">
        <f t="shared" si="39"/>
        <v>9105.2380804597015</v>
      </c>
      <c r="H190">
        <f t="shared" si="40"/>
        <v>1303.7143411254501</v>
      </c>
      <c r="I190">
        <f t="shared" si="41"/>
        <v>5856.3333813553008</v>
      </c>
      <c r="J190">
        <f t="shared" si="42"/>
        <v>-7801.5237393342513</v>
      </c>
      <c r="K190">
        <f t="shared" si="43"/>
        <v>-12354.142779564103</v>
      </c>
      <c r="N190" s="2" t="s">
        <v>153</v>
      </c>
      <c r="O190">
        <v>-1197.1756618498414</v>
      </c>
      <c r="P190">
        <v>-1414.4179576502875</v>
      </c>
      <c r="Q190">
        <v>-1738.7974061400323</v>
      </c>
      <c r="R190">
        <v>-2294.207929322306</v>
      </c>
      <c r="S190">
        <v>-2509.4603480699707</v>
      </c>
      <c r="T190">
        <v>-2643.1201207073873</v>
      </c>
      <c r="U190">
        <v>-2650.2666498889403</v>
      </c>
      <c r="V190">
        <v>-3171.9609265850827</v>
      </c>
      <c r="W190">
        <v>-3426.9417468150555</v>
      </c>
      <c r="X190">
        <v>-3451.7856283862884</v>
      </c>
      <c r="Y190">
        <v>-3377.6630046656687</v>
      </c>
      <c r="Z190">
        <v>-3472.8437170577454</v>
      </c>
      <c r="AA190">
        <v>-3698.8333046961538</v>
      </c>
      <c r="AB190">
        <v>-3848.9457706984276</v>
      </c>
      <c r="AC190">
        <v>-3843.2960590882435</v>
      </c>
      <c r="AD190">
        <v>-3842.9678124141437</v>
      </c>
      <c r="AE190">
        <v>-3805.4588223446867</v>
      </c>
      <c r="AF190">
        <v>-3752.5955214125315</v>
      </c>
      <c r="AG190">
        <v>-3634.1960313329801</v>
      </c>
      <c r="AH190">
        <v>-3537.8669015239393</v>
      </c>
      <c r="AI190">
        <v>-3399.1586654403286</v>
      </c>
      <c r="AJ190">
        <v>-3366.3803447677628</v>
      </c>
      <c r="AK190">
        <v>-3291.3816174532681</v>
      </c>
      <c r="AL190">
        <v>-2938.5138221612101</v>
      </c>
      <c r="AM190">
        <v>-2785.7850863685626</v>
      </c>
      <c r="AN190">
        <v>-2687.3937899094958</v>
      </c>
      <c r="AO190">
        <v>-2956.2205821290527</v>
      </c>
      <c r="AP190">
        <v>-3032.2884749093942</v>
      </c>
      <c r="AQ190">
        <v>-2765.1948830746087</v>
      </c>
      <c r="AR190">
        <v>-2266.9133890780058</v>
      </c>
      <c r="AS190">
        <v>-2307.4379473936588</v>
      </c>
      <c r="AT190">
        <v>-2307.8127697267973</v>
      </c>
      <c r="AU190">
        <v>-2062.4631075004663</v>
      </c>
      <c r="AV190">
        <v>-1902.5946464533931</v>
      </c>
      <c r="AW190">
        <v>-2240.1293168204743</v>
      </c>
      <c r="AX190">
        <v>-2721.3125365594206</v>
      </c>
      <c r="AY190">
        <v>-3493.6456131519662</v>
      </c>
      <c r="AZ190">
        <v>-3991.0610523491068</v>
      </c>
      <c r="BA190">
        <v>-4489.4715457339298</v>
      </c>
      <c r="BB190">
        <v>-4881.7251999989512</v>
      </c>
      <c r="BC190">
        <v>-5013.0400497623014</v>
      </c>
      <c r="BD190">
        <v>-5324.8997474634489</v>
      </c>
      <c r="BE190">
        <v>-5320.8253003797035</v>
      </c>
      <c r="BF190">
        <v>-5388.3582269937369</v>
      </c>
      <c r="BG190">
        <v>-5381.6658358547957</v>
      </c>
      <c r="BH190">
        <v>-5513.1550643349638</v>
      </c>
      <c r="BI190">
        <v>-5658.2266804630581</v>
      </c>
      <c r="BJ190">
        <v>-5710.7205333549782</v>
      </c>
      <c r="BK190">
        <v>-5609.9570360258149</v>
      </c>
      <c r="BL190">
        <v>-5874.2275430059717</v>
      </c>
      <c r="BM190">
        <v>-7037.8176290681822</v>
      </c>
      <c r="BN190">
        <v>-7629.1234658207641</v>
      </c>
      <c r="BO190">
        <v>-8126.0617529676638</v>
      </c>
      <c r="BP190">
        <v>-8178.0089778401489</v>
      </c>
      <c r="BQ190">
        <v>-7999.1387505300045</v>
      </c>
      <c r="BR190">
        <v>-7715.6776449422905</v>
      </c>
      <c r="BS190">
        <v>-7852.4360597189561</v>
      </c>
      <c r="BT190">
        <v>-7568.7584693928193</v>
      </c>
      <c r="BU190">
        <v>-6863.1271413940976</v>
      </c>
      <c r="BV190">
        <v>-6128.269972402215</v>
      </c>
      <c r="BW190">
        <v>-6924.0280588347614</v>
      </c>
      <c r="BX190">
        <v>-8189.5095764135422</v>
      </c>
      <c r="BY190">
        <v>-8888.4895583559864</v>
      </c>
      <c r="BZ190">
        <v>-9468.4511471946353</v>
      </c>
      <c r="CA190">
        <v>-9493.3391047066125</v>
      </c>
      <c r="CB190">
        <v>-9517.9634242857701</v>
      </c>
      <c r="CC190">
        <v>-9519.3220536434037</v>
      </c>
      <c r="CD190">
        <v>-9815.5511652495152</v>
      </c>
      <c r="CE190">
        <v>-10254.298991098785</v>
      </c>
      <c r="CF190">
        <v>-9933.8731435056743</v>
      </c>
      <c r="CG190">
        <v>-9400.6782595769055</v>
      </c>
      <c r="CH190">
        <v>-8760.3637753218336</v>
      </c>
      <c r="CI190">
        <v>-7927.8148491753509</v>
      </c>
      <c r="CJ190">
        <v>-7532.760987458164</v>
      </c>
    </row>
    <row r="191" spans="1:88" ht="45">
      <c r="A191" t="s">
        <v>135</v>
      </c>
      <c r="B191">
        <v>-5010.4108441636099</v>
      </c>
      <c r="C191">
        <f t="shared" si="44"/>
        <v>-26409.316991238451</v>
      </c>
      <c r="D191">
        <f t="shared" si="45"/>
        <v>-14834.25439909636</v>
      </c>
      <c r="E191">
        <f t="shared" si="37"/>
        <v>-3844.4936218800758</v>
      </c>
      <c r="F191">
        <f t="shared" si="38"/>
        <v>5235.6053841075063</v>
      </c>
      <c r="G191">
        <f t="shared" si="39"/>
        <v>10471.210768215013</v>
      </c>
      <c r="H191">
        <f t="shared" si="40"/>
        <v>1391.1117622274305</v>
      </c>
      <c r="I191">
        <f t="shared" si="41"/>
        <v>6626.7171463349368</v>
      </c>
      <c r="J191">
        <f t="shared" si="42"/>
        <v>-9080.0990059875821</v>
      </c>
      <c r="K191">
        <f t="shared" si="43"/>
        <v>-14315.704390095088</v>
      </c>
      <c r="N191" s="2" t="s">
        <v>154</v>
      </c>
      <c r="O191">
        <v>-1989.6116136643304</v>
      </c>
      <c r="P191">
        <v>-2308.019499002502</v>
      </c>
      <c r="Q191">
        <v>-2798.9151677582408</v>
      </c>
      <c r="R191">
        <v>-3673.8245590550878</v>
      </c>
      <c r="S191">
        <v>-3951.8691162160076</v>
      </c>
      <c r="T191">
        <v>-4099.4716053559523</v>
      </c>
      <c r="U191">
        <v>-4171.8813566688887</v>
      </c>
      <c r="V191">
        <v>-5592.4416085935754</v>
      </c>
      <c r="W191">
        <v>-6507.4449102620902</v>
      </c>
      <c r="X191">
        <v>-6898.2245894066673</v>
      </c>
      <c r="Y191">
        <v>-6850.4372325579734</v>
      </c>
      <c r="Z191">
        <v>-6962.6505305570454</v>
      </c>
      <c r="AA191">
        <v>-7250.8066867568677</v>
      </c>
      <c r="AB191">
        <v>-7426.5882581102296</v>
      </c>
      <c r="AC191">
        <v>-7421.8819747012421</v>
      </c>
      <c r="AD191">
        <v>-7421.5591424317063</v>
      </c>
      <c r="AE191">
        <v>-7385.3989528066513</v>
      </c>
      <c r="AF191">
        <v>-7328.4274032026406</v>
      </c>
      <c r="AG191">
        <v>-7208.072086019828</v>
      </c>
      <c r="AH191">
        <v>-7086.2589294441659</v>
      </c>
      <c r="AI191">
        <v>-6896.0208261491161</v>
      </c>
      <c r="AJ191">
        <v>-6850.0508555897868</v>
      </c>
      <c r="AK191">
        <v>-6739.9608208928348</v>
      </c>
      <c r="AL191">
        <v>-6210.1285352412069</v>
      </c>
      <c r="AM191">
        <v>-5987.1792494050151</v>
      </c>
      <c r="AN191">
        <v>-5845.4599818016595</v>
      </c>
      <c r="AO191">
        <v>-6193.2219233487358</v>
      </c>
      <c r="AP191">
        <v>-5862.6704617288224</v>
      </c>
      <c r="AQ191">
        <v>-4888.5002930132714</v>
      </c>
      <c r="AR191">
        <v>-3577.317405125767</v>
      </c>
      <c r="AS191">
        <v>-3686.2686856813216</v>
      </c>
      <c r="AT191">
        <v>-3889.8240759979008</v>
      </c>
      <c r="AU191">
        <v>-3610.2322738464873</v>
      </c>
      <c r="AV191">
        <v>-3408.2512887425009</v>
      </c>
      <c r="AW191">
        <v>-3891.5800031428548</v>
      </c>
      <c r="AX191">
        <v>-4622.3108750297852</v>
      </c>
      <c r="AY191">
        <v>-5809.0279577601614</v>
      </c>
      <c r="AZ191">
        <v>-6510.9843652206955</v>
      </c>
      <c r="BA191">
        <v>-7148.5531834743324</v>
      </c>
      <c r="BB191">
        <v>-7667.1659985293127</v>
      </c>
      <c r="BC191">
        <v>-7805.0956033580969</v>
      </c>
      <c r="BD191">
        <v>-8231.8787080409984</v>
      </c>
      <c r="BE191">
        <v>-8227.9556711028035</v>
      </c>
      <c r="BF191">
        <v>-8282.5765816429011</v>
      </c>
      <c r="BG191">
        <v>-8442.0475458095934</v>
      </c>
      <c r="BH191">
        <v>-9059.2256316222938</v>
      </c>
      <c r="BI191">
        <v>-9924.6864470496785</v>
      </c>
      <c r="BJ191">
        <v>-10630.9882515549</v>
      </c>
      <c r="BK191">
        <v>-10555.882213922661</v>
      </c>
      <c r="BL191">
        <v>-10870.175305379069</v>
      </c>
      <c r="BM191">
        <v>-12497.981910482591</v>
      </c>
      <c r="BN191">
        <v>-13162.332323003426</v>
      </c>
      <c r="BO191">
        <v>-13722.666159038603</v>
      </c>
      <c r="BP191">
        <v>-13744.35822617833</v>
      </c>
      <c r="BQ191">
        <v>-13819.554875857217</v>
      </c>
      <c r="BR191">
        <v>-13539.451549991763</v>
      </c>
      <c r="BS191">
        <v>-15062.872072276401</v>
      </c>
      <c r="BT191">
        <v>-15613.793603809143</v>
      </c>
      <c r="BU191">
        <v>-14948.192582041567</v>
      </c>
      <c r="BV191">
        <v>-14354.261898413177</v>
      </c>
      <c r="BW191">
        <v>-15574.606883876118</v>
      </c>
      <c r="BX191">
        <v>-17590.420828459744</v>
      </c>
      <c r="BY191">
        <v>-18598.365084685971</v>
      </c>
      <c r="BZ191">
        <v>-19423.11158804837</v>
      </c>
      <c r="CA191">
        <v>-19444.102381832781</v>
      </c>
      <c r="CB191">
        <v>-19443.576290777837</v>
      </c>
      <c r="CC191">
        <v>-19435.732587953658</v>
      </c>
      <c r="CD191">
        <v>-19491.428629617454</v>
      </c>
      <c r="CE191">
        <v>-20003.308374309756</v>
      </c>
      <c r="CF191">
        <v>-19661.140106080929</v>
      </c>
      <c r="CG191">
        <v>-18867.234016832404</v>
      </c>
      <c r="CH191">
        <v>-18048.963654633651</v>
      </c>
      <c r="CI191">
        <v>-17349.998798229506</v>
      </c>
      <c r="CJ191">
        <v>-17045.628416405394</v>
      </c>
    </row>
    <row r="192" spans="1:88">
      <c r="A192" t="s">
        <v>136</v>
      </c>
      <c r="B192">
        <v>-5161.4052282668199</v>
      </c>
      <c r="C192">
        <f t="shared" si="44"/>
        <v>-20555.36091092457</v>
      </c>
      <c r="D192">
        <f t="shared" si="45"/>
        <v>-303.41264401909211</v>
      </c>
      <c r="E192">
        <f t="shared" si="37"/>
        <v>-3727.6808576179874</v>
      </c>
      <c r="F192">
        <f t="shared" si="38"/>
        <v>5289.6843808347594</v>
      </c>
      <c r="G192">
        <f t="shared" si="39"/>
        <v>10579.368761669519</v>
      </c>
      <c r="H192">
        <f t="shared" si="40"/>
        <v>1562.003523216772</v>
      </c>
      <c r="I192">
        <f t="shared" si="41"/>
        <v>6851.6879040515314</v>
      </c>
      <c r="J192">
        <f t="shared" si="42"/>
        <v>-9017.3652384527468</v>
      </c>
      <c r="K192">
        <f t="shared" si="43"/>
        <v>-14307.049619287507</v>
      </c>
    </row>
    <row r="193" spans="1:11">
      <c r="A193" t="s">
        <v>137</v>
      </c>
      <c r="B193">
        <v>-6043.5429530826304</v>
      </c>
      <c r="C193">
        <f t="shared" si="44"/>
        <v>-23582.172634876839</v>
      </c>
      <c r="D193">
        <f t="shared" si="45"/>
        <v>-3499.1619088407278</v>
      </c>
      <c r="E193">
        <f t="shared" si="37"/>
        <v>-3510.754268919507</v>
      </c>
      <c r="F193">
        <f t="shared" si="38"/>
        <v>5200.4722898735727</v>
      </c>
      <c r="G193">
        <f t="shared" si="39"/>
        <v>10400.944579747145</v>
      </c>
      <c r="H193">
        <f t="shared" si="40"/>
        <v>1689.7180209540657</v>
      </c>
      <c r="I193">
        <f t="shared" si="41"/>
        <v>6890.1903108276383</v>
      </c>
      <c r="J193">
        <f t="shared" si="42"/>
        <v>-8711.2265587930797</v>
      </c>
      <c r="K193">
        <f t="shared" si="43"/>
        <v>-13911.698848666652</v>
      </c>
    </row>
    <row r="194" spans="1:11">
      <c r="A194" t="s">
        <v>138</v>
      </c>
      <c r="B194">
        <v>1130.7272230846399</v>
      </c>
      <c r="C194">
        <f t="shared" si="44"/>
        <v>-15084.631802428419</v>
      </c>
      <c r="D194">
        <f t="shared" si="45"/>
        <v>9791.5146072735188</v>
      </c>
      <c r="E194">
        <f t="shared" si="37"/>
        <v>-2961.8761181310465</v>
      </c>
      <c r="F194">
        <f t="shared" si="38"/>
        <v>5979.6764749040622</v>
      </c>
      <c r="G194">
        <f t="shared" si="39"/>
        <v>11959.352949808124</v>
      </c>
      <c r="H194">
        <f t="shared" si="40"/>
        <v>3017.8003567730157</v>
      </c>
      <c r="I194">
        <f t="shared" si="41"/>
        <v>8997.4768316770787</v>
      </c>
      <c r="J194">
        <f t="shared" si="42"/>
        <v>-8941.5525930351087</v>
      </c>
      <c r="K194">
        <f t="shared" si="43"/>
        <v>-14921.22906793917</v>
      </c>
    </row>
    <row r="195" spans="1:11">
      <c r="A195" t="s">
        <v>139</v>
      </c>
      <c r="B195">
        <v>-2567.9770125100799</v>
      </c>
      <c r="C195">
        <f t="shared" si="44"/>
        <v>-12642.197970774891</v>
      </c>
      <c r="D195">
        <f t="shared" si="45"/>
        <v>13767.11902046356</v>
      </c>
      <c r="E195">
        <f t="shared" ref="E195:E204" si="46">AVERAGE(D176:D195)</f>
        <v>-2162.352225808907</v>
      </c>
      <c r="F195">
        <f t="shared" ref="F195:F204" si="47">STDEV(D176,D177,D178,D179,D180,D181,D182,D183,D184,D185,D186,D187,D188,D189,D190,D191,D192,D193,D194,D195)</f>
        <v>7055.8045742656604</v>
      </c>
      <c r="G195">
        <f t="shared" ref="G195:G204" si="48">F195*2</f>
        <v>14111.609148531321</v>
      </c>
      <c r="H195">
        <f t="shared" ref="H195:H204" si="49">E195+F195</f>
        <v>4893.4523484567535</v>
      </c>
      <c r="I195">
        <f t="shared" ref="I195:I204" si="50">E195+G195</f>
        <v>11949.256922722414</v>
      </c>
      <c r="J195">
        <f t="shared" ref="J195:J204" si="51">E195-F195</f>
        <v>-9218.1568000745683</v>
      </c>
      <c r="K195">
        <f t="shared" ref="K195:K204" si="52">E195-G195</f>
        <v>-16273.961374340228</v>
      </c>
    </row>
    <row r="196" spans="1:11">
      <c r="A196" t="s">
        <v>140</v>
      </c>
      <c r="B196">
        <v>-2391.0139808353101</v>
      </c>
      <c r="C196">
        <f t="shared" si="44"/>
        <v>-9871.8067233433812</v>
      </c>
      <c r="D196">
        <f t="shared" si="45"/>
        <v>10683.554187581189</v>
      </c>
      <c r="E196">
        <f t="shared" si="46"/>
        <v>-1413.185002407449</v>
      </c>
      <c r="F196">
        <f t="shared" si="47"/>
        <v>7591.9861668185249</v>
      </c>
      <c r="G196">
        <f t="shared" si="48"/>
        <v>15183.97233363705</v>
      </c>
      <c r="H196">
        <f t="shared" si="49"/>
        <v>6178.8011644110757</v>
      </c>
      <c r="I196">
        <f t="shared" si="50"/>
        <v>13770.787331229601</v>
      </c>
      <c r="J196">
        <f t="shared" si="51"/>
        <v>-9005.1711692259742</v>
      </c>
      <c r="K196">
        <f t="shared" si="52"/>
        <v>-16597.1573360445</v>
      </c>
    </row>
    <row r="197" spans="1:11">
      <c r="A197" t="s">
        <v>141</v>
      </c>
      <c r="B197">
        <v>-3331.4019811437302</v>
      </c>
      <c r="C197">
        <f t="shared" si="44"/>
        <v>-7159.66575140448</v>
      </c>
      <c r="D197">
        <f t="shared" si="45"/>
        <v>16422.506883472357</v>
      </c>
      <c r="E197">
        <f t="shared" si="46"/>
        <v>-802.85074494124819</v>
      </c>
      <c r="F197">
        <f t="shared" si="47"/>
        <v>8504.1873750128307</v>
      </c>
      <c r="G197">
        <f t="shared" si="48"/>
        <v>17008.374750025661</v>
      </c>
      <c r="H197">
        <f t="shared" si="49"/>
        <v>7701.3366300715825</v>
      </c>
      <c r="I197">
        <f t="shared" si="50"/>
        <v>16205.524005084413</v>
      </c>
      <c r="J197">
        <f t="shared" si="51"/>
        <v>-9307.0381199540789</v>
      </c>
      <c r="K197">
        <f t="shared" si="52"/>
        <v>-17811.225494966908</v>
      </c>
    </row>
    <row r="198" spans="1:11">
      <c r="A198" t="s">
        <v>142</v>
      </c>
      <c r="B198">
        <v>-1818.03232139135</v>
      </c>
      <c r="C198">
        <f t="shared" si="44"/>
        <v>-10108.425295880472</v>
      </c>
      <c r="D198">
        <f t="shared" si="45"/>
        <v>4976.2065065479474</v>
      </c>
      <c r="E198">
        <f t="shared" si="46"/>
        <v>-503.34772886988503</v>
      </c>
      <c r="F198">
        <f t="shared" si="47"/>
        <v>8601.2905842057226</v>
      </c>
      <c r="G198">
        <f t="shared" si="48"/>
        <v>17202.581168411445</v>
      </c>
      <c r="H198">
        <f t="shared" si="49"/>
        <v>8097.9428553358375</v>
      </c>
      <c r="I198">
        <f t="shared" si="50"/>
        <v>16699.23343954156</v>
      </c>
      <c r="J198">
        <f t="shared" si="51"/>
        <v>-9104.6383130756076</v>
      </c>
      <c r="K198">
        <f t="shared" si="52"/>
        <v>-17705.92889728133</v>
      </c>
    </row>
    <row r="199" spans="1:11">
      <c r="A199" t="s">
        <v>143</v>
      </c>
      <c r="B199">
        <v>-4535.6836305712504</v>
      </c>
      <c r="C199">
        <f t="shared" si="44"/>
        <v>-12076.131913941641</v>
      </c>
      <c r="D199">
        <f t="shared" si="45"/>
        <v>566.0660568332496</v>
      </c>
      <c r="E199">
        <f t="shared" si="46"/>
        <v>-597.25411203272324</v>
      </c>
      <c r="F199">
        <f t="shared" si="47"/>
        <v>8577.6363804854263</v>
      </c>
      <c r="G199">
        <f t="shared" si="48"/>
        <v>17155.272760970853</v>
      </c>
      <c r="H199">
        <f t="shared" si="49"/>
        <v>7980.3822684527031</v>
      </c>
      <c r="I199">
        <f t="shared" si="50"/>
        <v>16558.01864893813</v>
      </c>
      <c r="J199">
        <f t="shared" si="51"/>
        <v>-9174.8904925181487</v>
      </c>
      <c r="K199">
        <f t="shared" si="52"/>
        <v>-17752.526873003575</v>
      </c>
    </row>
    <row r="200" spans="1:11">
      <c r="A200" t="s">
        <v>144</v>
      </c>
      <c r="B200">
        <v>-3229.4246184399199</v>
      </c>
      <c r="C200">
        <f t="shared" si="44"/>
        <v>-12914.54255154625</v>
      </c>
      <c r="D200">
        <f t="shared" si="45"/>
        <v>-3042.735828202869</v>
      </c>
      <c r="E200">
        <f t="shared" si="46"/>
        <v>-845.31631593676502</v>
      </c>
      <c r="F200">
        <f t="shared" si="47"/>
        <v>8572.789557244223</v>
      </c>
      <c r="G200">
        <f t="shared" si="48"/>
        <v>17145.579114488446</v>
      </c>
      <c r="H200">
        <f t="shared" si="49"/>
        <v>7727.473241307458</v>
      </c>
      <c r="I200">
        <f t="shared" si="50"/>
        <v>16300.262798551681</v>
      </c>
      <c r="J200">
        <f t="shared" si="51"/>
        <v>-9418.1058731809881</v>
      </c>
      <c r="K200">
        <f t="shared" si="52"/>
        <v>-17990.895430425211</v>
      </c>
    </row>
    <row r="201" spans="1:11">
      <c r="A201" t="s">
        <v>145</v>
      </c>
      <c r="B201">
        <v>-3830.2754725329801</v>
      </c>
      <c r="C201">
        <f t="shared" si="44"/>
        <v>-13413.4160429355</v>
      </c>
      <c r="D201">
        <f t="shared" si="45"/>
        <v>-6253.7502915310197</v>
      </c>
      <c r="E201">
        <f t="shared" si="46"/>
        <v>-1049.7321263360834</v>
      </c>
      <c r="F201">
        <f t="shared" si="47"/>
        <v>8654.2792145373787</v>
      </c>
      <c r="G201">
        <f t="shared" si="48"/>
        <v>17308.558429074757</v>
      </c>
      <c r="H201">
        <f t="shared" si="49"/>
        <v>7604.5470882012951</v>
      </c>
      <c r="I201">
        <f t="shared" si="50"/>
        <v>16258.826302738675</v>
      </c>
      <c r="J201">
        <f t="shared" si="51"/>
        <v>-9704.0113408734614</v>
      </c>
      <c r="K201">
        <f t="shared" si="52"/>
        <v>-18358.29055541084</v>
      </c>
    </row>
    <row r="202" spans="1:11">
      <c r="A202" t="s">
        <v>146</v>
      </c>
      <c r="B202">
        <v>-2136.0094738685798</v>
      </c>
      <c r="C202">
        <f t="shared" si="44"/>
        <v>-13731.393195412731</v>
      </c>
      <c r="D202">
        <f t="shared" si="45"/>
        <v>-3622.9678995322593</v>
      </c>
      <c r="E202">
        <f t="shared" si="46"/>
        <v>-1136.967179153097</v>
      </c>
      <c r="F202">
        <f t="shared" si="47"/>
        <v>8671.8458522512046</v>
      </c>
      <c r="G202">
        <f t="shared" si="48"/>
        <v>17343.691704502409</v>
      </c>
      <c r="H202">
        <f t="shared" si="49"/>
        <v>7534.8786730981074</v>
      </c>
      <c r="I202">
        <f t="shared" si="50"/>
        <v>16206.724525349313</v>
      </c>
      <c r="J202">
        <f t="shared" si="51"/>
        <v>-9808.813031404301</v>
      </c>
      <c r="K202">
        <f t="shared" si="52"/>
        <v>-18480.658883655506</v>
      </c>
    </row>
    <row r="203" spans="1:11">
      <c r="A203" t="s">
        <v>273</v>
      </c>
      <c r="B203">
        <v>-9688.4075017640207</v>
      </c>
      <c r="C203">
        <f t="shared" si="44"/>
        <v>-18884.1170666055</v>
      </c>
      <c r="D203">
        <f t="shared" si="45"/>
        <v>-6807.9851526638595</v>
      </c>
      <c r="E203">
        <f t="shared" si="46"/>
        <v>-1232.2938684498313</v>
      </c>
      <c r="F203">
        <f t="shared" si="47"/>
        <v>8725.7171604596115</v>
      </c>
      <c r="G203">
        <f t="shared" si="48"/>
        <v>17451.434320919223</v>
      </c>
      <c r="H203">
        <f t="shared" si="49"/>
        <v>7493.4232920097802</v>
      </c>
      <c r="I203">
        <f t="shared" si="50"/>
        <v>16219.140452469392</v>
      </c>
      <c r="J203">
        <f t="shared" si="51"/>
        <v>-9958.0110289094428</v>
      </c>
      <c r="K203">
        <f t="shared" si="52"/>
        <v>-18683.728189369052</v>
      </c>
    </row>
    <row r="204" spans="1:11">
      <c r="A204" s="9" t="s">
        <v>274</v>
      </c>
      <c r="B204">
        <v>-139.21932816182201</v>
      </c>
      <c r="C204">
        <f t="shared" si="44"/>
        <v>-15793.911776327403</v>
      </c>
      <c r="D204">
        <f t="shared" si="45"/>
        <v>-2879.3692247811523</v>
      </c>
      <c r="E204">
        <f t="shared" si="46"/>
        <v>-1264.8687297481433</v>
      </c>
      <c r="F204">
        <f t="shared" si="47"/>
        <v>8730.8440488650667</v>
      </c>
      <c r="G204">
        <f t="shared" si="48"/>
        <v>17461.688097730133</v>
      </c>
      <c r="H204">
        <f t="shared" si="49"/>
        <v>7465.9753191169239</v>
      </c>
      <c r="I204">
        <f t="shared" si="50"/>
        <v>16196.819367981991</v>
      </c>
      <c r="J204">
        <f t="shared" si="51"/>
        <v>-9995.7127786132096</v>
      </c>
      <c r="K204">
        <f t="shared" si="52"/>
        <v>-18726.556827478278</v>
      </c>
    </row>
    <row r="206" spans="1:11" ht="39">
      <c r="A206" s="1" t="s">
        <v>0</v>
      </c>
      <c r="B206" s="3" t="s">
        <v>165</v>
      </c>
      <c r="C206" s="2" t="s">
        <v>148</v>
      </c>
      <c r="D206" s="2" t="s">
        <v>149</v>
      </c>
      <c r="E206" s="2" t="s">
        <v>150</v>
      </c>
      <c r="F206" s="2"/>
      <c r="G206" s="2"/>
      <c r="H206" s="2"/>
      <c r="I206" s="2"/>
      <c r="J206" s="2"/>
      <c r="K206" s="2"/>
    </row>
    <row r="207" spans="1:11">
      <c r="A207" t="s">
        <v>49</v>
      </c>
      <c r="B207" s="10">
        <v>0</v>
      </c>
    </row>
    <row r="208" spans="1:11">
      <c r="A208" t="s">
        <v>50</v>
      </c>
      <c r="B208" s="10">
        <v>0</v>
      </c>
    </row>
    <row r="209" spans="1:5">
      <c r="A209" t="s">
        <v>51</v>
      </c>
      <c r="B209" s="10">
        <v>0</v>
      </c>
    </row>
    <row r="210" spans="1:5">
      <c r="A210" t="s">
        <v>52</v>
      </c>
      <c r="B210" s="10">
        <v>0</v>
      </c>
      <c r="C210">
        <f>SUM(B207,B208,B209,B210)</f>
        <v>0</v>
      </c>
    </row>
    <row r="211" spans="1:5">
      <c r="A211" t="s">
        <v>53</v>
      </c>
      <c r="B211" s="10">
        <v>0</v>
      </c>
      <c r="C211">
        <f t="shared" ref="C211:C274" si="53">SUM(B208,B209,B210,B211)</f>
        <v>0</v>
      </c>
    </row>
    <row r="212" spans="1:5">
      <c r="A212" t="s">
        <v>54</v>
      </c>
      <c r="B212" s="10">
        <v>0</v>
      </c>
      <c r="C212">
        <f t="shared" si="53"/>
        <v>0</v>
      </c>
    </row>
    <row r="213" spans="1:5">
      <c r="A213" t="s">
        <v>55</v>
      </c>
      <c r="B213" s="10">
        <v>0</v>
      </c>
      <c r="C213">
        <f t="shared" si="53"/>
        <v>0</v>
      </c>
    </row>
    <row r="214" spans="1:5">
      <c r="A214" s="29" t="s">
        <v>56</v>
      </c>
      <c r="B214" s="30">
        <v>0</v>
      </c>
      <c r="C214">
        <f t="shared" si="53"/>
        <v>0</v>
      </c>
      <c r="D214">
        <f>C214-C210</f>
        <v>0</v>
      </c>
      <c r="E214" t="e">
        <v>#N/A</v>
      </c>
    </row>
    <row r="215" spans="1:5">
      <c r="A215" t="s">
        <v>57</v>
      </c>
      <c r="B215" s="5">
        <v>0</v>
      </c>
      <c r="C215">
        <f t="shared" si="53"/>
        <v>0</v>
      </c>
      <c r="D215">
        <f t="shared" ref="D215:D278" si="54">C215-C211</f>
        <v>0</v>
      </c>
      <c r="E215" t="e">
        <v>#N/A</v>
      </c>
    </row>
    <row r="216" spans="1:5">
      <c r="A216" t="s">
        <v>58</v>
      </c>
      <c r="B216" s="5">
        <v>-7</v>
      </c>
      <c r="C216">
        <f t="shared" si="53"/>
        <v>-7</v>
      </c>
      <c r="D216">
        <f t="shared" si="54"/>
        <v>-7</v>
      </c>
      <c r="E216" t="e">
        <v>#N/A</v>
      </c>
    </row>
    <row r="217" spans="1:5">
      <c r="A217" t="s">
        <v>59</v>
      </c>
      <c r="B217" s="5">
        <v>-11.3</v>
      </c>
      <c r="C217">
        <f t="shared" si="53"/>
        <v>-18.3</v>
      </c>
      <c r="D217">
        <f t="shared" si="54"/>
        <v>-18.3</v>
      </c>
      <c r="E217" t="e">
        <v>#N/A</v>
      </c>
    </row>
    <row r="218" spans="1:5">
      <c r="A218" t="s">
        <v>60</v>
      </c>
      <c r="B218" s="5">
        <v>-71.8</v>
      </c>
      <c r="C218">
        <f t="shared" si="53"/>
        <v>-90.1</v>
      </c>
      <c r="D218">
        <f t="shared" si="54"/>
        <v>-90.1</v>
      </c>
      <c r="E218" t="e">
        <v>#N/A</v>
      </c>
    </row>
    <row r="219" spans="1:5">
      <c r="A219" t="s">
        <v>61</v>
      </c>
      <c r="B219" s="5">
        <v>-60.3</v>
      </c>
      <c r="C219">
        <f t="shared" si="53"/>
        <v>-150.39999999999998</v>
      </c>
      <c r="D219">
        <f t="shared" si="54"/>
        <v>-150.39999999999998</v>
      </c>
      <c r="E219" t="e">
        <v>#N/A</v>
      </c>
    </row>
    <row r="220" spans="1:5">
      <c r="A220" t="s">
        <v>62</v>
      </c>
      <c r="B220" s="5">
        <v>-112.9</v>
      </c>
      <c r="C220">
        <f t="shared" si="53"/>
        <v>-256.29999999999995</v>
      </c>
      <c r="D220">
        <f t="shared" si="54"/>
        <v>-249.29999999999995</v>
      </c>
      <c r="E220" t="e">
        <v>#N/A</v>
      </c>
    </row>
    <row r="221" spans="1:5">
      <c r="A221" t="s">
        <v>63</v>
      </c>
      <c r="B221" s="5">
        <v>-114.8</v>
      </c>
      <c r="C221">
        <f t="shared" si="53"/>
        <v>-359.8</v>
      </c>
      <c r="D221">
        <f t="shared" si="54"/>
        <v>-341.5</v>
      </c>
      <c r="E221" t="e">
        <v>#N/A</v>
      </c>
    </row>
    <row r="222" spans="1:5">
      <c r="A222" t="s">
        <v>64</v>
      </c>
      <c r="B222" s="5">
        <v>-62.8</v>
      </c>
      <c r="C222">
        <f t="shared" si="53"/>
        <v>-350.8</v>
      </c>
      <c r="D222">
        <f t="shared" si="54"/>
        <v>-260.70000000000005</v>
      </c>
      <c r="E222" t="e">
        <v>#N/A</v>
      </c>
    </row>
    <row r="223" spans="1:5">
      <c r="A223" t="s">
        <v>65</v>
      </c>
      <c r="B223" s="5">
        <v>42</v>
      </c>
      <c r="C223">
        <f t="shared" si="53"/>
        <v>-248.5</v>
      </c>
      <c r="D223">
        <f t="shared" si="54"/>
        <v>-98.100000000000023</v>
      </c>
      <c r="E223" t="e">
        <v>#N/A</v>
      </c>
    </row>
    <row r="224" spans="1:5">
      <c r="A224" t="s">
        <v>66</v>
      </c>
      <c r="B224" s="5">
        <v>-4</v>
      </c>
      <c r="C224">
        <f t="shared" si="53"/>
        <v>-139.6</v>
      </c>
      <c r="D224">
        <f t="shared" si="54"/>
        <v>116.69999999999996</v>
      </c>
      <c r="E224" t="e">
        <v>#N/A</v>
      </c>
    </row>
    <row r="225" spans="1:11">
      <c r="A225" t="s">
        <v>67</v>
      </c>
      <c r="B225" s="5">
        <v>-31</v>
      </c>
      <c r="C225">
        <f t="shared" si="53"/>
        <v>-55.8</v>
      </c>
      <c r="D225">
        <f t="shared" si="54"/>
        <v>304</v>
      </c>
      <c r="E225" t="e">
        <v>#N/A</v>
      </c>
    </row>
    <row r="226" spans="1:11">
      <c r="A226" t="s">
        <v>68</v>
      </c>
      <c r="B226" s="5">
        <v>-21</v>
      </c>
      <c r="C226">
        <f t="shared" si="53"/>
        <v>-14</v>
      </c>
      <c r="D226">
        <f t="shared" si="54"/>
        <v>336.8</v>
      </c>
      <c r="E226" t="e">
        <v>#N/A</v>
      </c>
    </row>
    <row r="227" spans="1:11">
      <c r="A227" t="s">
        <v>69</v>
      </c>
      <c r="B227" s="5">
        <v>-40.037209297652701</v>
      </c>
      <c r="C227">
        <f t="shared" si="53"/>
        <v>-96.037209297652709</v>
      </c>
      <c r="D227">
        <f t="shared" si="54"/>
        <v>152.46279070234729</v>
      </c>
      <c r="E227" t="e">
        <v>#N/A</v>
      </c>
    </row>
    <row r="228" spans="1:11">
      <c r="A228" t="s">
        <v>70</v>
      </c>
      <c r="B228" s="5">
        <v>-260.27556601764599</v>
      </c>
      <c r="C228">
        <f t="shared" si="53"/>
        <v>-352.31277531529872</v>
      </c>
      <c r="D228">
        <f t="shared" si="54"/>
        <v>-212.71277531529873</v>
      </c>
      <c r="E228" t="e">
        <v>#N/A</v>
      </c>
    </row>
    <row r="229" spans="1:11">
      <c r="A229" t="s">
        <v>71</v>
      </c>
      <c r="B229" s="5">
        <v>-249.98414697603101</v>
      </c>
      <c r="C229">
        <f t="shared" si="53"/>
        <v>-571.29692229132968</v>
      </c>
      <c r="D229">
        <f t="shared" si="54"/>
        <v>-515.49692229132972</v>
      </c>
      <c r="E229" t="e">
        <v>#N/A</v>
      </c>
    </row>
    <row r="230" spans="1:11">
      <c r="A230" t="s">
        <v>72</v>
      </c>
      <c r="B230" s="5">
        <v>-438.804122914662</v>
      </c>
      <c r="C230">
        <f t="shared" si="53"/>
        <v>-989.10104520599168</v>
      </c>
      <c r="D230">
        <f t="shared" si="54"/>
        <v>-975.10104520599168</v>
      </c>
      <c r="E230" t="e">
        <v>#N/A</v>
      </c>
    </row>
    <row r="231" spans="1:11">
      <c r="A231" t="s">
        <v>73</v>
      </c>
      <c r="B231" s="5">
        <v>-486.99404353377599</v>
      </c>
      <c r="C231">
        <f t="shared" si="53"/>
        <v>-1436.0578794421149</v>
      </c>
      <c r="D231">
        <f t="shared" si="54"/>
        <v>-1340.0206701444622</v>
      </c>
      <c r="E231" t="e">
        <v>#N/A</v>
      </c>
    </row>
    <row r="232" spans="1:11">
      <c r="A232" t="s">
        <v>74</v>
      </c>
      <c r="B232" s="5">
        <v>-1126.8216525656101</v>
      </c>
      <c r="C232">
        <f t="shared" si="53"/>
        <v>-2302.6039659900789</v>
      </c>
      <c r="D232">
        <f t="shared" si="54"/>
        <v>-1950.2911906747802</v>
      </c>
      <c r="E232" t="e">
        <v>#N/A</v>
      </c>
    </row>
    <row r="233" spans="1:11">
      <c r="A233" t="s">
        <v>75</v>
      </c>
      <c r="B233" s="5">
        <v>-1314.4114910548101</v>
      </c>
      <c r="C233">
        <f t="shared" si="53"/>
        <v>-3367.0313100688581</v>
      </c>
      <c r="D233">
        <f t="shared" si="54"/>
        <v>-2795.7343877775284</v>
      </c>
      <c r="E233">
        <f t="shared" ref="E233:E296" si="55">AVERAGE(D214:D233)</f>
        <v>-404.73971003535218</v>
      </c>
      <c r="F233">
        <f t="shared" ref="F233:F296" si="56">STDEV(D214,D215,D216,D217,D218,D219,D220,D221,D222,D223,D224,D225,D226,D227,D228,D229,D230,D231,D232,D233)</f>
        <v>792.43595181448916</v>
      </c>
      <c r="G233">
        <f t="shared" ref="G233:G296" si="57">F233*2</f>
        <v>1584.8719036289783</v>
      </c>
      <c r="H233">
        <f t="shared" ref="H233:H296" si="58">E233+F233</f>
        <v>387.69624177913698</v>
      </c>
      <c r="I233">
        <f t="shared" ref="I233:I296" si="59">E233+G233</f>
        <v>1180.1321935936262</v>
      </c>
      <c r="J233">
        <f t="shared" ref="J233:J296" si="60">E233-F233</f>
        <v>-1197.1756618498414</v>
      </c>
      <c r="K233">
        <f t="shared" ref="K233:K296" si="61">E233-G233</f>
        <v>-1989.6116136643304</v>
      </c>
    </row>
    <row r="234" spans="1:11">
      <c r="A234" t="s">
        <v>76</v>
      </c>
      <c r="B234" s="5">
        <v>-382.40798330621101</v>
      </c>
      <c r="C234">
        <f t="shared" si="53"/>
        <v>-3310.6351704604072</v>
      </c>
      <c r="D234">
        <f t="shared" si="54"/>
        <v>-2321.5341252544154</v>
      </c>
      <c r="E234">
        <f t="shared" si="55"/>
        <v>-520.81641629807291</v>
      </c>
      <c r="F234">
        <f t="shared" si="56"/>
        <v>893.60154135221467</v>
      </c>
      <c r="G234">
        <f t="shared" si="57"/>
        <v>1787.2030827044293</v>
      </c>
      <c r="H234">
        <f t="shared" si="58"/>
        <v>372.78512505414176</v>
      </c>
      <c r="I234">
        <f t="shared" si="59"/>
        <v>1266.3866664063564</v>
      </c>
      <c r="J234">
        <f t="shared" si="60"/>
        <v>-1414.4179576502875</v>
      </c>
      <c r="K234">
        <f t="shared" si="61"/>
        <v>-2308.019499002502</v>
      </c>
    </row>
    <row r="235" spans="1:11">
      <c r="A235" t="s">
        <v>77</v>
      </c>
      <c r="B235" s="5">
        <v>-1769.6813169904999</v>
      </c>
      <c r="C235">
        <f t="shared" si="53"/>
        <v>-4593.3224439171317</v>
      </c>
      <c r="D235">
        <f t="shared" si="54"/>
        <v>-3157.2645644750169</v>
      </c>
      <c r="E235">
        <f t="shared" si="55"/>
        <v>-678.67964452182377</v>
      </c>
      <c r="F235">
        <f t="shared" si="56"/>
        <v>1060.1177616182085</v>
      </c>
      <c r="G235">
        <f t="shared" si="57"/>
        <v>2120.2355232364171</v>
      </c>
      <c r="H235">
        <f t="shared" si="58"/>
        <v>381.43811709638476</v>
      </c>
      <c r="I235">
        <f t="shared" si="59"/>
        <v>1441.5558787145933</v>
      </c>
      <c r="J235">
        <f t="shared" si="60"/>
        <v>-1738.7974061400323</v>
      </c>
      <c r="K235">
        <f t="shared" si="61"/>
        <v>-2798.9151677582408</v>
      </c>
    </row>
    <row r="236" spans="1:11">
      <c r="A236" t="s">
        <v>78</v>
      </c>
      <c r="B236" s="5">
        <v>-3561.3362759925699</v>
      </c>
      <c r="C236">
        <f t="shared" si="53"/>
        <v>-7027.8370673440913</v>
      </c>
      <c r="D236">
        <f t="shared" si="54"/>
        <v>-4725.2331013540124</v>
      </c>
      <c r="E236">
        <f t="shared" si="55"/>
        <v>-914.5912995895244</v>
      </c>
      <c r="F236">
        <f t="shared" si="56"/>
        <v>1379.6166297327818</v>
      </c>
      <c r="G236">
        <f t="shared" si="57"/>
        <v>2759.2332594655636</v>
      </c>
      <c r="H236">
        <f t="shared" si="58"/>
        <v>465.02533014325741</v>
      </c>
      <c r="I236">
        <f t="shared" si="59"/>
        <v>1844.6419598760392</v>
      </c>
      <c r="J236">
        <f t="shared" si="60"/>
        <v>-2294.207929322306</v>
      </c>
      <c r="K236">
        <f t="shared" si="61"/>
        <v>-3673.8245590550878</v>
      </c>
    </row>
    <row r="237" spans="1:11">
      <c r="A237" t="s">
        <v>79</v>
      </c>
      <c r="B237" s="5">
        <v>-721.11134046775305</v>
      </c>
      <c r="C237">
        <f t="shared" si="53"/>
        <v>-6434.5369167570334</v>
      </c>
      <c r="D237">
        <f t="shared" si="54"/>
        <v>-3067.5056066881752</v>
      </c>
      <c r="E237">
        <f t="shared" si="55"/>
        <v>-1067.0515799239333</v>
      </c>
      <c r="F237">
        <f t="shared" si="56"/>
        <v>1442.4087681460371</v>
      </c>
      <c r="G237">
        <f t="shared" si="57"/>
        <v>2884.8175362920742</v>
      </c>
      <c r="H237">
        <f t="shared" si="58"/>
        <v>375.35718822210379</v>
      </c>
      <c r="I237">
        <f t="shared" si="59"/>
        <v>1817.7659563681409</v>
      </c>
      <c r="J237">
        <f t="shared" si="60"/>
        <v>-2509.4603480699707</v>
      </c>
      <c r="K237">
        <f t="shared" si="61"/>
        <v>-3951.8691162160076</v>
      </c>
    </row>
    <row r="238" spans="1:11">
      <c r="A238" t="s">
        <v>80</v>
      </c>
      <c r="B238" s="5">
        <v>257.05264029263202</v>
      </c>
      <c r="C238">
        <f t="shared" si="53"/>
        <v>-5795.0762931581903</v>
      </c>
      <c r="D238">
        <f t="shared" si="54"/>
        <v>-2484.4411226977832</v>
      </c>
      <c r="E238">
        <f t="shared" si="55"/>
        <v>-1186.7686360588225</v>
      </c>
      <c r="F238">
        <f t="shared" si="56"/>
        <v>1456.351484648565</v>
      </c>
      <c r="G238">
        <f t="shared" si="57"/>
        <v>2912.70296929713</v>
      </c>
      <c r="H238">
        <f t="shared" si="58"/>
        <v>269.58284858974253</v>
      </c>
      <c r="I238">
        <f t="shared" si="59"/>
        <v>1725.9343332383075</v>
      </c>
      <c r="J238">
        <f t="shared" si="60"/>
        <v>-2643.1201207073873</v>
      </c>
      <c r="K238">
        <f t="shared" si="61"/>
        <v>-4099.4716053559523</v>
      </c>
    </row>
    <row r="239" spans="1:11">
      <c r="A239" t="s">
        <v>81</v>
      </c>
      <c r="B239" s="5">
        <v>444.00639124716099</v>
      </c>
      <c r="C239">
        <f t="shared" si="53"/>
        <v>-3581.3885849205299</v>
      </c>
      <c r="D239">
        <f t="shared" si="54"/>
        <v>1011.9338589966019</v>
      </c>
      <c r="E239">
        <f t="shared" si="55"/>
        <v>-1128.6519431089923</v>
      </c>
      <c r="F239">
        <f t="shared" si="56"/>
        <v>1521.6147067799482</v>
      </c>
      <c r="G239">
        <f t="shared" si="57"/>
        <v>3043.2294135598963</v>
      </c>
      <c r="H239">
        <f t="shared" si="58"/>
        <v>392.96276367095584</v>
      </c>
      <c r="I239">
        <f t="shared" si="59"/>
        <v>1914.577470450904</v>
      </c>
      <c r="J239">
        <f t="shared" si="60"/>
        <v>-2650.2666498889403</v>
      </c>
      <c r="K239">
        <f t="shared" si="61"/>
        <v>-4171.8813566688887</v>
      </c>
    </row>
    <row r="240" spans="1:11">
      <c r="A240" t="s">
        <v>82</v>
      </c>
      <c r="B240" s="5">
        <v>286.34921223192202</v>
      </c>
      <c r="C240">
        <f t="shared" si="53"/>
        <v>266.29690330396198</v>
      </c>
      <c r="D240">
        <f t="shared" si="54"/>
        <v>7294.133970648053</v>
      </c>
      <c r="E240">
        <f t="shared" si="55"/>
        <v>-751.48024457658937</v>
      </c>
      <c r="F240">
        <f t="shared" si="56"/>
        <v>2420.4806820084932</v>
      </c>
      <c r="G240">
        <f t="shared" si="57"/>
        <v>4840.9613640169864</v>
      </c>
      <c r="H240">
        <f t="shared" si="58"/>
        <v>1669.0004374319037</v>
      </c>
      <c r="I240">
        <f t="shared" si="59"/>
        <v>4089.4811194403969</v>
      </c>
      <c r="J240">
        <f t="shared" si="60"/>
        <v>-3171.9609265850827</v>
      </c>
      <c r="K240">
        <f t="shared" si="61"/>
        <v>-5592.4416085935754</v>
      </c>
    </row>
    <row r="241" spans="1:11">
      <c r="A241" t="s">
        <v>83</v>
      </c>
      <c r="B241" s="5">
        <v>337.38806364263502</v>
      </c>
      <c r="C241">
        <f t="shared" si="53"/>
        <v>1324.7963074143502</v>
      </c>
      <c r="D241">
        <f t="shared" si="54"/>
        <v>7759.3332241713833</v>
      </c>
      <c r="E241">
        <f t="shared" si="55"/>
        <v>-346.4385833680202</v>
      </c>
      <c r="F241">
        <f t="shared" si="56"/>
        <v>3080.5031634470351</v>
      </c>
      <c r="G241">
        <f t="shared" si="57"/>
        <v>6161.0063268940703</v>
      </c>
      <c r="H241">
        <f t="shared" si="58"/>
        <v>2734.0645800790148</v>
      </c>
      <c r="I241">
        <f t="shared" si="59"/>
        <v>5814.5677435260504</v>
      </c>
      <c r="J241">
        <f t="shared" si="60"/>
        <v>-3426.9417468150555</v>
      </c>
      <c r="K241">
        <f t="shared" si="61"/>
        <v>-6507.4449102620902</v>
      </c>
    </row>
    <row r="242" spans="1:11">
      <c r="A242" t="s">
        <v>84</v>
      </c>
      <c r="B242" s="5">
        <v>-301.68164023769401</v>
      </c>
      <c r="C242">
        <f t="shared" si="53"/>
        <v>766.06202688402414</v>
      </c>
      <c r="D242">
        <f t="shared" si="54"/>
        <v>6561.1383200422142</v>
      </c>
      <c r="E242">
        <f t="shared" si="55"/>
        <v>-5.3466673659096617</v>
      </c>
      <c r="F242">
        <f t="shared" si="56"/>
        <v>3446.4389610203789</v>
      </c>
      <c r="G242">
        <f t="shared" si="57"/>
        <v>6892.8779220407578</v>
      </c>
      <c r="H242">
        <f t="shared" si="58"/>
        <v>3441.0922936544694</v>
      </c>
      <c r="I242">
        <f t="shared" si="59"/>
        <v>6887.5312546748482</v>
      </c>
      <c r="J242">
        <f t="shared" si="60"/>
        <v>-3451.7856283862884</v>
      </c>
      <c r="K242">
        <f t="shared" si="61"/>
        <v>-6898.2245894066673</v>
      </c>
    </row>
    <row r="243" spans="1:11">
      <c r="A243" t="s">
        <v>85</v>
      </c>
      <c r="B243" s="5">
        <v>-1992.3864087064901</v>
      </c>
      <c r="C243">
        <f t="shared" si="53"/>
        <v>-1670.330773069627</v>
      </c>
      <c r="D243">
        <f t="shared" si="54"/>
        <v>1911.0578118509029</v>
      </c>
      <c r="E243">
        <f t="shared" si="55"/>
        <v>95.111223226635417</v>
      </c>
      <c r="F243">
        <f t="shared" si="56"/>
        <v>3472.7742278923042</v>
      </c>
      <c r="G243">
        <f t="shared" si="57"/>
        <v>6945.5484557846084</v>
      </c>
      <c r="H243">
        <f t="shared" si="58"/>
        <v>3567.8854511189397</v>
      </c>
      <c r="I243">
        <f t="shared" si="59"/>
        <v>7040.6596790112435</v>
      </c>
      <c r="J243">
        <f t="shared" si="60"/>
        <v>-3377.6630046656687</v>
      </c>
      <c r="K243">
        <f t="shared" si="61"/>
        <v>-6850.4372325579734</v>
      </c>
    </row>
    <row r="244" spans="1:11">
      <c r="A244" t="s">
        <v>86</v>
      </c>
      <c r="B244" s="5">
        <v>776.71435290387899</v>
      </c>
      <c r="C244">
        <f t="shared" si="53"/>
        <v>-1179.9656323976701</v>
      </c>
      <c r="D244">
        <f t="shared" si="54"/>
        <v>-1446.262535701632</v>
      </c>
      <c r="E244">
        <f t="shared" si="55"/>
        <v>16.963096441553954</v>
      </c>
      <c r="F244">
        <f t="shared" si="56"/>
        <v>3489.8068134992996</v>
      </c>
      <c r="G244">
        <f t="shared" si="57"/>
        <v>6979.6136269985991</v>
      </c>
      <c r="H244">
        <f t="shared" si="58"/>
        <v>3506.7699099408537</v>
      </c>
      <c r="I244">
        <f t="shared" si="59"/>
        <v>6996.5767234401528</v>
      </c>
      <c r="J244">
        <f t="shared" si="60"/>
        <v>-3472.8437170577454</v>
      </c>
      <c r="K244">
        <f t="shared" si="61"/>
        <v>-6962.6505305570454</v>
      </c>
    </row>
    <row r="245" spans="1:11">
      <c r="A245" t="s">
        <v>87</v>
      </c>
      <c r="B245" s="5">
        <v>-130.310378085221</v>
      </c>
      <c r="C245">
        <f t="shared" si="53"/>
        <v>-1647.6640741255262</v>
      </c>
      <c r="D245">
        <f t="shared" si="54"/>
        <v>-2972.4603815398764</v>
      </c>
      <c r="E245">
        <f t="shared" si="55"/>
        <v>-146.85992263543986</v>
      </c>
      <c r="F245">
        <f t="shared" si="56"/>
        <v>3551.9733820607139</v>
      </c>
      <c r="G245">
        <f t="shared" si="57"/>
        <v>7103.9467641214278</v>
      </c>
      <c r="H245">
        <f t="shared" si="58"/>
        <v>3405.113459425274</v>
      </c>
      <c r="I245">
        <f t="shared" si="59"/>
        <v>6957.0868414859879</v>
      </c>
      <c r="J245">
        <f t="shared" si="60"/>
        <v>-3698.8333046961538</v>
      </c>
      <c r="K245">
        <f t="shared" si="61"/>
        <v>-7250.8066867568677</v>
      </c>
    </row>
    <row r="246" spans="1:11">
      <c r="A246" t="s">
        <v>88</v>
      </c>
      <c r="B246" s="5">
        <v>-40.022752251856097</v>
      </c>
      <c r="C246">
        <f t="shared" si="53"/>
        <v>-1386.005186139688</v>
      </c>
      <c r="D246">
        <f t="shared" si="54"/>
        <v>-2152.0672130237122</v>
      </c>
      <c r="E246">
        <f t="shared" si="55"/>
        <v>-271.30328328662563</v>
      </c>
      <c r="F246">
        <f t="shared" si="56"/>
        <v>3577.642487411802</v>
      </c>
      <c r="G246">
        <f t="shared" si="57"/>
        <v>7155.284974823604</v>
      </c>
      <c r="H246">
        <f t="shared" si="58"/>
        <v>3306.3392041251764</v>
      </c>
      <c r="I246">
        <f t="shared" si="59"/>
        <v>6883.9816915369784</v>
      </c>
      <c r="J246">
        <f t="shared" si="60"/>
        <v>-3848.9457706984276</v>
      </c>
      <c r="K246">
        <f t="shared" si="61"/>
        <v>-7426.5882581102296</v>
      </c>
    </row>
    <row r="247" spans="1:11">
      <c r="A247" t="s">
        <v>89</v>
      </c>
      <c r="B247" s="5">
        <v>-1992.3864087064801</v>
      </c>
      <c r="C247">
        <f t="shared" si="53"/>
        <v>-1386.0051861396782</v>
      </c>
      <c r="D247">
        <f t="shared" si="54"/>
        <v>284.32558692994871</v>
      </c>
      <c r="E247">
        <f t="shared" si="55"/>
        <v>-264.7101434752455</v>
      </c>
      <c r="F247">
        <f t="shared" si="56"/>
        <v>3578.5859156129982</v>
      </c>
      <c r="G247">
        <f t="shared" si="57"/>
        <v>7157.1718312259964</v>
      </c>
      <c r="H247">
        <f t="shared" si="58"/>
        <v>3313.8757721377528</v>
      </c>
      <c r="I247">
        <f t="shared" si="59"/>
        <v>6892.4616877507506</v>
      </c>
      <c r="J247">
        <f t="shared" si="60"/>
        <v>-3843.2960590882435</v>
      </c>
      <c r="K247">
        <f t="shared" si="61"/>
        <v>-7421.8819747012421</v>
      </c>
    </row>
    <row r="248" spans="1:11">
      <c r="A248" t="s">
        <v>90</v>
      </c>
      <c r="B248" s="5">
        <v>776.71435290387797</v>
      </c>
      <c r="C248">
        <f t="shared" si="53"/>
        <v>-1386.0051861396792</v>
      </c>
      <c r="D248">
        <f t="shared" si="54"/>
        <v>-206.03955374200905</v>
      </c>
      <c r="E248">
        <f t="shared" si="55"/>
        <v>-264.37648239658114</v>
      </c>
      <c r="F248">
        <f t="shared" si="56"/>
        <v>3578.5913300175625</v>
      </c>
      <c r="G248">
        <f t="shared" si="57"/>
        <v>7157.1826600351251</v>
      </c>
      <c r="H248">
        <f t="shared" si="58"/>
        <v>3314.2148476209813</v>
      </c>
      <c r="I248">
        <f t="shared" si="59"/>
        <v>6892.8061776385439</v>
      </c>
      <c r="J248">
        <f t="shared" si="60"/>
        <v>-3842.9678124141437</v>
      </c>
      <c r="K248">
        <f t="shared" si="61"/>
        <v>-7421.5591424317063</v>
      </c>
    </row>
    <row r="249" spans="1:11">
      <c r="A249" t="s">
        <v>91</v>
      </c>
      <c r="B249" s="5">
        <v>-130.31037808522001</v>
      </c>
      <c r="C249">
        <f t="shared" si="53"/>
        <v>-1386.005186139678</v>
      </c>
      <c r="D249">
        <f t="shared" si="54"/>
        <v>261.6588879858482</v>
      </c>
      <c r="E249">
        <f t="shared" si="55"/>
        <v>-225.51869188272198</v>
      </c>
      <c r="F249">
        <f t="shared" si="56"/>
        <v>3579.9401304619646</v>
      </c>
      <c r="G249">
        <f t="shared" si="57"/>
        <v>7159.8802609239292</v>
      </c>
      <c r="H249">
        <f t="shared" si="58"/>
        <v>3354.4214385792425</v>
      </c>
      <c r="I249">
        <f t="shared" si="59"/>
        <v>6934.3615690412071</v>
      </c>
      <c r="J249">
        <f t="shared" si="60"/>
        <v>-3805.4588223446867</v>
      </c>
      <c r="K249">
        <f t="shared" si="61"/>
        <v>-7385.3989528066513</v>
      </c>
    </row>
    <row r="250" spans="1:11">
      <c r="A250" t="s">
        <v>92</v>
      </c>
      <c r="B250" s="5">
        <v>-40.022752251856403</v>
      </c>
      <c r="C250">
        <f t="shared" si="53"/>
        <v>-1386.0051861396787</v>
      </c>
      <c r="D250">
        <f t="shared" si="54"/>
        <v>9.3223206931725144E-12</v>
      </c>
      <c r="E250">
        <f t="shared" si="55"/>
        <v>-176.76363962242186</v>
      </c>
      <c r="F250">
        <f t="shared" si="56"/>
        <v>3575.8318817901095</v>
      </c>
      <c r="G250">
        <f t="shared" si="57"/>
        <v>7151.663763580219</v>
      </c>
      <c r="H250">
        <f t="shared" si="58"/>
        <v>3399.0682421676875</v>
      </c>
      <c r="I250">
        <f t="shared" si="59"/>
        <v>6974.9001239577974</v>
      </c>
      <c r="J250">
        <f t="shared" si="60"/>
        <v>-3752.5955214125315</v>
      </c>
      <c r="K250">
        <f t="shared" si="61"/>
        <v>-7328.4274032026406</v>
      </c>
    </row>
    <row r="251" spans="1:11">
      <c r="A251" t="s">
        <v>93</v>
      </c>
      <c r="B251" s="5">
        <v>-1003.53381932515</v>
      </c>
      <c r="C251">
        <f t="shared" si="53"/>
        <v>-397.15259675834852</v>
      </c>
      <c r="D251">
        <f t="shared" si="54"/>
        <v>988.85258938132972</v>
      </c>
      <c r="E251">
        <f t="shared" si="55"/>
        <v>-60.319976646132247</v>
      </c>
      <c r="F251">
        <f t="shared" si="56"/>
        <v>3573.876054686848</v>
      </c>
      <c r="G251">
        <f t="shared" si="57"/>
        <v>7147.7521093736959</v>
      </c>
      <c r="H251">
        <f t="shared" si="58"/>
        <v>3513.5560780407159</v>
      </c>
      <c r="I251">
        <f t="shared" si="59"/>
        <v>7087.4321327275638</v>
      </c>
      <c r="J251">
        <f t="shared" si="60"/>
        <v>-3634.1960313329801</v>
      </c>
      <c r="K251">
        <f t="shared" si="61"/>
        <v>-7208.072086019828</v>
      </c>
    </row>
    <row r="252" spans="1:11">
      <c r="A252" t="s">
        <v>94</v>
      </c>
      <c r="B252" s="5">
        <v>-745.52736630384095</v>
      </c>
      <c r="C252">
        <f t="shared" si="53"/>
        <v>-1919.3943159660676</v>
      </c>
      <c r="D252">
        <f t="shared" si="54"/>
        <v>-533.3891298263884</v>
      </c>
      <c r="E252">
        <f t="shared" si="55"/>
        <v>10.525126396287106</v>
      </c>
      <c r="F252">
        <f t="shared" si="56"/>
        <v>3548.3920279202266</v>
      </c>
      <c r="G252">
        <f t="shared" si="57"/>
        <v>7096.7840558404532</v>
      </c>
      <c r="H252">
        <f t="shared" si="58"/>
        <v>3558.9171543165139</v>
      </c>
      <c r="I252">
        <f t="shared" si="59"/>
        <v>7107.3091822367405</v>
      </c>
      <c r="J252">
        <f t="shared" si="60"/>
        <v>-3537.8669015239393</v>
      </c>
      <c r="K252">
        <f t="shared" si="61"/>
        <v>-7086.2589294441659</v>
      </c>
    </row>
    <row r="253" spans="1:11">
      <c r="A253" t="s">
        <v>95</v>
      </c>
      <c r="B253" s="5">
        <v>-649.08825859291005</v>
      </c>
      <c r="C253">
        <f t="shared" si="53"/>
        <v>-2438.1721964737571</v>
      </c>
      <c r="D253">
        <f t="shared" si="54"/>
        <v>-1052.1670103340791</v>
      </c>
      <c r="E253">
        <f t="shared" si="55"/>
        <v>97.703495268459534</v>
      </c>
      <c r="F253">
        <f t="shared" si="56"/>
        <v>3496.862160708788</v>
      </c>
      <c r="G253">
        <f t="shared" si="57"/>
        <v>6993.724321417576</v>
      </c>
      <c r="H253">
        <f t="shared" si="58"/>
        <v>3594.5656559772474</v>
      </c>
      <c r="I253">
        <f t="shared" si="59"/>
        <v>7091.4278166860358</v>
      </c>
      <c r="J253">
        <f t="shared" si="60"/>
        <v>-3399.1586654403286</v>
      </c>
      <c r="K253">
        <f t="shared" si="61"/>
        <v>-6896.0208261491161</v>
      </c>
    </row>
    <row r="254" spans="1:11">
      <c r="A254" t="s">
        <v>96</v>
      </c>
      <c r="B254" s="5">
        <v>-917.656451456171</v>
      </c>
      <c r="C254">
        <f t="shared" si="53"/>
        <v>-3315.8058956780719</v>
      </c>
      <c r="D254">
        <f t="shared" si="54"/>
        <v>-1929.8007095383932</v>
      </c>
      <c r="E254">
        <f t="shared" si="55"/>
        <v>117.29016605426061</v>
      </c>
      <c r="F254">
        <f t="shared" si="56"/>
        <v>3483.6705108220235</v>
      </c>
      <c r="G254">
        <f t="shared" si="57"/>
        <v>6967.341021644047</v>
      </c>
      <c r="H254">
        <f t="shared" si="58"/>
        <v>3600.9606768762842</v>
      </c>
      <c r="I254">
        <f t="shared" si="59"/>
        <v>7084.6311876983073</v>
      </c>
      <c r="J254">
        <f t="shared" si="60"/>
        <v>-3366.3803447677628</v>
      </c>
      <c r="K254">
        <f t="shared" si="61"/>
        <v>-6850.0508555897868</v>
      </c>
    </row>
    <row r="255" spans="1:11">
      <c r="A255" t="s">
        <v>97</v>
      </c>
      <c r="B255" s="5">
        <v>-443.99668623966897</v>
      </c>
      <c r="C255">
        <f t="shared" si="53"/>
        <v>-2756.268762592591</v>
      </c>
      <c r="D255">
        <f t="shared" si="54"/>
        <v>-2359.1161658342426</v>
      </c>
      <c r="E255">
        <f t="shared" si="55"/>
        <v>157.19758598629932</v>
      </c>
      <c r="F255">
        <f t="shared" si="56"/>
        <v>3448.5792034395672</v>
      </c>
      <c r="G255">
        <f t="shared" si="57"/>
        <v>6897.1584068791344</v>
      </c>
      <c r="H255">
        <f t="shared" si="58"/>
        <v>3605.7767894258664</v>
      </c>
      <c r="I255">
        <f t="shared" si="59"/>
        <v>7054.355992865434</v>
      </c>
      <c r="J255">
        <f t="shared" si="60"/>
        <v>-3291.3816174532681</v>
      </c>
      <c r="K255">
        <f t="shared" si="61"/>
        <v>-6739.9608208928348</v>
      </c>
    </row>
    <row r="256" spans="1:11">
      <c r="A256" t="s">
        <v>98</v>
      </c>
      <c r="B256" s="5">
        <v>-1115.81992238158</v>
      </c>
      <c r="C256">
        <f t="shared" si="53"/>
        <v>-3126.5613186703299</v>
      </c>
      <c r="D256">
        <f t="shared" si="54"/>
        <v>-1207.1670027042624</v>
      </c>
      <c r="E256">
        <f t="shared" si="55"/>
        <v>333.10089091878689</v>
      </c>
      <c r="F256">
        <f t="shared" si="56"/>
        <v>3271.6147130799968</v>
      </c>
      <c r="G256">
        <f t="shared" si="57"/>
        <v>6543.2294261599936</v>
      </c>
      <c r="H256">
        <f t="shared" si="58"/>
        <v>3604.7156039987835</v>
      </c>
      <c r="I256">
        <f t="shared" si="59"/>
        <v>6876.3303170787804</v>
      </c>
      <c r="J256">
        <f t="shared" si="60"/>
        <v>-2938.5138221612101</v>
      </c>
      <c r="K256">
        <f t="shared" si="61"/>
        <v>-6210.1285352412069</v>
      </c>
    </row>
    <row r="257" spans="1:11">
      <c r="A257" t="s">
        <v>99</v>
      </c>
      <c r="B257" s="5">
        <v>-1378.0410281024599</v>
      </c>
      <c r="C257">
        <f t="shared" si="53"/>
        <v>-3855.5140881798798</v>
      </c>
      <c r="D257">
        <f t="shared" si="54"/>
        <v>-1417.3418917061226</v>
      </c>
      <c r="E257">
        <f t="shared" si="55"/>
        <v>415.60907666788972</v>
      </c>
      <c r="F257">
        <f t="shared" si="56"/>
        <v>3201.3941630364525</v>
      </c>
      <c r="G257">
        <f t="shared" si="57"/>
        <v>6402.788326072905</v>
      </c>
      <c r="H257">
        <f t="shared" si="58"/>
        <v>3617.0032397043424</v>
      </c>
      <c r="I257">
        <f t="shared" si="59"/>
        <v>6818.3974027407949</v>
      </c>
      <c r="J257">
        <f t="shared" si="60"/>
        <v>-2785.7850863685626</v>
      </c>
      <c r="K257">
        <f t="shared" si="61"/>
        <v>-5987.1792494050151</v>
      </c>
    </row>
    <row r="258" spans="1:11">
      <c r="A258" t="s">
        <v>100</v>
      </c>
      <c r="B258" s="5">
        <v>-1761.1228753565899</v>
      </c>
      <c r="C258">
        <f t="shared" si="53"/>
        <v>-4698.9805120802994</v>
      </c>
      <c r="D258">
        <f t="shared" si="54"/>
        <v>-1383.1746164022275</v>
      </c>
      <c r="E258">
        <f t="shared" si="55"/>
        <v>470.67240198266774</v>
      </c>
      <c r="F258">
        <f t="shared" si="56"/>
        <v>3158.0661918921637</v>
      </c>
      <c r="G258">
        <f t="shared" si="57"/>
        <v>6316.1323837843274</v>
      </c>
      <c r="H258">
        <f t="shared" si="58"/>
        <v>3628.7385938748316</v>
      </c>
      <c r="I258">
        <f t="shared" si="59"/>
        <v>6786.8047857669953</v>
      </c>
      <c r="J258">
        <f t="shared" si="60"/>
        <v>-2687.3937899094958</v>
      </c>
      <c r="K258">
        <f t="shared" si="61"/>
        <v>-5845.4599818016595</v>
      </c>
    </row>
    <row r="259" spans="1:11">
      <c r="A259" t="s">
        <v>101</v>
      </c>
      <c r="B259" s="5">
        <v>-1287.1839355960899</v>
      </c>
      <c r="C259">
        <f t="shared" si="53"/>
        <v>-5542.16776143672</v>
      </c>
      <c r="D259">
        <f t="shared" si="54"/>
        <v>-2785.898998844129</v>
      </c>
      <c r="E259">
        <f t="shared" si="55"/>
        <v>280.78075909063097</v>
      </c>
      <c r="F259">
        <f t="shared" si="56"/>
        <v>3237.0013412196836</v>
      </c>
      <c r="G259">
        <f t="shared" si="57"/>
        <v>6474.0026824393672</v>
      </c>
      <c r="H259">
        <f t="shared" si="58"/>
        <v>3517.7821003103145</v>
      </c>
      <c r="I259">
        <f t="shared" si="59"/>
        <v>6754.7834415299985</v>
      </c>
      <c r="J259">
        <f t="shared" si="60"/>
        <v>-2956.2205821290527</v>
      </c>
      <c r="K259">
        <f t="shared" si="61"/>
        <v>-6193.2219233487358</v>
      </c>
    </row>
    <row r="260" spans="1:11">
      <c r="A260" t="s">
        <v>102</v>
      </c>
      <c r="B260" s="5">
        <v>-1059.8244525790701</v>
      </c>
      <c r="C260">
        <f t="shared" si="53"/>
        <v>-5486.1722916342096</v>
      </c>
      <c r="D260">
        <f t="shared" si="54"/>
        <v>-2359.6109729638797</v>
      </c>
      <c r="E260">
        <f t="shared" si="55"/>
        <v>-201.9064880899659</v>
      </c>
      <c r="F260">
        <f t="shared" si="56"/>
        <v>2830.3819868194282</v>
      </c>
      <c r="G260">
        <f t="shared" si="57"/>
        <v>5660.7639736388564</v>
      </c>
      <c r="H260">
        <f t="shared" si="58"/>
        <v>2628.4754987294623</v>
      </c>
      <c r="I260">
        <f t="shared" si="59"/>
        <v>5458.8574855488905</v>
      </c>
      <c r="J260">
        <f t="shared" si="60"/>
        <v>-3032.2884749093942</v>
      </c>
      <c r="K260">
        <f t="shared" si="61"/>
        <v>-5862.6704617288224</v>
      </c>
    </row>
    <row r="261" spans="1:11">
      <c r="A261" t="s">
        <v>103</v>
      </c>
      <c r="B261" s="5">
        <v>-787.70930139634697</v>
      </c>
      <c r="C261">
        <f t="shared" si="53"/>
        <v>-4895.8405649280967</v>
      </c>
      <c r="D261">
        <f t="shared" si="54"/>
        <v>-1040.3264767482169</v>
      </c>
      <c r="E261">
        <f t="shared" si="55"/>
        <v>-641.88947313594576</v>
      </c>
      <c r="F261">
        <f t="shared" si="56"/>
        <v>2123.3054099386627</v>
      </c>
      <c r="G261">
        <f t="shared" si="57"/>
        <v>4246.6108198773254</v>
      </c>
      <c r="H261">
        <f t="shared" si="58"/>
        <v>1481.4159368027169</v>
      </c>
      <c r="I261">
        <f t="shared" si="59"/>
        <v>3604.7213467413794</v>
      </c>
      <c r="J261">
        <f t="shared" si="60"/>
        <v>-2765.1948830746087</v>
      </c>
      <c r="K261">
        <f t="shared" si="61"/>
        <v>-4888.5002930132714</v>
      </c>
    </row>
    <row r="262" spans="1:11">
      <c r="A262" t="s">
        <v>104</v>
      </c>
      <c r="B262" s="5">
        <v>-1295.52250035256</v>
      </c>
      <c r="C262">
        <f t="shared" si="53"/>
        <v>-4430.2401899240667</v>
      </c>
      <c r="D262">
        <f t="shared" si="54"/>
        <v>268.74032215623265</v>
      </c>
      <c r="E262">
        <f t="shared" si="55"/>
        <v>-956.50937303024511</v>
      </c>
      <c r="F262">
        <f t="shared" si="56"/>
        <v>1310.4040160477609</v>
      </c>
      <c r="G262">
        <f t="shared" si="57"/>
        <v>2620.8080320955219</v>
      </c>
      <c r="H262">
        <f t="shared" si="58"/>
        <v>353.89464301751582</v>
      </c>
      <c r="I262">
        <f t="shared" si="59"/>
        <v>1664.2986590652768</v>
      </c>
      <c r="J262">
        <f t="shared" si="60"/>
        <v>-2266.9133890780058</v>
      </c>
      <c r="K262">
        <f t="shared" si="61"/>
        <v>-3577.317405125767</v>
      </c>
    </row>
    <row r="263" spans="1:11">
      <c r="A263" t="s">
        <v>105</v>
      </c>
      <c r="B263" s="5">
        <v>69.989583227142305</v>
      </c>
      <c r="C263">
        <f t="shared" si="53"/>
        <v>-3073.0666711008348</v>
      </c>
      <c r="D263">
        <f t="shared" si="54"/>
        <v>2469.1010903358851</v>
      </c>
      <c r="E263">
        <f t="shared" si="55"/>
        <v>-928.60720910599628</v>
      </c>
      <c r="F263">
        <f t="shared" si="56"/>
        <v>1378.8307382876626</v>
      </c>
      <c r="G263">
        <f t="shared" si="57"/>
        <v>2757.6614765753252</v>
      </c>
      <c r="H263">
        <f t="shared" si="58"/>
        <v>450.22352918166632</v>
      </c>
      <c r="I263">
        <f t="shared" si="59"/>
        <v>1829.0542674693288</v>
      </c>
      <c r="J263">
        <f t="shared" si="60"/>
        <v>-2307.4379473936588</v>
      </c>
      <c r="K263">
        <f t="shared" si="61"/>
        <v>-3686.2686856813216</v>
      </c>
    </row>
    <row r="264" spans="1:11">
      <c r="A264" t="s">
        <v>106</v>
      </c>
      <c r="B264" s="5">
        <v>-863.07769580803904</v>
      </c>
      <c r="C264">
        <f t="shared" si="53"/>
        <v>-2876.3199143298039</v>
      </c>
      <c r="D264">
        <f t="shared" si="54"/>
        <v>2609.8523773044058</v>
      </c>
      <c r="E264">
        <f t="shared" si="55"/>
        <v>-725.80146345569415</v>
      </c>
      <c r="F264">
        <f t="shared" si="56"/>
        <v>1582.0113062711034</v>
      </c>
      <c r="G264">
        <f t="shared" si="57"/>
        <v>3164.0226125422068</v>
      </c>
      <c r="H264">
        <f t="shared" si="58"/>
        <v>856.20984281540927</v>
      </c>
      <c r="I264">
        <f t="shared" si="59"/>
        <v>2438.2211490865129</v>
      </c>
      <c r="J264">
        <f t="shared" si="60"/>
        <v>-2307.8127697267973</v>
      </c>
      <c r="K264">
        <f t="shared" si="61"/>
        <v>-3889.8240759979008</v>
      </c>
    </row>
    <row r="265" spans="1:11">
      <c r="A265" t="s">
        <v>107</v>
      </c>
      <c r="B265" s="5">
        <v>-1557.53988750954</v>
      </c>
      <c r="C265">
        <f t="shared" si="53"/>
        <v>-3646.1505004429964</v>
      </c>
      <c r="D265">
        <f t="shared" si="54"/>
        <v>1249.6900644851003</v>
      </c>
      <c r="E265">
        <f t="shared" si="55"/>
        <v>-514.69394115444504</v>
      </c>
      <c r="F265">
        <f t="shared" si="56"/>
        <v>1547.7691663460212</v>
      </c>
      <c r="G265">
        <f t="shared" si="57"/>
        <v>3095.5383326920423</v>
      </c>
      <c r="H265">
        <f t="shared" si="58"/>
        <v>1033.075225191576</v>
      </c>
      <c r="I265">
        <f t="shared" si="59"/>
        <v>2580.8443915375974</v>
      </c>
      <c r="J265">
        <f t="shared" si="60"/>
        <v>-2062.4631075004663</v>
      </c>
      <c r="K265">
        <f t="shared" si="61"/>
        <v>-3610.2322738464873</v>
      </c>
    </row>
    <row r="266" spans="1:11">
      <c r="A266" t="s">
        <v>108</v>
      </c>
      <c r="B266" s="5">
        <v>-1876.5606630541499</v>
      </c>
      <c r="C266">
        <f t="shared" si="53"/>
        <v>-4227.1886631445868</v>
      </c>
      <c r="D266">
        <f t="shared" si="54"/>
        <v>203.0515267794799</v>
      </c>
      <c r="E266">
        <f t="shared" si="55"/>
        <v>-396.93800416428542</v>
      </c>
      <c r="F266">
        <f t="shared" si="56"/>
        <v>1505.6566422891078</v>
      </c>
      <c r="G266">
        <f t="shared" si="57"/>
        <v>3011.3132845782156</v>
      </c>
      <c r="H266">
        <f t="shared" si="58"/>
        <v>1108.7186381248225</v>
      </c>
      <c r="I266">
        <f t="shared" si="59"/>
        <v>2614.3752804139303</v>
      </c>
      <c r="J266">
        <f t="shared" si="60"/>
        <v>-1902.5946464533931</v>
      </c>
      <c r="K266">
        <f t="shared" si="61"/>
        <v>-3408.2512887425009</v>
      </c>
    </row>
    <row r="267" spans="1:11">
      <c r="A267" t="s">
        <v>109</v>
      </c>
      <c r="B267" s="5">
        <v>-2326.3753644753201</v>
      </c>
      <c r="C267">
        <f t="shared" si="53"/>
        <v>-6623.5536108470496</v>
      </c>
      <c r="D267">
        <f t="shared" si="54"/>
        <v>-3550.4869397462148</v>
      </c>
      <c r="E267">
        <f t="shared" si="55"/>
        <v>-588.67863049809375</v>
      </c>
      <c r="F267">
        <f t="shared" si="56"/>
        <v>1651.4506863223805</v>
      </c>
      <c r="G267">
        <f t="shared" si="57"/>
        <v>3302.9013726447611</v>
      </c>
      <c r="H267">
        <f t="shared" si="58"/>
        <v>1062.7720558242868</v>
      </c>
      <c r="I267">
        <f t="shared" si="59"/>
        <v>2714.2227421466673</v>
      </c>
      <c r="J267">
        <f t="shared" si="60"/>
        <v>-2240.1293168204743</v>
      </c>
      <c r="K267">
        <f t="shared" si="61"/>
        <v>-3891.5800031428548</v>
      </c>
    </row>
    <row r="268" spans="1:11">
      <c r="A268" t="s">
        <v>110</v>
      </c>
      <c r="B268" s="5">
        <v>-1954.5949048520499</v>
      </c>
      <c r="C268">
        <f t="shared" si="53"/>
        <v>-7715.0708198910597</v>
      </c>
      <c r="D268">
        <f t="shared" si="54"/>
        <v>-4838.7509055612554</v>
      </c>
      <c r="E268">
        <f t="shared" si="55"/>
        <v>-820.31419808905616</v>
      </c>
      <c r="F268">
        <f t="shared" si="56"/>
        <v>1900.9983384703646</v>
      </c>
      <c r="G268">
        <f t="shared" si="57"/>
        <v>3801.9966769407292</v>
      </c>
      <c r="H268">
        <f t="shared" si="58"/>
        <v>1080.6841403813085</v>
      </c>
      <c r="I268">
        <f t="shared" si="59"/>
        <v>2981.6824788516733</v>
      </c>
      <c r="J268">
        <f t="shared" si="60"/>
        <v>-2721.3125365594206</v>
      </c>
      <c r="K268">
        <f t="shared" si="61"/>
        <v>-4622.3108750297852</v>
      </c>
    </row>
    <row r="269" spans="1:11">
      <c r="A269" t="s">
        <v>111</v>
      </c>
      <c r="B269" s="5">
        <v>-4385.9420891699401</v>
      </c>
      <c r="C269">
        <f t="shared" si="53"/>
        <v>-10543.473021551461</v>
      </c>
      <c r="D269">
        <f t="shared" si="54"/>
        <v>-6897.3225211084646</v>
      </c>
      <c r="E269">
        <f t="shared" si="55"/>
        <v>-1178.2632685437716</v>
      </c>
      <c r="F269">
        <f t="shared" si="56"/>
        <v>2315.3823446081947</v>
      </c>
      <c r="G269">
        <f t="shared" si="57"/>
        <v>4630.7646892163893</v>
      </c>
      <c r="H269">
        <f t="shared" si="58"/>
        <v>1137.1190760644231</v>
      </c>
      <c r="I269">
        <f t="shared" si="59"/>
        <v>3452.5014206726178</v>
      </c>
      <c r="J269">
        <f t="shared" si="60"/>
        <v>-3493.6456131519662</v>
      </c>
      <c r="K269">
        <f t="shared" si="61"/>
        <v>-5809.0279577601614</v>
      </c>
    </row>
    <row r="270" spans="1:11">
      <c r="A270" t="s">
        <v>112</v>
      </c>
      <c r="B270" s="5">
        <v>-1417.7657233222001</v>
      </c>
      <c r="C270">
        <f t="shared" si="53"/>
        <v>-10084.678081819509</v>
      </c>
      <c r="D270">
        <f t="shared" si="54"/>
        <v>-5857.4894186749225</v>
      </c>
      <c r="E270">
        <f t="shared" si="55"/>
        <v>-1471.1377394775184</v>
      </c>
      <c r="F270">
        <f t="shared" si="56"/>
        <v>2519.9233128715887</v>
      </c>
      <c r="G270">
        <f t="shared" si="57"/>
        <v>5039.8466257431774</v>
      </c>
      <c r="H270">
        <f t="shared" si="58"/>
        <v>1048.7855733940703</v>
      </c>
      <c r="I270">
        <f t="shared" si="59"/>
        <v>3568.7088862656592</v>
      </c>
      <c r="J270">
        <f t="shared" si="60"/>
        <v>-3991.0610523491068</v>
      </c>
      <c r="K270">
        <f t="shared" si="61"/>
        <v>-6510.9843652206955</v>
      </c>
    </row>
    <row r="271" spans="1:11">
      <c r="A271" t="s">
        <v>113</v>
      </c>
      <c r="B271" s="5">
        <v>-5061.4416744417003</v>
      </c>
      <c r="C271">
        <f t="shared" si="53"/>
        <v>-12819.744391785891</v>
      </c>
      <c r="D271">
        <f t="shared" si="54"/>
        <v>-6196.1907809388413</v>
      </c>
      <c r="E271">
        <f t="shared" si="55"/>
        <v>-1830.3899079935268</v>
      </c>
      <c r="F271">
        <f t="shared" si="56"/>
        <v>2659.0816377404026</v>
      </c>
      <c r="G271">
        <f t="shared" si="57"/>
        <v>5318.1632754808052</v>
      </c>
      <c r="H271">
        <f t="shared" si="58"/>
        <v>828.69172974687581</v>
      </c>
      <c r="I271">
        <f t="shared" si="59"/>
        <v>3487.7733674872784</v>
      </c>
      <c r="J271">
        <f t="shared" si="60"/>
        <v>-4489.4715457339298</v>
      </c>
      <c r="K271">
        <f t="shared" si="61"/>
        <v>-7148.5531834743324</v>
      </c>
    </row>
    <row r="272" spans="1:11">
      <c r="A272" t="s">
        <v>114</v>
      </c>
      <c r="B272" s="5">
        <v>-2701.20033228485</v>
      </c>
      <c r="C272">
        <f t="shared" si="53"/>
        <v>-13566.349819218691</v>
      </c>
      <c r="D272">
        <f t="shared" si="54"/>
        <v>-5851.278999327631</v>
      </c>
      <c r="E272">
        <f t="shared" si="55"/>
        <v>-2096.2844014685888</v>
      </c>
      <c r="F272">
        <f t="shared" si="56"/>
        <v>2785.4407985303619</v>
      </c>
      <c r="G272">
        <f t="shared" si="57"/>
        <v>5570.8815970607238</v>
      </c>
      <c r="H272">
        <f t="shared" si="58"/>
        <v>689.15639706177308</v>
      </c>
      <c r="I272">
        <f t="shared" si="59"/>
        <v>3474.597195592135</v>
      </c>
      <c r="J272">
        <f t="shared" si="60"/>
        <v>-4881.7251999989512</v>
      </c>
      <c r="K272">
        <f t="shared" si="61"/>
        <v>-7667.1659985293127</v>
      </c>
    </row>
    <row r="273" spans="1:88">
      <c r="A273" t="s">
        <v>115</v>
      </c>
      <c r="B273" s="5">
        <v>-4909.2341957951203</v>
      </c>
      <c r="C273">
        <f t="shared" si="53"/>
        <v>-14089.641925843869</v>
      </c>
      <c r="D273">
        <f t="shared" si="54"/>
        <v>-3546.1689042924081</v>
      </c>
      <c r="E273">
        <f t="shared" si="55"/>
        <v>-2220.9844961665053</v>
      </c>
      <c r="F273">
        <f t="shared" si="56"/>
        <v>2792.055553595796</v>
      </c>
      <c r="G273">
        <f t="shared" si="57"/>
        <v>5584.1111071915921</v>
      </c>
      <c r="H273">
        <f t="shared" si="58"/>
        <v>571.0710574292907</v>
      </c>
      <c r="I273">
        <f t="shared" si="59"/>
        <v>3363.1266110250867</v>
      </c>
      <c r="J273">
        <f t="shared" si="60"/>
        <v>-5013.0400497623014</v>
      </c>
      <c r="K273">
        <f t="shared" si="61"/>
        <v>-7805.0956033580969</v>
      </c>
    </row>
    <row r="274" spans="1:88">
      <c r="A274" t="s">
        <v>116</v>
      </c>
      <c r="B274" s="5">
        <v>-3281.3284032241299</v>
      </c>
      <c r="C274">
        <f t="shared" si="53"/>
        <v>-15953.204605745801</v>
      </c>
      <c r="D274">
        <f t="shared" si="54"/>
        <v>-5868.5265239262917</v>
      </c>
      <c r="E274">
        <f t="shared" si="55"/>
        <v>-2417.9207868859003</v>
      </c>
      <c r="F274">
        <f t="shared" si="56"/>
        <v>2906.9789605775491</v>
      </c>
      <c r="G274">
        <f t="shared" si="57"/>
        <v>5813.9579211550981</v>
      </c>
      <c r="H274">
        <f t="shared" si="58"/>
        <v>489.05817369164879</v>
      </c>
      <c r="I274">
        <f t="shared" si="59"/>
        <v>3396.0371342691978</v>
      </c>
      <c r="J274">
        <f t="shared" si="60"/>
        <v>-5324.8997474634489</v>
      </c>
      <c r="K274">
        <f t="shared" si="61"/>
        <v>-8231.8787080409984</v>
      </c>
    </row>
    <row r="275" spans="1:88">
      <c r="A275" t="s">
        <v>117</v>
      </c>
      <c r="B275" s="5">
        <v>-4202.5804817300696</v>
      </c>
      <c r="C275">
        <f t="shared" ref="C275:C306" si="62">SUM(B272,B273,B274,B275)</f>
        <v>-15094.34341303417</v>
      </c>
      <c r="D275">
        <f t="shared" si="54"/>
        <v>-2274.5990212482793</v>
      </c>
      <c r="E275">
        <f t="shared" si="55"/>
        <v>-2413.6949296566022</v>
      </c>
      <c r="F275">
        <f t="shared" si="56"/>
        <v>2907.1303707231009</v>
      </c>
      <c r="G275">
        <f t="shared" si="57"/>
        <v>5814.2607414462018</v>
      </c>
      <c r="H275">
        <f t="shared" si="58"/>
        <v>493.4354410664987</v>
      </c>
      <c r="I275">
        <f t="shared" si="59"/>
        <v>3400.5658117895996</v>
      </c>
      <c r="J275">
        <f t="shared" si="60"/>
        <v>-5320.8253003797035</v>
      </c>
      <c r="K275">
        <f t="shared" si="61"/>
        <v>-8227.9556711028035</v>
      </c>
    </row>
    <row r="276" spans="1:88">
      <c r="A276" t="s">
        <v>163</v>
      </c>
      <c r="B276" s="5">
        <v>-3989.2725949330302</v>
      </c>
      <c r="C276">
        <f t="shared" si="62"/>
        <v>-16382.41567568235</v>
      </c>
      <c r="D276">
        <f t="shared" si="54"/>
        <v>-2816.0658564636597</v>
      </c>
      <c r="E276">
        <f t="shared" si="55"/>
        <v>-2494.1398723445723</v>
      </c>
      <c r="F276">
        <f t="shared" si="56"/>
        <v>2894.2183546491647</v>
      </c>
      <c r="G276">
        <f t="shared" si="57"/>
        <v>5788.4367092983293</v>
      </c>
      <c r="H276">
        <f t="shared" si="58"/>
        <v>400.0784823045924</v>
      </c>
      <c r="I276">
        <f t="shared" si="59"/>
        <v>3294.2968369537571</v>
      </c>
      <c r="J276">
        <f t="shared" si="60"/>
        <v>-5388.3582269937369</v>
      </c>
      <c r="K276">
        <f t="shared" si="61"/>
        <v>-8282.5765816429011</v>
      </c>
    </row>
    <row r="277" spans="1:88">
      <c r="A277" t="s">
        <v>119</v>
      </c>
      <c r="B277" s="5">
        <v>-576.68740877126095</v>
      </c>
      <c r="C277">
        <f t="shared" si="62"/>
        <v>-12049.86888865849</v>
      </c>
      <c r="D277">
        <f t="shared" si="54"/>
        <v>2039.7730371853795</v>
      </c>
      <c r="E277">
        <f t="shared" si="55"/>
        <v>-2321.284125899997</v>
      </c>
      <c r="F277">
        <f t="shared" si="56"/>
        <v>3060.3817099547987</v>
      </c>
      <c r="G277">
        <f t="shared" si="57"/>
        <v>6120.7634199095974</v>
      </c>
      <c r="H277">
        <f t="shared" si="58"/>
        <v>739.0975840548017</v>
      </c>
      <c r="I277">
        <f t="shared" si="59"/>
        <v>3799.4792940096004</v>
      </c>
      <c r="J277">
        <f t="shared" si="60"/>
        <v>-5381.6658358547957</v>
      </c>
      <c r="K277">
        <f t="shared" si="61"/>
        <v>-8442.0475458095934</v>
      </c>
    </row>
    <row r="278" spans="1:88">
      <c r="A278" t="s">
        <v>120</v>
      </c>
      <c r="B278" s="5">
        <v>-1483.8461596664099</v>
      </c>
      <c r="C278">
        <f t="shared" si="62"/>
        <v>-10252.386645100769</v>
      </c>
      <c r="D278">
        <f t="shared" si="54"/>
        <v>5700.8179606450321</v>
      </c>
      <c r="E278">
        <f t="shared" si="55"/>
        <v>-1967.0844970476342</v>
      </c>
      <c r="F278">
        <f t="shared" si="56"/>
        <v>3546.0705672873301</v>
      </c>
      <c r="G278">
        <f t="shared" si="57"/>
        <v>7092.1411345746601</v>
      </c>
      <c r="H278">
        <f t="shared" si="58"/>
        <v>1578.9860702396959</v>
      </c>
      <c r="I278">
        <f t="shared" si="59"/>
        <v>5125.0566375270264</v>
      </c>
      <c r="J278">
        <f t="shared" si="60"/>
        <v>-5513.1550643349638</v>
      </c>
      <c r="K278">
        <f t="shared" si="61"/>
        <v>-9059.2256316222938</v>
      </c>
      <c r="O278" s="9" t="s">
        <v>75</v>
      </c>
      <c r="P278" s="9" t="s">
        <v>76</v>
      </c>
      <c r="Q278" s="9" t="s">
        <v>77</v>
      </c>
      <c r="R278" s="9" t="s">
        <v>78</v>
      </c>
      <c r="S278" s="9" t="s">
        <v>79</v>
      </c>
      <c r="T278" s="9" t="s">
        <v>80</v>
      </c>
      <c r="U278" s="9" t="s">
        <v>81</v>
      </c>
      <c r="V278" s="9" t="s">
        <v>82</v>
      </c>
      <c r="W278" s="9" t="s">
        <v>83</v>
      </c>
      <c r="X278" s="9" t="s">
        <v>84</v>
      </c>
      <c r="Y278" s="9" t="s">
        <v>85</v>
      </c>
      <c r="Z278" s="9" t="s">
        <v>86</v>
      </c>
      <c r="AA278" s="9" t="s">
        <v>87</v>
      </c>
      <c r="AB278" s="9" t="s">
        <v>88</v>
      </c>
      <c r="AC278" s="9" t="s">
        <v>89</v>
      </c>
      <c r="AD278" s="9" t="s">
        <v>90</v>
      </c>
      <c r="AE278" s="9" t="s">
        <v>91</v>
      </c>
      <c r="AF278" s="9" t="s">
        <v>92</v>
      </c>
      <c r="AG278" s="9" t="s">
        <v>93</v>
      </c>
      <c r="AH278" s="9" t="s">
        <v>94</v>
      </c>
      <c r="AI278" s="9" t="s">
        <v>95</v>
      </c>
      <c r="AJ278" s="9" t="s">
        <v>96</v>
      </c>
      <c r="AK278" s="9" t="s">
        <v>97</v>
      </c>
      <c r="AL278" s="9" t="s">
        <v>98</v>
      </c>
      <c r="AM278" s="9" t="s">
        <v>99</v>
      </c>
      <c r="AN278" s="9" t="s">
        <v>100</v>
      </c>
      <c r="AO278" s="9" t="s">
        <v>101</v>
      </c>
      <c r="AP278" s="9" t="s">
        <v>102</v>
      </c>
      <c r="AQ278" s="9" t="s">
        <v>103</v>
      </c>
      <c r="AR278" s="9" t="s">
        <v>104</v>
      </c>
      <c r="AS278" s="9" t="s">
        <v>105</v>
      </c>
      <c r="AT278" s="9" t="s">
        <v>106</v>
      </c>
      <c r="AU278" s="9" t="s">
        <v>107</v>
      </c>
      <c r="AV278" s="9" t="s">
        <v>108</v>
      </c>
      <c r="AW278" s="9" t="s">
        <v>109</v>
      </c>
      <c r="AX278" s="9" t="s">
        <v>110</v>
      </c>
      <c r="AY278" s="9" t="s">
        <v>111</v>
      </c>
      <c r="AZ278" s="9" t="s">
        <v>112</v>
      </c>
      <c r="BA278" s="9" t="s">
        <v>113</v>
      </c>
      <c r="BB278" s="9" t="s">
        <v>114</v>
      </c>
      <c r="BC278" s="9" t="s">
        <v>115</v>
      </c>
      <c r="BD278" s="9" t="s">
        <v>116</v>
      </c>
      <c r="BE278" s="9" t="s">
        <v>117</v>
      </c>
      <c r="BF278" s="9" t="s">
        <v>163</v>
      </c>
      <c r="BG278" s="9" t="s">
        <v>119</v>
      </c>
      <c r="BH278" s="9" t="s">
        <v>120</v>
      </c>
      <c r="BI278" s="9" t="s">
        <v>121</v>
      </c>
      <c r="BJ278" s="9" t="s">
        <v>122</v>
      </c>
      <c r="BK278" s="9" t="s">
        <v>123</v>
      </c>
      <c r="BL278" s="9" t="s">
        <v>124</v>
      </c>
      <c r="BM278" s="9" t="s">
        <v>125</v>
      </c>
      <c r="BN278" s="9" t="s">
        <v>126</v>
      </c>
      <c r="BO278" s="9" t="s">
        <v>127</v>
      </c>
      <c r="BP278" s="9" t="s">
        <v>128</v>
      </c>
      <c r="BQ278" s="9" t="s">
        <v>129</v>
      </c>
      <c r="BR278" s="9" t="s">
        <v>130</v>
      </c>
      <c r="BS278" s="9" t="s">
        <v>131</v>
      </c>
      <c r="BT278" s="9" t="s">
        <v>132</v>
      </c>
      <c r="BU278" s="9" t="s">
        <v>133</v>
      </c>
      <c r="BV278" s="9" t="s">
        <v>134</v>
      </c>
      <c r="BW278" s="9" t="s">
        <v>135</v>
      </c>
      <c r="BX278" s="9" t="s">
        <v>136</v>
      </c>
      <c r="BY278" s="9" t="s">
        <v>137</v>
      </c>
      <c r="BZ278" s="9" t="s">
        <v>138</v>
      </c>
      <c r="CA278" s="9" t="s">
        <v>139</v>
      </c>
      <c r="CB278" s="9" t="s">
        <v>140</v>
      </c>
      <c r="CC278" s="9" t="s">
        <v>141</v>
      </c>
      <c r="CD278" s="9" t="s">
        <v>142</v>
      </c>
      <c r="CE278" s="9" t="s">
        <v>143</v>
      </c>
      <c r="CF278" s="9" t="s">
        <v>144</v>
      </c>
      <c r="CG278" s="9" t="s">
        <v>145</v>
      </c>
      <c r="CH278" s="9" t="s">
        <v>146</v>
      </c>
      <c r="CI278" s="9" t="s">
        <v>273</v>
      </c>
      <c r="CJ278" s="9" t="s">
        <v>274</v>
      </c>
    </row>
    <row r="279" spans="1:88">
      <c r="A279" t="s">
        <v>121</v>
      </c>
      <c r="B279" s="5">
        <v>-324.08458508364203</v>
      </c>
      <c r="C279">
        <f t="shared" si="62"/>
        <v>-6373.8907484543433</v>
      </c>
      <c r="D279">
        <f t="shared" ref="D279:D306" si="63">C279-C275</f>
        <v>8720.4526645798269</v>
      </c>
      <c r="E279">
        <f t="shared" si="55"/>
        <v>-1391.7669138764363</v>
      </c>
      <c r="F279">
        <f t="shared" si="56"/>
        <v>4266.4597665866213</v>
      </c>
      <c r="G279">
        <f t="shared" si="57"/>
        <v>8532.9195331732426</v>
      </c>
      <c r="H279">
        <f t="shared" si="58"/>
        <v>2874.692852710185</v>
      </c>
      <c r="I279">
        <f t="shared" si="59"/>
        <v>7141.1526192968067</v>
      </c>
      <c r="J279">
        <f t="shared" si="60"/>
        <v>-5658.2266804630581</v>
      </c>
      <c r="K279">
        <f t="shared" si="61"/>
        <v>-9924.6864470496785</v>
      </c>
      <c r="N279" s="2" t="s">
        <v>149</v>
      </c>
      <c r="O279">
        <v>-2481.7273535507302</v>
      </c>
      <c r="P279">
        <v>-1495.7774342435896</v>
      </c>
      <c r="Q279">
        <v>-2496.7792827684207</v>
      </c>
      <c r="R279">
        <v>-995.94735274292952</v>
      </c>
      <c r="S279">
        <v>-729.04281709905172</v>
      </c>
      <c r="T279">
        <v>-1416.1865479306305</v>
      </c>
      <c r="U279">
        <v>784.90321418907797</v>
      </c>
      <c r="V279">
        <v>2209.8756050779475</v>
      </c>
      <c r="W279">
        <v>1032.3347302687444</v>
      </c>
      <c r="X279">
        <v>1304.5548562499725</v>
      </c>
      <c r="Y279">
        <v>559.929775930598</v>
      </c>
      <c r="Z279">
        <v>68.417576583255368</v>
      </c>
      <c r="AA279">
        <v>515.42105547904112</v>
      </c>
      <c r="AB279">
        <v>738.84403737629009</v>
      </c>
      <c r="AC279">
        <v>316.26564909210697</v>
      </c>
      <c r="AD279">
        <v>-114.76619087361019</v>
      </c>
      <c r="AE279">
        <v>172.41522305795843</v>
      </c>
      <c r="AF279">
        <v>0</v>
      </c>
      <c r="AG279">
        <v>190.16104839971695</v>
      </c>
      <c r="AH279">
        <v>155.79318620704998</v>
      </c>
      <c r="AI279">
        <v>1223.478572367299</v>
      </c>
      <c r="AJ279">
        <v>2466.3957002541729</v>
      </c>
      <c r="AK279">
        <v>1764.08244450285</v>
      </c>
      <c r="AL279">
        <v>1579.388094912847</v>
      </c>
      <c r="AM279">
        <v>560.20225752962006</v>
      </c>
      <c r="AN279">
        <v>-1128.596702684938</v>
      </c>
      <c r="AO279">
        <v>-1739.1691648143551</v>
      </c>
      <c r="AP279">
        <v>-479.16920461740949</v>
      </c>
      <c r="AQ279">
        <v>-2087.2561776604107</v>
      </c>
      <c r="AR279">
        <v>-2868.9403250968899</v>
      </c>
      <c r="AS279">
        <v>-2172.7230149309571</v>
      </c>
      <c r="AT279">
        <v>-2221.8991567815383</v>
      </c>
      <c r="AU279">
        <v>-871.95818281360289</v>
      </c>
      <c r="AV279">
        <v>1717.1528721699017</v>
      </c>
      <c r="AW279">
        <v>53.388173840671698</v>
      </c>
      <c r="AX279">
        <v>-1747.9178670844499</v>
      </c>
      <c r="AY279">
        <v>221.89446887887607</v>
      </c>
      <c r="AZ279">
        <v>-1235.968635421503</v>
      </c>
      <c r="BA279">
        <v>2043.9649753748172</v>
      </c>
      <c r="BB279">
        <v>917.29526730153157</v>
      </c>
      <c r="BC279">
        <v>-3573.9199756014614</v>
      </c>
      <c r="BD279">
        <v>-6113.9903633372105</v>
      </c>
      <c r="BE279">
        <v>-5521.4487757592397</v>
      </c>
      <c r="BF279">
        <v>-584.02505562937722</v>
      </c>
      <c r="BG279">
        <v>8289.7342950793936</v>
      </c>
      <c r="BH279">
        <v>23913.284608663311</v>
      </c>
      <c r="BI279">
        <v>25485.535504967236</v>
      </c>
      <c r="BJ279">
        <v>26043.692531824941</v>
      </c>
      <c r="BK279">
        <v>16820.639366808089</v>
      </c>
      <c r="BL279">
        <v>-7783.1117581061599</v>
      </c>
      <c r="BM279">
        <v>-17836.625860857137</v>
      </c>
      <c r="BN279">
        <v>-24503.670409900729</v>
      </c>
      <c r="BO279">
        <v>-20564.407926455438</v>
      </c>
      <c r="BP279">
        <v>-5356.1403797483399</v>
      </c>
      <c r="BQ279">
        <v>5091.247856341889</v>
      </c>
      <c r="BR279">
        <v>11672.287575513801</v>
      </c>
      <c r="BS279">
        <v>10814.086298144201</v>
      </c>
      <c r="BT279">
        <v>10647.866943474599</v>
      </c>
      <c r="BU279">
        <v>10828.273157127751</v>
      </c>
      <c r="BV279">
        <v>5168.4843608075098</v>
      </c>
      <c r="BW279">
        <v>6418.8900845303087</v>
      </c>
      <c r="BX279">
        <v>-923.60598428778758</v>
      </c>
      <c r="BY279">
        <v>-6944.8412747938291</v>
      </c>
      <c r="BZ279">
        <v>-5271.5671356120492</v>
      </c>
      <c r="CA279">
        <v>-7258.4718996213687</v>
      </c>
      <c r="CB279">
        <v>-3908.301412680461</v>
      </c>
      <c r="CC279">
        <v>-2495.7298206966016</v>
      </c>
      <c r="CD279">
        <v>-2046.631157827961</v>
      </c>
      <c r="CE279">
        <v>-1862.4598270423903</v>
      </c>
      <c r="CF279">
        <v>-5214.5579737224898</v>
      </c>
      <c r="CG279">
        <v>-2762.4612853969002</v>
      </c>
      <c r="CH279">
        <v>-4897.33731856126</v>
      </c>
      <c r="CI279">
        <v>-6804.0043997671582</v>
      </c>
      <c r="CJ279">
        <v>-1902.8288045307977</v>
      </c>
    </row>
    <row r="280" spans="1:88" ht="45">
      <c r="A280" t="s">
        <v>122</v>
      </c>
      <c r="B280" s="5">
        <v>-4331.1265206973103</v>
      </c>
      <c r="C280">
        <f t="shared" si="62"/>
        <v>-6715.7446742186239</v>
      </c>
      <c r="D280">
        <f t="shared" si="63"/>
        <v>9666.6710014637265</v>
      </c>
      <c r="E280">
        <f t="shared" si="55"/>
        <v>-790.45281515505644</v>
      </c>
      <c r="F280">
        <f t="shared" si="56"/>
        <v>4920.2677181999215</v>
      </c>
      <c r="G280">
        <f t="shared" si="57"/>
        <v>9840.5354363998431</v>
      </c>
      <c r="H280">
        <f t="shared" si="58"/>
        <v>4129.8149030448649</v>
      </c>
      <c r="I280">
        <f t="shared" si="59"/>
        <v>9050.0826212447864</v>
      </c>
      <c r="J280">
        <f t="shared" si="60"/>
        <v>-5710.7205333549782</v>
      </c>
      <c r="K280">
        <f t="shared" si="61"/>
        <v>-10630.9882515549</v>
      </c>
      <c r="N280" s="2" t="s">
        <v>151</v>
      </c>
      <c r="O280">
        <v>617.81962106360288</v>
      </c>
      <c r="P280">
        <v>617.81177400736681</v>
      </c>
      <c r="Q280">
        <v>637.2173301595559</v>
      </c>
      <c r="R280">
        <v>644.3186576017099</v>
      </c>
      <c r="S280">
        <v>592.37973015103876</v>
      </c>
      <c r="T280">
        <v>419.36466525515982</v>
      </c>
      <c r="U280">
        <v>325.66857334181759</v>
      </c>
      <c r="V280">
        <v>573.22695265453706</v>
      </c>
      <c r="W280">
        <v>702.82806231077234</v>
      </c>
      <c r="X280">
        <v>875.28035661213323</v>
      </c>
      <c r="Y280">
        <v>971.59994631259963</v>
      </c>
      <c r="Z280">
        <v>1016.3989260278778</v>
      </c>
      <c r="AA280">
        <v>1069.3008797299422</v>
      </c>
      <c r="AB280">
        <v>1132.3526570762263</v>
      </c>
      <c r="AC280">
        <v>1123.4082208110819</v>
      </c>
      <c r="AD280">
        <v>1088.1954576062519</v>
      </c>
      <c r="AE280">
        <v>1065.7343296518509</v>
      </c>
      <c r="AF280">
        <v>1074.1271636279287</v>
      </c>
      <c r="AG280">
        <v>1101.1217279876444</v>
      </c>
      <c r="AH280">
        <v>1121.5833119075096</v>
      </c>
      <c r="AI280">
        <v>1198.8634806808118</v>
      </c>
      <c r="AJ280">
        <v>1449.8540943850549</v>
      </c>
      <c r="AK280">
        <v>1501.0011603986975</v>
      </c>
      <c r="AL280">
        <v>1589.8890091961975</v>
      </c>
      <c r="AM280">
        <v>1598.5140184590596</v>
      </c>
      <c r="AN280">
        <v>1578.5837281330641</v>
      </c>
      <c r="AO280">
        <v>1612.8363409935894</v>
      </c>
      <c r="AP280">
        <v>1430.1886392930915</v>
      </c>
      <c r="AQ280">
        <v>1417.3422696127509</v>
      </c>
      <c r="AR280">
        <v>1387.7386743953309</v>
      </c>
      <c r="AS280">
        <v>1340.6267908440668</v>
      </c>
      <c r="AT280">
        <v>1308.8575671222491</v>
      </c>
      <c r="AU280">
        <v>1238.8446735967045</v>
      </c>
      <c r="AV280">
        <v>1337.1754321544929</v>
      </c>
      <c r="AW280">
        <v>1320.6618901564491</v>
      </c>
      <c r="AX280">
        <v>1278.3423365544197</v>
      </c>
      <c r="AY280">
        <v>1281.6017966778886</v>
      </c>
      <c r="AZ280">
        <v>1233.0765113821453</v>
      </c>
      <c r="BA280">
        <v>1410.8914538595684</v>
      </c>
      <c r="BB280">
        <v>1467.2344111333236</v>
      </c>
      <c r="BC280">
        <v>1352.1515457512958</v>
      </c>
      <c r="BD280">
        <v>1196.8059076262484</v>
      </c>
      <c r="BE280">
        <v>980.76419196812003</v>
      </c>
      <c r="BF280">
        <v>778.8037842000715</v>
      </c>
      <c r="BG280">
        <v>2049.9916478461728</v>
      </c>
      <c r="BH280">
        <v>6615.832708962329</v>
      </c>
      <c r="BI280">
        <v>10093.375477999425</v>
      </c>
      <c r="BJ280">
        <v>13002.227010139548</v>
      </c>
      <c r="BK280">
        <v>14328.750077548873</v>
      </c>
      <c r="BL280">
        <v>14307.761723881951</v>
      </c>
      <c r="BM280">
        <v>14510.666547868608</v>
      </c>
      <c r="BN280">
        <v>14887.391761508332</v>
      </c>
      <c r="BO280">
        <v>14820.952191253726</v>
      </c>
      <c r="BP280">
        <v>14532.059139166289</v>
      </c>
      <c r="BQ280">
        <v>14821.517310712614</v>
      </c>
      <c r="BR280">
        <v>15687.573334258808</v>
      </c>
      <c r="BS280">
        <v>16367.55563691964</v>
      </c>
      <c r="BT280">
        <v>17069.774474964895</v>
      </c>
      <c r="BU280">
        <v>17626.564422670494</v>
      </c>
      <c r="BV280">
        <v>17839.158598344638</v>
      </c>
      <c r="BW280">
        <v>18267.957226196952</v>
      </c>
      <c r="BX280">
        <v>18390.538068716847</v>
      </c>
      <c r="BY280">
        <v>18371.531513948146</v>
      </c>
      <c r="BZ280">
        <v>18249.505930855092</v>
      </c>
      <c r="CA280">
        <v>17621.943188740439</v>
      </c>
      <c r="CB280">
        <v>15429.996278014953</v>
      </c>
      <c r="CC280">
        <v>12848.718883863876</v>
      </c>
      <c r="CD280">
        <v>9888.393913907621</v>
      </c>
      <c r="CE280">
        <v>8108.7906174130831</v>
      </c>
      <c r="CF280">
        <v>8181.8080652405333</v>
      </c>
      <c r="CG280">
        <v>8262.7451467089686</v>
      </c>
      <c r="CH280">
        <v>7644.5102557241471</v>
      </c>
      <c r="CI280">
        <v>7007.5074236551309</v>
      </c>
      <c r="CJ280">
        <v>7072.8791459315507</v>
      </c>
    </row>
    <row r="281" spans="1:88" ht="45">
      <c r="A281" t="s">
        <v>123</v>
      </c>
      <c r="B281" s="5">
        <v>-4422.7189594375895</v>
      </c>
      <c r="C281">
        <f t="shared" si="62"/>
        <v>-10561.77622488495</v>
      </c>
      <c r="D281">
        <f t="shared" si="63"/>
        <v>1488.0926637735392</v>
      </c>
      <c r="E281">
        <f t="shared" si="55"/>
        <v>-664.03185812896857</v>
      </c>
      <c r="F281">
        <f t="shared" si="56"/>
        <v>4945.9251778968464</v>
      </c>
      <c r="G281">
        <f t="shared" si="57"/>
        <v>9891.8503557936929</v>
      </c>
      <c r="H281">
        <f t="shared" si="58"/>
        <v>4281.893319767878</v>
      </c>
      <c r="I281">
        <f t="shared" si="59"/>
        <v>9227.8184976647244</v>
      </c>
      <c r="J281">
        <f t="shared" si="60"/>
        <v>-5609.9570360258149</v>
      </c>
      <c r="K281">
        <f t="shared" si="61"/>
        <v>-10555.882213922661</v>
      </c>
      <c r="N281" s="2" t="s">
        <v>152</v>
      </c>
      <c r="O281">
        <v>1718.8215910603785</v>
      </c>
      <c r="P281">
        <v>1719.0347686600858</v>
      </c>
      <c r="Q281">
        <v>1799.5698451028852</v>
      </c>
      <c r="R281">
        <v>1796.1798676243395</v>
      </c>
      <c r="S281">
        <v>1735.21915357795</v>
      </c>
      <c r="T281">
        <v>1512.4583511827236</v>
      </c>
      <c r="U281">
        <v>1358.6110066465851</v>
      </c>
      <c r="V281">
        <v>1768.7389850181266</v>
      </c>
      <c r="W281">
        <v>1954.1944678171601</v>
      </c>
      <c r="X281">
        <v>2189.9663136073832</v>
      </c>
      <c r="Y281">
        <v>2276.3540042117861</v>
      </c>
      <c r="Z281">
        <v>2316.3960848131796</v>
      </c>
      <c r="AA281">
        <v>2381.4889394433567</v>
      </c>
      <c r="AB281">
        <v>2462.7902922671101</v>
      </c>
      <c r="AC281">
        <v>2451.0345289432166</v>
      </c>
      <c r="AD281">
        <v>2407.7432345427878</v>
      </c>
      <c r="AE281">
        <v>2378.2816145605811</v>
      </c>
      <c r="AF281">
        <v>2387.6769759274257</v>
      </c>
      <c r="AG281">
        <v>2418.1071317309938</v>
      </c>
      <c r="AH281">
        <v>2327.2321748798795</v>
      </c>
      <c r="AI281">
        <v>2296.5322161305826</v>
      </c>
      <c r="AJ281">
        <v>2600.4047868141806</v>
      </c>
      <c r="AK281">
        <v>2489.6558324779021</v>
      </c>
      <c r="AL281">
        <v>2538.6647576901137</v>
      </c>
      <c r="AM281">
        <v>2491.4525224844037</v>
      </c>
      <c r="AN281">
        <v>2437.2124495701287</v>
      </c>
      <c r="AO281">
        <v>2631.9212942413506</v>
      </c>
      <c r="AP281">
        <v>2401.0781313251223</v>
      </c>
      <c r="AQ281">
        <v>2531.3649373608987</v>
      </c>
      <c r="AR281">
        <v>2680.8325059934018</v>
      </c>
      <c r="AS281">
        <v>2723.2413784339515</v>
      </c>
      <c r="AT281">
        <v>2774.2187676585559</v>
      </c>
      <c r="AU281">
        <v>2703.5619425220989</v>
      </c>
      <c r="AV281">
        <v>2851.3080178979953</v>
      </c>
      <c r="AW281">
        <v>2831.424807664479</v>
      </c>
      <c r="AX281">
        <v>2828.4432842709625</v>
      </c>
      <c r="AY281">
        <v>2832.4882422268547</v>
      </c>
      <c r="AZ281">
        <v>2797.2361034064429</v>
      </c>
      <c r="BA281">
        <v>3060.1757920125342</v>
      </c>
      <c r="BB281">
        <v>3134.7866025053208</v>
      </c>
      <c r="BC281">
        <v>3144.4907991397031</v>
      </c>
      <c r="BD281">
        <v>3262.8188260691772</v>
      </c>
      <c r="BE281">
        <v>3195.011955766025</v>
      </c>
      <c r="BF281">
        <v>2899.2617977570389</v>
      </c>
      <c r="BG281">
        <v>5055.160923171753</v>
      </c>
      <c r="BH281">
        <v>12934.748979836653</v>
      </c>
      <c r="BI281">
        <v>18528.599284421765</v>
      </c>
      <c r="BJ281">
        <v>23020.159261879893</v>
      </c>
      <c r="BK281">
        <v>24727.81061947512</v>
      </c>
      <c r="BL281">
        <v>24931.542483791738</v>
      </c>
      <c r="BM281">
        <v>26120.547274061359</v>
      </c>
      <c r="BN281">
        <v>27988.086263996771</v>
      </c>
      <c r="BO281">
        <v>28839.829610669651</v>
      </c>
      <c r="BP281">
        <v>28615.708169090689</v>
      </c>
      <c r="BQ281">
        <v>28942.731528058273</v>
      </c>
      <c r="BR281">
        <v>30003.833303020754</v>
      </c>
      <c r="BS281">
        <v>30834.18831687915</v>
      </c>
      <c r="BT281">
        <v>31644.434214024855</v>
      </c>
      <c r="BU281">
        <v>32318.798700348405</v>
      </c>
      <c r="BV281">
        <v>32531.427597021397</v>
      </c>
      <c r="BW281">
        <v>32889.384349719432</v>
      </c>
      <c r="BX281">
        <v>32875.026815806748</v>
      </c>
      <c r="BY281">
        <v>32908.18333122108</v>
      </c>
      <c r="BZ281">
        <v>32898.509269034112</v>
      </c>
      <c r="CA281">
        <v>32420.79409453984</v>
      </c>
      <c r="CB281">
        <v>29427.979574156056</v>
      </c>
      <c r="CC281">
        <v>25664.488052137091</v>
      </c>
      <c r="CD281">
        <v>21148.354296707228</v>
      </c>
      <c r="CE281">
        <v>18523.302663410675</v>
      </c>
      <c r="CF281">
        <v>18540.909869846393</v>
      </c>
      <c r="CG281">
        <v>17949.075804010252</v>
      </c>
      <c r="CH281">
        <v>15732.289367473635</v>
      </c>
      <c r="CI281">
        <v>13770.263527001189</v>
      </c>
      <c r="CJ281">
        <v>13728.341392793151</v>
      </c>
    </row>
    <row r="282" spans="1:88" ht="45">
      <c r="A282" t="s">
        <v>124</v>
      </c>
      <c r="B282" s="5">
        <v>-5190.6747078041199</v>
      </c>
      <c r="C282">
        <f t="shared" si="62"/>
        <v>-14268.60477302266</v>
      </c>
      <c r="D282">
        <f t="shared" si="63"/>
        <v>-4016.2181279218912</v>
      </c>
      <c r="E282">
        <f t="shared" si="55"/>
        <v>-878.27978063287446</v>
      </c>
      <c r="F282">
        <f t="shared" si="56"/>
        <v>4995.9477623730972</v>
      </c>
      <c r="G282">
        <f t="shared" si="57"/>
        <v>9991.8955247461945</v>
      </c>
      <c r="H282">
        <f t="shared" si="58"/>
        <v>4117.6679817402228</v>
      </c>
      <c r="I282">
        <f t="shared" si="59"/>
        <v>9113.61574411332</v>
      </c>
      <c r="J282">
        <f t="shared" si="60"/>
        <v>-5874.2275430059717</v>
      </c>
      <c r="K282">
        <f t="shared" si="61"/>
        <v>-10870.175305379069</v>
      </c>
      <c r="N282" s="2" t="s">
        <v>153</v>
      </c>
      <c r="O282">
        <v>-1584.1843189299484</v>
      </c>
      <c r="P282">
        <v>-1584.6342152980715</v>
      </c>
      <c r="Q282">
        <v>-1687.4876997271026</v>
      </c>
      <c r="R282">
        <v>-1659.4037624435493</v>
      </c>
      <c r="S282">
        <v>-1693.2991167027837</v>
      </c>
      <c r="T282">
        <v>-1766.8227065999677</v>
      </c>
      <c r="U282">
        <v>-1740.2162932677174</v>
      </c>
      <c r="V282">
        <v>-1817.7971120726424</v>
      </c>
      <c r="W282">
        <v>-1799.9047487020032</v>
      </c>
      <c r="X282">
        <v>-1754.0915573783668</v>
      </c>
      <c r="Y282">
        <v>-1637.9081694857737</v>
      </c>
      <c r="Z282">
        <v>-1583.5953915427262</v>
      </c>
      <c r="AA282">
        <v>-1555.0752396968865</v>
      </c>
      <c r="AB282">
        <v>-1528.5226133055414</v>
      </c>
      <c r="AC282">
        <v>-1531.8443954531874</v>
      </c>
      <c r="AD282">
        <v>-1550.9000962668194</v>
      </c>
      <c r="AE282">
        <v>-1559.3602401656092</v>
      </c>
      <c r="AF282">
        <v>-1552.9724609710654</v>
      </c>
      <c r="AG282">
        <v>-1532.8490794990546</v>
      </c>
      <c r="AH282">
        <v>-1289.7144140372297</v>
      </c>
      <c r="AI282">
        <v>-996.47399021872923</v>
      </c>
      <c r="AJ282">
        <v>-851.24729047319613</v>
      </c>
      <c r="AK282">
        <v>-476.30818375971148</v>
      </c>
      <c r="AL282">
        <v>-307.66248779163413</v>
      </c>
      <c r="AM282">
        <v>-187.36298959162866</v>
      </c>
      <c r="AN282">
        <v>-138.67371474106437</v>
      </c>
      <c r="AO282">
        <v>-425.33356550193275</v>
      </c>
      <c r="AP282">
        <v>-511.59034477097032</v>
      </c>
      <c r="AQ282">
        <v>-810.70306588354526</v>
      </c>
      <c r="AR282">
        <v>-1198.4489888008113</v>
      </c>
      <c r="AS282">
        <v>-1424.6023843357029</v>
      </c>
      <c r="AT282">
        <v>-1621.8648339503645</v>
      </c>
      <c r="AU282">
        <v>-1690.5898642540842</v>
      </c>
      <c r="AV282">
        <v>-1691.089739332512</v>
      </c>
      <c r="AW282">
        <v>-1700.8639448596111</v>
      </c>
      <c r="AX282">
        <v>-1821.8595588786659</v>
      </c>
      <c r="AY282">
        <v>-1820.1710944200431</v>
      </c>
      <c r="AZ282">
        <v>-1895.2426726664498</v>
      </c>
      <c r="BA282">
        <v>-1887.6772224463632</v>
      </c>
      <c r="BB282">
        <v>-1867.8699716106703</v>
      </c>
      <c r="BC282">
        <v>-2232.5269610255182</v>
      </c>
      <c r="BD282">
        <v>-2935.2199292596092</v>
      </c>
      <c r="BE282">
        <v>-3447.73133562769</v>
      </c>
      <c r="BF282">
        <v>-3462.1122429138641</v>
      </c>
      <c r="BG282">
        <v>-3960.3469028049876</v>
      </c>
      <c r="BH282">
        <v>-6021.9998327863195</v>
      </c>
      <c r="BI282">
        <v>-6777.0721348452562</v>
      </c>
      <c r="BJ282">
        <v>-7033.6374933411435</v>
      </c>
      <c r="BK282">
        <v>-6469.3710063036197</v>
      </c>
      <c r="BL282">
        <v>-6939.7997959376235</v>
      </c>
      <c r="BM282">
        <v>-8709.0949045168963</v>
      </c>
      <c r="BN282">
        <v>-11313.997243468542</v>
      </c>
      <c r="BO282">
        <v>-13216.802647578121</v>
      </c>
      <c r="BP282">
        <v>-13635.23892068251</v>
      </c>
      <c r="BQ282">
        <v>-13420.911123978709</v>
      </c>
      <c r="BR282">
        <v>-12944.94660326508</v>
      </c>
      <c r="BS282">
        <v>-12565.70972299938</v>
      </c>
      <c r="BT282">
        <v>-12079.545003155024</v>
      </c>
      <c r="BU282">
        <v>-11757.904132685329</v>
      </c>
      <c r="BV282">
        <v>-11545.379399008878</v>
      </c>
      <c r="BW282">
        <v>-10974.897020848011</v>
      </c>
      <c r="BX282">
        <v>-10578.439425462964</v>
      </c>
      <c r="BY282">
        <v>-10701.772120597721</v>
      </c>
      <c r="BZ282">
        <v>-11048.500745502935</v>
      </c>
      <c r="CA282">
        <v>-11975.75862285836</v>
      </c>
      <c r="CB282">
        <v>-12565.970314267253</v>
      </c>
      <c r="CC282">
        <v>-12782.819452682557</v>
      </c>
      <c r="CD282">
        <v>-12631.526851691593</v>
      </c>
      <c r="CE282">
        <v>-12720.233474582103</v>
      </c>
      <c r="CF282">
        <v>-12536.395543971186</v>
      </c>
      <c r="CG282">
        <v>-11109.916167893598</v>
      </c>
      <c r="CH282">
        <v>-8531.0479677748299</v>
      </c>
      <c r="CI282">
        <v>-6518.0047830369849</v>
      </c>
      <c r="CJ282">
        <v>-6238.0453477916508</v>
      </c>
    </row>
    <row r="283" spans="1:88" ht="45">
      <c r="A283" t="s">
        <v>125</v>
      </c>
      <c r="B283" s="5">
        <v>-3947.74081059744</v>
      </c>
      <c r="C283">
        <f t="shared" si="62"/>
        <v>-17892.260998536458</v>
      </c>
      <c r="D283">
        <f t="shared" si="63"/>
        <v>-11518.370250082115</v>
      </c>
      <c r="E283">
        <f t="shared" si="55"/>
        <v>-1577.6533476537745</v>
      </c>
      <c r="F283">
        <f t="shared" si="56"/>
        <v>5460.1642814144079</v>
      </c>
      <c r="G283">
        <f t="shared" si="57"/>
        <v>10920.328562828816</v>
      </c>
      <c r="H283">
        <f t="shared" si="58"/>
        <v>3882.5109337606336</v>
      </c>
      <c r="I283">
        <f t="shared" si="59"/>
        <v>9342.6752151750406</v>
      </c>
      <c r="J283">
        <f t="shared" si="60"/>
        <v>-7037.8176290681822</v>
      </c>
      <c r="K283">
        <f t="shared" si="61"/>
        <v>-12497.981910482591</v>
      </c>
      <c r="N283" s="2" t="s">
        <v>154</v>
      </c>
      <c r="O283">
        <v>-2685.186288926724</v>
      </c>
      <c r="P283">
        <v>-2685.8572099507905</v>
      </c>
      <c r="Q283">
        <v>-2849.8402146704316</v>
      </c>
      <c r="R283">
        <v>-2811.2649724661792</v>
      </c>
      <c r="S283">
        <v>-2836.1385401296948</v>
      </c>
      <c r="T283">
        <v>-2859.9163925275311</v>
      </c>
      <c r="U283">
        <v>-2773.1587265724847</v>
      </c>
      <c r="V283">
        <v>-3013.3091444362321</v>
      </c>
      <c r="W283">
        <v>-3051.2711542083907</v>
      </c>
      <c r="X283">
        <v>-3068.7775143736171</v>
      </c>
      <c r="Y283">
        <v>-2942.6622273849603</v>
      </c>
      <c r="Z283">
        <v>-2883.5925503280282</v>
      </c>
      <c r="AA283">
        <v>-2867.2632994103005</v>
      </c>
      <c r="AB283">
        <v>-2858.9602484964253</v>
      </c>
      <c r="AC283">
        <v>-2859.4707035853221</v>
      </c>
      <c r="AD283">
        <v>-2870.4478732033549</v>
      </c>
      <c r="AE283">
        <v>-2871.907525074339</v>
      </c>
      <c r="AF283">
        <v>-2866.5222732705624</v>
      </c>
      <c r="AG283">
        <v>-2849.8344832424041</v>
      </c>
      <c r="AH283">
        <v>-2495.3632770095992</v>
      </c>
      <c r="AI283">
        <v>-2094.1427256684997</v>
      </c>
      <c r="AJ283">
        <v>-2001.7979829023216</v>
      </c>
      <c r="AK283">
        <v>-1464.9628558389159</v>
      </c>
      <c r="AL283">
        <v>-1256.4382362855499</v>
      </c>
      <c r="AM283">
        <v>-1080.3014936169727</v>
      </c>
      <c r="AN283">
        <v>-997.30243617812869</v>
      </c>
      <c r="AO283">
        <v>-1444.4185187496937</v>
      </c>
      <c r="AP283">
        <v>-1482.479836803001</v>
      </c>
      <c r="AQ283">
        <v>-1924.7257336316934</v>
      </c>
      <c r="AR283">
        <v>-2491.5428203988827</v>
      </c>
      <c r="AS283">
        <v>-2807.216971925588</v>
      </c>
      <c r="AT283">
        <v>-3087.2260344866713</v>
      </c>
      <c r="AU283">
        <v>-3155.3071331794786</v>
      </c>
      <c r="AV283">
        <v>-3205.2223250760144</v>
      </c>
      <c r="AW283">
        <v>-3211.6268623676415</v>
      </c>
      <c r="AX283">
        <v>-3371.9605065952087</v>
      </c>
      <c r="AY283">
        <v>-3371.0575399690088</v>
      </c>
      <c r="AZ283">
        <v>-3459.4022646907474</v>
      </c>
      <c r="BA283">
        <v>-3536.961560599329</v>
      </c>
      <c r="BB283">
        <v>-3535.422162982667</v>
      </c>
      <c r="BC283">
        <v>-4024.8662144139253</v>
      </c>
      <c r="BD283">
        <v>-5001.2328477025385</v>
      </c>
      <c r="BE283">
        <v>-5661.9790994255945</v>
      </c>
      <c r="BF283">
        <v>-5582.5702564708317</v>
      </c>
      <c r="BG283">
        <v>-6965.5161781305678</v>
      </c>
      <c r="BH283">
        <v>-12340.916103660644</v>
      </c>
      <c r="BI283">
        <v>-15212.295941267595</v>
      </c>
      <c r="BJ283">
        <v>-17051.569745081488</v>
      </c>
      <c r="BK283">
        <v>-16868.431548229866</v>
      </c>
      <c r="BL283">
        <v>-17563.580555847409</v>
      </c>
      <c r="BM283">
        <v>-20318.97563070965</v>
      </c>
      <c r="BN283">
        <v>-24414.691745956978</v>
      </c>
      <c r="BO283">
        <v>-27235.680066994042</v>
      </c>
      <c r="BP283">
        <v>-27718.88795060691</v>
      </c>
      <c r="BQ283">
        <v>-27542.125341324372</v>
      </c>
      <c r="BR283">
        <v>-27261.206572027022</v>
      </c>
      <c r="BS283">
        <v>-27032.34240295889</v>
      </c>
      <c r="BT283">
        <v>-26654.204742214984</v>
      </c>
      <c r="BU283">
        <v>-26450.138410363241</v>
      </c>
      <c r="BV283">
        <v>-26237.648397685636</v>
      </c>
      <c r="BW283">
        <v>-25596.324144370494</v>
      </c>
      <c r="BX283">
        <v>-25062.928172552867</v>
      </c>
      <c r="BY283">
        <v>-25238.423937870655</v>
      </c>
      <c r="BZ283">
        <v>-25697.50408368195</v>
      </c>
      <c r="CA283">
        <v>-26774.609528657758</v>
      </c>
      <c r="CB283">
        <v>-26563.953610408356</v>
      </c>
      <c r="CC283">
        <v>-25598.588620955776</v>
      </c>
      <c r="CD283">
        <v>-23891.4872344912</v>
      </c>
      <c r="CE283">
        <v>-23134.745520579698</v>
      </c>
      <c r="CF283">
        <v>-22895.497348577046</v>
      </c>
      <c r="CG283">
        <v>-20796.246825194881</v>
      </c>
      <c r="CH283">
        <v>-16618.827079524319</v>
      </c>
      <c r="CI283">
        <v>-13280.760886383043</v>
      </c>
      <c r="CJ283">
        <v>-12893.507594653252</v>
      </c>
    </row>
    <row r="284" spans="1:88">
      <c r="A284" t="s">
        <v>126</v>
      </c>
      <c r="B284" s="5">
        <v>-909.98303876160503</v>
      </c>
      <c r="C284">
        <f t="shared" si="62"/>
        <v>-14471.117516600756</v>
      </c>
      <c r="D284">
        <f t="shared" si="63"/>
        <v>-7755.3728423821321</v>
      </c>
      <c r="E284">
        <f t="shared" si="55"/>
        <v>-2095.9146086381015</v>
      </c>
      <c r="F284">
        <f t="shared" si="56"/>
        <v>5533.2088571826625</v>
      </c>
      <c r="G284">
        <f t="shared" si="57"/>
        <v>11066.417714365325</v>
      </c>
      <c r="H284">
        <f t="shared" si="58"/>
        <v>3437.294248544561</v>
      </c>
      <c r="I284">
        <f t="shared" si="59"/>
        <v>8970.5031057272245</v>
      </c>
      <c r="J284">
        <f t="shared" si="60"/>
        <v>-7629.1234658207641</v>
      </c>
      <c r="K284">
        <f t="shared" si="61"/>
        <v>-13162.332323003426</v>
      </c>
    </row>
    <row r="285" spans="1:88">
      <c r="A285" t="s">
        <v>127</v>
      </c>
      <c r="B285" s="5">
        <v>-7934.5423684091702</v>
      </c>
      <c r="C285">
        <f t="shared" si="62"/>
        <v>-17982.940925572337</v>
      </c>
      <c r="D285">
        <f t="shared" si="63"/>
        <v>-7421.1647006873864</v>
      </c>
      <c r="E285">
        <f t="shared" si="55"/>
        <v>-2529.457346896726</v>
      </c>
      <c r="F285">
        <f t="shared" si="56"/>
        <v>5596.6044060709382</v>
      </c>
      <c r="G285">
        <f t="shared" si="57"/>
        <v>11193.208812141876</v>
      </c>
      <c r="H285">
        <f t="shared" si="58"/>
        <v>3067.1470591742122</v>
      </c>
      <c r="I285">
        <f t="shared" si="59"/>
        <v>8663.75146524515</v>
      </c>
      <c r="J285">
        <f t="shared" si="60"/>
        <v>-8126.0617529676638</v>
      </c>
      <c r="K285">
        <f t="shared" si="61"/>
        <v>-13722.666159038603</v>
      </c>
    </row>
    <row r="286" spans="1:88">
      <c r="A286" t="s">
        <v>128</v>
      </c>
      <c r="B286" s="5">
        <v>-2917.3346805797701</v>
      </c>
      <c r="C286">
        <f t="shared" si="62"/>
        <v>-15709.600898347984</v>
      </c>
      <c r="D286">
        <f t="shared" si="63"/>
        <v>-1440.9961253253241</v>
      </c>
      <c r="E286">
        <f t="shared" si="55"/>
        <v>-2611.6597295019665</v>
      </c>
      <c r="F286">
        <f t="shared" si="56"/>
        <v>5566.3492483381824</v>
      </c>
      <c r="G286">
        <f t="shared" si="57"/>
        <v>11132.698496676365</v>
      </c>
      <c r="H286">
        <f t="shared" si="58"/>
        <v>2954.6895188362159</v>
      </c>
      <c r="I286">
        <f t="shared" si="59"/>
        <v>8521.0387671743993</v>
      </c>
      <c r="J286">
        <f t="shared" si="60"/>
        <v>-8178.0089778401489</v>
      </c>
      <c r="K286">
        <f t="shared" si="61"/>
        <v>-13744.35822617833</v>
      </c>
    </row>
    <row r="287" spans="1:88">
      <c r="A287" t="s">
        <v>129</v>
      </c>
      <c r="B287" s="5">
        <v>-1022.14576454864</v>
      </c>
      <c r="C287">
        <f t="shared" si="62"/>
        <v>-12784.005852299186</v>
      </c>
      <c r="D287">
        <f t="shared" si="63"/>
        <v>5108.2551462372721</v>
      </c>
      <c r="E287">
        <f t="shared" si="55"/>
        <v>-2178.7226252027922</v>
      </c>
      <c r="F287">
        <f t="shared" si="56"/>
        <v>5820.4161253272123</v>
      </c>
      <c r="G287">
        <f t="shared" si="57"/>
        <v>11640.832250654425</v>
      </c>
      <c r="H287">
        <f t="shared" si="58"/>
        <v>3641.6935001244201</v>
      </c>
      <c r="I287">
        <f t="shared" si="59"/>
        <v>9462.1096254516324</v>
      </c>
      <c r="J287">
        <f t="shared" si="60"/>
        <v>-7999.1387505300045</v>
      </c>
      <c r="K287">
        <f t="shared" si="61"/>
        <v>-13819.554875857217</v>
      </c>
    </row>
    <row r="288" spans="1:88">
      <c r="A288" t="s">
        <v>130</v>
      </c>
      <c r="B288" s="5">
        <v>-1699.4679024249499</v>
      </c>
      <c r="C288">
        <f t="shared" si="62"/>
        <v>-13573.490715962529</v>
      </c>
      <c r="D288">
        <f t="shared" si="63"/>
        <v>897.626800638227</v>
      </c>
      <c r="E288">
        <f t="shared" si="55"/>
        <v>-1891.9037398928172</v>
      </c>
      <c r="F288">
        <f t="shared" si="56"/>
        <v>5823.7739050494729</v>
      </c>
      <c r="G288">
        <f t="shared" si="57"/>
        <v>11647.547810098946</v>
      </c>
      <c r="H288">
        <f t="shared" si="58"/>
        <v>3931.8701651566557</v>
      </c>
      <c r="I288">
        <f t="shared" si="59"/>
        <v>9755.6440702061282</v>
      </c>
      <c r="J288">
        <f t="shared" si="60"/>
        <v>-7715.6776449422905</v>
      </c>
      <c r="K288">
        <f t="shared" si="61"/>
        <v>-13539.451549991763</v>
      </c>
    </row>
    <row r="289" spans="1:11">
      <c r="A289" t="s">
        <v>131</v>
      </c>
      <c r="B289" s="5">
        <v>5756.7587554986903</v>
      </c>
      <c r="C289">
        <f t="shared" si="62"/>
        <v>117.81040794533055</v>
      </c>
      <c r="D289">
        <f t="shared" si="63"/>
        <v>18100.751333517666</v>
      </c>
      <c r="E289">
        <f t="shared" si="55"/>
        <v>-642.00004716151125</v>
      </c>
      <c r="F289">
        <f t="shared" si="56"/>
        <v>7210.4360125574449</v>
      </c>
      <c r="G289">
        <f t="shared" si="57"/>
        <v>14420.87202511489</v>
      </c>
      <c r="H289">
        <f t="shared" si="58"/>
        <v>6568.4359653959336</v>
      </c>
      <c r="I289">
        <f t="shared" si="59"/>
        <v>13778.871977953379</v>
      </c>
      <c r="J289">
        <f t="shared" si="60"/>
        <v>-7852.4360597189561</v>
      </c>
      <c r="K289">
        <f t="shared" si="61"/>
        <v>-15062.872072276401</v>
      </c>
    </row>
    <row r="290" spans="1:11">
      <c r="A290" t="s">
        <v>132</v>
      </c>
      <c r="B290" s="5">
        <v>-2236.70116184772</v>
      </c>
      <c r="C290">
        <f t="shared" si="62"/>
        <v>798.44392667738066</v>
      </c>
      <c r="D290">
        <f t="shared" si="63"/>
        <v>16508.044825025365</v>
      </c>
      <c r="E290">
        <f t="shared" si="55"/>
        <v>476.27666502350348</v>
      </c>
      <c r="F290">
        <f t="shared" si="56"/>
        <v>8045.0351344163228</v>
      </c>
      <c r="G290">
        <f t="shared" si="57"/>
        <v>16090.070268832646</v>
      </c>
      <c r="H290">
        <f t="shared" si="58"/>
        <v>8521.3117994398272</v>
      </c>
      <c r="I290">
        <f t="shared" si="59"/>
        <v>16566.346933856148</v>
      </c>
      <c r="J290">
        <f t="shared" si="60"/>
        <v>-7568.7584693928193</v>
      </c>
      <c r="K290">
        <f t="shared" si="61"/>
        <v>-15613.793603809143</v>
      </c>
    </row>
    <row r="291" spans="1:11">
      <c r="A291" t="s">
        <v>133</v>
      </c>
      <c r="B291" s="5">
        <v>-5887.55363986668</v>
      </c>
      <c r="C291">
        <f t="shared" si="62"/>
        <v>-4066.9639486406595</v>
      </c>
      <c r="D291">
        <f t="shared" si="63"/>
        <v>8717.0419036585263</v>
      </c>
      <c r="E291">
        <f t="shared" si="55"/>
        <v>1221.9382992533722</v>
      </c>
      <c r="F291">
        <f t="shared" si="56"/>
        <v>8085.0654406474696</v>
      </c>
      <c r="G291">
        <f t="shared" si="57"/>
        <v>16170.130881294939</v>
      </c>
      <c r="H291">
        <f t="shared" si="58"/>
        <v>9307.0037399008415</v>
      </c>
      <c r="I291">
        <f t="shared" si="59"/>
        <v>17392.069180548311</v>
      </c>
      <c r="J291">
        <f t="shared" si="60"/>
        <v>-6863.1271413940976</v>
      </c>
      <c r="K291">
        <f t="shared" si="61"/>
        <v>-14948.192582041567</v>
      </c>
    </row>
    <row r="292" spans="1:11">
      <c r="A292" t="s">
        <v>134</v>
      </c>
      <c r="B292" s="5">
        <v>458.39941803303998</v>
      </c>
      <c r="C292">
        <f t="shared" si="62"/>
        <v>-1909.0966281826695</v>
      </c>
      <c r="D292">
        <f t="shared" si="63"/>
        <v>11664.39408777986</v>
      </c>
      <c r="E292">
        <f t="shared" si="55"/>
        <v>2097.7219536087468</v>
      </c>
      <c r="F292">
        <f t="shared" si="56"/>
        <v>8225.9919260109618</v>
      </c>
      <c r="G292">
        <f t="shared" si="57"/>
        <v>16451.983852021924</v>
      </c>
      <c r="H292">
        <f t="shared" si="58"/>
        <v>10323.713879619709</v>
      </c>
      <c r="I292">
        <f t="shared" si="59"/>
        <v>18549.705805630671</v>
      </c>
      <c r="J292">
        <f t="shared" si="60"/>
        <v>-6128.269972402215</v>
      </c>
      <c r="K292">
        <f t="shared" si="61"/>
        <v>-14354.261898413177</v>
      </c>
    </row>
    <row r="293" spans="1:11">
      <c r="A293" t="s">
        <v>135</v>
      </c>
      <c r="B293" s="5">
        <v>-3185.9268607087402</v>
      </c>
      <c r="C293">
        <f t="shared" si="62"/>
        <v>-10851.7822443901</v>
      </c>
      <c r="D293">
        <f t="shared" si="63"/>
        <v>-10969.592652335432</v>
      </c>
      <c r="E293">
        <f t="shared" si="55"/>
        <v>1726.5507662065961</v>
      </c>
      <c r="F293">
        <f t="shared" si="56"/>
        <v>8650.578825041357</v>
      </c>
      <c r="G293">
        <f t="shared" si="57"/>
        <v>17301.157650082714</v>
      </c>
      <c r="H293">
        <f t="shared" si="58"/>
        <v>10377.129591247953</v>
      </c>
      <c r="I293">
        <f t="shared" si="59"/>
        <v>19027.708416289312</v>
      </c>
      <c r="J293">
        <f t="shared" si="60"/>
        <v>-6924.0280588347614</v>
      </c>
      <c r="K293">
        <f t="shared" si="61"/>
        <v>-15574.606883876118</v>
      </c>
    </row>
    <row r="294" spans="1:11">
      <c r="A294" t="s">
        <v>136</v>
      </c>
      <c r="B294" s="5">
        <v>-6757.9833261852</v>
      </c>
      <c r="C294">
        <f t="shared" si="62"/>
        <v>-15373.06440872758</v>
      </c>
      <c r="D294">
        <f t="shared" si="63"/>
        <v>-16171.50833540496</v>
      </c>
      <c r="E294">
        <f t="shared" si="55"/>
        <v>1211.4016756326621</v>
      </c>
      <c r="F294">
        <f t="shared" si="56"/>
        <v>9400.911252046204</v>
      </c>
      <c r="G294">
        <f t="shared" si="57"/>
        <v>18801.822504092408</v>
      </c>
      <c r="H294">
        <f t="shared" si="58"/>
        <v>10612.312927678866</v>
      </c>
      <c r="I294">
        <f t="shared" si="59"/>
        <v>20013.224179725072</v>
      </c>
      <c r="J294">
        <f t="shared" si="60"/>
        <v>-8189.5095764135422</v>
      </c>
      <c r="K294">
        <f t="shared" si="61"/>
        <v>-17590.420828459744</v>
      </c>
    </row>
    <row r="295" spans="1:11">
      <c r="A295" t="s">
        <v>137</v>
      </c>
      <c r="B295" s="5">
        <v>-4656.36635420127</v>
      </c>
      <c r="C295">
        <f t="shared" si="62"/>
        <v>-14141.877123062171</v>
      </c>
      <c r="D295">
        <f t="shared" si="63"/>
        <v>-10074.913174421512</v>
      </c>
      <c r="E295">
        <f t="shared" si="55"/>
        <v>821.3859679740001</v>
      </c>
      <c r="F295">
        <f t="shared" si="56"/>
        <v>9709.8755263299863</v>
      </c>
      <c r="G295">
        <f t="shared" si="57"/>
        <v>19419.751052659973</v>
      </c>
      <c r="H295">
        <f t="shared" si="58"/>
        <v>10531.261494303986</v>
      </c>
      <c r="I295">
        <f t="shared" si="59"/>
        <v>20241.137020633974</v>
      </c>
      <c r="J295">
        <f t="shared" si="60"/>
        <v>-8888.4895583559864</v>
      </c>
      <c r="K295">
        <f t="shared" si="61"/>
        <v>-18598.365084685971</v>
      </c>
    </row>
    <row r="296" spans="1:11">
      <c r="A296" t="s">
        <v>138</v>
      </c>
      <c r="B296" s="5">
        <v>3171.5805701509198</v>
      </c>
      <c r="C296">
        <f t="shared" si="62"/>
        <v>-11428.695970944289</v>
      </c>
      <c r="D296">
        <f t="shared" si="63"/>
        <v>-9519.5993427616195</v>
      </c>
      <c r="E296">
        <f t="shared" si="55"/>
        <v>486.20929365910251</v>
      </c>
      <c r="F296">
        <f t="shared" si="56"/>
        <v>9954.6604408537369</v>
      </c>
      <c r="G296">
        <f t="shared" si="57"/>
        <v>19909.320881707474</v>
      </c>
      <c r="H296">
        <f t="shared" si="58"/>
        <v>10440.869734512838</v>
      </c>
      <c r="I296">
        <f t="shared" si="59"/>
        <v>20395.530175366577</v>
      </c>
      <c r="J296">
        <f t="shared" si="60"/>
        <v>-9468.4511471946353</v>
      </c>
      <c r="K296">
        <f t="shared" si="61"/>
        <v>-19423.11158804837</v>
      </c>
    </row>
    <row r="297" spans="1:11">
      <c r="A297" t="s">
        <v>139</v>
      </c>
      <c r="B297" s="5">
        <v>-1144.9425217600899</v>
      </c>
      <c r="C297">
        <f t="shared" si="62"/>
        <v>-9387.7116319956385</v>
      </c>
      <c r="D297">
        <f t="shared" si="63"/>
        <v>1464.0706123944619</v>
      </c>
      <c r="E297">
        <f t="shared" ref="E297:E306" si="64">AVERAGE(D278:D297)</f>
        <v>457.42417241955644</v>
      </c>
      <c r="F297">
        <f t="shared" ref="F297:F306" si="65">STDEV(D278,D279,D280,D281,D282,D283,D284,D285,D286,D287,D288,D289,D290,D291,D292,D293,D294,D295,D296,D297)</f>
        <v>9950.7632771261688</v>
      </c>
      <c r="G297">
        <f t="shared" ref="G297:G306" si="66">F297*2</f>
        <v>19901.526554252338</v>
      </c>
      <c r="H297">
        <f t="shared" ref="H297:H306" si="67">E297+F297</f>
        <v>10408.187449545725</v>
      </c>
      <c r="I297">
        <f t="shared" ref="I297:I306" si="68">E297+G297</f>
        <v>20358.950726671894</v>
      </c>
      <c r="J297">
        <f t="shared" ref="J297:J306" si="69">E297-F297</f>
        <v>-9493.3391047066125</v>
      </c>
      <c r="K297">
        <f t="shared" ref="K297:K306" si="70">E297-G297</f>
        <v>-19444.102381832781</v>
      </c>
    </row>
    <row r="298" spans="1:11">
      <c r="A298" t="s">
        <v>140</v>
      </c>
      <c r="B298" s="5">
        <v>-8038.0127465373398</v>
      </c>
      <c r="C298">
        <f t="shared" si="62"/>
        <v>-10667.741052347781</v>
      </c>
      <c r="D298">
        <f t="shared" si="63"/>
        <v>4705.3233563797985</v>
      </c>
      <c r="E298">
        <f t="shared" si="64"/>
        <v>407.64944220629496</v>
      </c>
      <c r="F298">
        <f t="shared" si="65"/>
        <v>9925.6128664920652</v>
      </c>
      <c r="G298">
        <f t="shared" si="66"/>
        <v>19851.22573298413</v>
      </c>
      <c r="H298">
        <f t="shared" si="67"/>
        <v>10333.26230869836</v>
      </c>
      <c r="I298">
        <f t="shared" si="68"/>
        <v>20258.875175190424</v>
      </c>
      <c r="J298">
        <f t="shared" si="69"/>
        <v>-9517.9634242857701</v>
      </c>
      <c r="K298">
        <f t="shared" si="70"/>
        <v>-19443.576290777837</v>
      </c>
    </row>
    <row r="299" spans="1:11">
      <c r="A299" t="s">
        <v>141</v>
      </c>
      <c r="B299" s="5">
        <v>378.73100887534002</v>
      </c>
      <c r="C299">
        <f t="shared" si="62"/>
        <v>-5632.6436892711699</v>
      </c>
      <c r="D299">
        <f t="shared" si="63"/>
        <v>8509.2334337910015</v>
      </c>
      <c r="E299">
        <f t="shared" si="64"/>
        <v>397.08848066685357</v>
      </c>
      <c r="F299">
        <f t="shared" si="65"/>
        <v>9916.4105343102565</v>
      </c>
      <c r="G299">
        <f t="shared" si="66"/>
        <v>19832.821068620513</v>
      </c>
      <c r="H299">
        <f t="shared" si="67"/>
        <v>10313.499014977109</v>
      </c>
      <c r="I299">
        <f t="shared" si="68"/>
        <v>20229.909549287368</v>
      </c>
      <c r="J299">
        <f t="shared" si="69"/>
        <v>-9519.3220536434037</v>
      </c>
      <c r="K299">
        <f t="shared" si="70"/>
        <v>-19435.732587953658</v>
      </c>
    </row>
    <row r="300" spans="1:11">
      <c r="A300" t="s">
        <v>142</v>
      </c>
      <c r="B300" s="5">
        <v>-3693.04434102706</v>
      </c>
      <c r="C300">
        <f t="shared" si="62"/>
        <v>-12497.26860044915</v>
      </c>
      <c r="D300">
        <f t="shared" si="63"/>
        <v>-1068.5726295048607</v>
      </c>
      <c r="E300">
        <f t="shared" si="64"/>
        <v>-139.67370088157585</v>
      </c>
      <c r="F300">
        <f t="shared" si="65"/>
        <v>9675.877464367939</v>
      </c>
      <c r="G300">
        <f t="shared" si="66"/>
        <v>19351.754928735878</v>
      </c>
      <c r="H300">
        <f t="shared" si="67"/>
        <v>9536.2037634863627</v>
      </c>
      <c r="I300">
        <f t="shared" si="68"/>
        <v>19212.081227854302</v>
      </c>
      <c r="J300">
        <f t="shared" si="69"/>
        <v>-9815.5511652495152</v>
      </c>
      <c r="K300">
        <f t="shared" si="70"/>
        <v>-19491.428629617454</v>
      </c>
    </row>
    <row r="301" spans="1:11">
      <c r="A301" t="s">
        <v>143</v>
      </c>
      <c r="B301" s="5">
        <v>-3859.6110296577799</v>
      </c>
      <c r="C301">
        <f t="shared" si="62"/>
        <v>-15211.93710834684</v>
      </c>
      <c r="D301">
        <f t="shared" si="63"/>
        <v>-5824.225476351201</v>
      </c>
      <c r="E301">
        <f t="shared" si="64"/>
        <v>-505.28960788781285</v>
      </c>
      <c r="F301">
        <f t="shared" si="65"/>
        <v>9749.0093832109724</v>
      </c>
      <c r="G301">
        <f t="shared" si="66"/>
        <v>19498.018766421945</v>
      </c>
      <c r="H301">
        <f t="shared" si="67"/>
        <v>9243.7197753231594</v>
      </c>
      <c r="I301">
        <f t="shared" si="68"/>
        <v>18992.729158534134</v>
      </c>
      <c r="J301">
        <f t="shared" si="69"/>
        <v>-10254.298991098785</v>
      </c>
      <c r="K301">
        <f t="shared" si="70"/>
        <v>-20003.308374309756</v>
      </c>
    </row>
    <row r="302" spans="1:11">
      <c r="A302" t="s">
        <v>144</v>
      </c>
      <c r="B302" s="5">
        <v>-1536.3662793123499</v>
      </c>
      <c r="C302">
        <f t="shared" si="62"/>
        <v>-8710.2906411218501</v>
      </c>
      <c r="D302">
        <f t="shared" si="63"/>
        <v>1957.450411225931</v>
      </c>
      <c r="E302">
        <f t="shared" si="64"/>
        <v>-206.60618093042166</v>
      </c>
      <c r="F302">
        <f t="shared" si="65"/>
        <v>9727.2669625752533</v>
      </c>
      <c r="G302">
        <f t="shared" si="66"/>
        <v>19454.533925150507</v>
      </c>
      <c r="H302">
        <f t="shared" si="67"/>
        <v>9520.6607816448322</v>
      </c>
      <c r="I302">
        <f t="shared" si="68"/>
        <v>19247.927744220084</v>
      </c>
      <c r="J302">
        <f t="shared" si="69"/>
        <v>-9933.8731435056743</v>
      </c>
      <c r="K302">
        <f t="shared" si="70"/>
        <v>-19661.140106080929</v>
      </c>
    </row>
    <row r="303" spans="1:11">
      <c r="A303" t="s">
        <v>145</v>
      </c>
      <c r="B303" s="5">
        <v>-2612.31871717584</v>
      </c>
      <c r="C303">
        <f t="shared" si="62"/>
        <v>-11701.34036717303</v>
      </c>
      <c r="D303">
        <f t="shared" si="63"/>
        <v>-6068.6966779018603</v>
      </c>
      <c r="E303">
        <f t="shared" si="64"/>
        <v>65.877497678590956</v>
      </c>
      <c r="F303">
        <f t="shared" si="65"/>
        <v>9466.5557572554972</v>
      </c>
      <c r="G303">
        <f t="shared" si="66"/>
        <v>18933.111514510994</v>
      </c>
      <c r="H303">
        <f t="shared" si="67"/>
        <v>9532.4332549340888</v>
      </c>
      <c r="I303">
        <f t="shared" si="68"/>
        <v>18998.989012189584</v>
      </c>
      <c r="J303">
        <f t="shared" si="69"/>
        <v>-9400.6782595769055</v>
      </c>
      <c r="K303">
        <f t="shared" si="70"/>
        <v>-18867.234016832404</v>
      </c>
    </row>
    <row r="304" spans="1:11">
      <c r="A304" t="s">
        <v>146</v>
      </c>
      <c r="B304" s="5">
        <v>-2997.1732904574301</v>
      </c>
      <c r="C304">
        <f t="shared" si="62"/>
        <v>-11005.469316603401</v>
      </c>
      <c r="D304">
        <f t="shared" si="63"/>
        <v>1491.7992838457485</v>
      </c>
      <c r="E304">
        <f t="shared" si="64"/>
        <v>528.23610398998505</v>
      </c>
      <c r="F304">
        <f t="shared" si="65"/>
        <v>9288.5998793118179</v>
      </c>
      <c r="G304">
        <f t="shared" si="66"/>
        <v>18577.199758623636</v>
      </c>
      <c r="H304">
        <f t="shared" si="67"/>
        <v>9816.8359833018021</v>
      </c>
      <c r="I304">
        <f t="shared" si="68"/>
        <v>19105.43586261362</v>
      </c>
      <c r="J304">
        <f t="shared" si="69"/>
        <v>-8760.3637753218336</v>
      </c>
      <c r="K304">
        <f t="shared" si="70"/>
        <v>-18048.963654633651</v>
      </c>
    </row>
    <row r="305" spans="1:11">
      <c r="A305" t="s">
        <v>273</v>
      </c>
      <c r="B305" s="5">
        <v>3835.4163956877701</v>
      </c>
      <c r="C305">
        <f t="shared" si="62"/>
        <v>-3310.4418912578494</v>
      </c>
      <c r="D305">
        <f t="shared" si="63"/>
        <v>11901.49521708899</v>
      </c>
      <c r="E305">
        <f t="shared" si="64"/>
        <v>1494.3690998788043</v>
      </c>
      <c r="F305">
        <f t="shared" si="65"/>
        <v>9422.1839490541552</v>
      </c>
      <c r="G305">
        <f t="shared" si="66"/>
        <v>18844.36789810831</v>
      </c>
      <c r="H305">
        <f t="shared" si="67"/>
        <v>10916.553048932959</v>
      </c>
      <c r="I305">
        <f t="shared" si="68"/>
        <v>20338.736997987115</v>
      </c>
      <c r="J305">
        <f t="shared" si="69"/>
        <v>-7927.8148491753509</v>
      </c>
      <c r="K305">
        <f t="shared" si="70"/>
        <v>-17349.998798229506</v>
      </c>
    </row>
    <row r="306" spans="1:11">
      <c r="A306" s="9" t="s">
        <v>274</v>
      </c>
      <c r="B306" s="5">
        <v>1337.5356777036</v>
      </c>
      <c r="C306">
        <f t="shared" si="62"/>
        <v>-436.53993424190003</v>
      </c>
      <c r="D306">
        <f t="shared" si="63"/>
        <v>8273.7507068799496</v>
      </c>
      <c r="E306">
        <f t="shared" si="64"/>
        <v>1980.1064414890673</v>
      </c>
      <c r="F306">
        <f t="shared" si="65"/>
        <v>9512.867428947231</v>
      </c>
      <c r="G306">
        <f t="shared" si="66"/>
        <v>19025.734857894462</v>
      </c>
      <c r="H306">
        <f t="shared" si="67"/>
        <v>11492.973870436299</v>
      </c>
      <c r="I306">
        <f t="shared" si="68"/>
        <v>21005.84129938353</v>
      </c>
      <c r="J306">
        <f t="shared" si="69"/>
        <v>-7532.760987458164</v>
      </c>
      <c r="K306">
        <f t="shared" si="70"/>
        <v>-17045.628416405394</v>
      </c>
    </row>
    <row r="308" spans="1:11" ht="60">
      <c r="A308" s="1" t="s">
        <v>0</v>
      </c>
      <c r="B308" s="2" t="s">
        <v>162</v>
      </c>
      <c r="C308" s="2" t="s">
        <v>148</v>
      </c>
      <c r="D308" s="2" t="s">
        <v>149</v>
      </c>
      <c r="E308" s="2" t="s">
        <v>150</v>
      </c>
      <c r="F308" s="2"/>
      <c r="G308" s="2"/>
      <c r="H308" s="2"/>
      <c r="I308" s="2"/>
      <c r="J308" s="2"/>
    </row>
    <row r="309" spans="1:11">
      <c r="A309" t="s">
        <v>49</v>
      </c>
      <c r="B309" s="10">
        <v>-80.400000000000006</v>
      </c>
    </row>
    <row r="310" spans="1:11">
      <c r="A310" t="s">
        <v>50</v>
      </c>
      <c r="B310" s="10">
        <v>-290</v>
      </c>
    </row>
    <row r="311" spans="1:11">
      <c r="A311" t="s">
        <v>51</v>
      </c>
      <c r="B311" s="10">
        <v>901.2</v>
      </c>
    </row>
    <row r="312" spans="1:11">
      <c r="A312" t="s">
        <v>52</v>
      </c>
      <c r="B312" s="10">
        <v>637.1</v>
      </c>
      <c r="C312">
        <f>SUM(B309,B310,B311,B312)</f>
        <v>1167.9000000000001</v>
      </c>
    </row>
    <row r="313" spans="1:11">
      <c r="A313" t="s">
        <v>53</v>
      </c>
      <c r="B313" s="10">
        <v>-124.7</v>
      </c>
      <c r="C313">
        <f t="shared" ref="C313:C376" si="71">SUM(B310,B311,B312,B313)</f>
        <v>1123.6000000000001</v>
      </c>
    </row>
    <row r="314" spans="1:11">
      <c r="A314" t="s">
        <v>54</v>
      </c>
      <c r="B314" s="10">
        <v>-94.3</v>
      </c>
      <c r="C314">
        <f t="shared" si="71"/>
        <v>1319.3000000000002</v>
      </c>
    </row>
    <row r="315" spans="1:11">
      <c r="A315" t="s">
        <v>55</v>
      </c>
      <c r="B315" s="10">
        <v>-122.8</v>
      </c>
      <c r="C315">
        <f t="shared" si="71"/>
        <v>295.29999999999995</v>
      </c>
    </row>
    <row r="316" spans="1:11">
      <c r="A316" s="29" t="s">
        <v>56</v>
      </c>
      <c r="B316" s="30">
        <v>18.5</v>
      </c>
      <c r="C316">
        <f t="shared" si="71"/>
        <v>-323.3</v>
      </c>
      <c r="D316">
        <f>C316-C312</f>
        <v>-1491.2</v>
      </c>
      <c r="E316" t="e">
        <v>#N/A</v>
      </c>
    </row>
    <row r="317" spans="1:11">
      <c r="A317" t="s">
        <v>57</v>
      </c>
      <c r="B317" s="5">
        <v>-340.1</v>
      </c>
      <c r="C317">
        <f t="shared" si="71"/>
        <v>-538.70000000000005</v>
      </c>
      <c r="D317">
        <f t="shared" ref="D317:D380" si="72">C317-C313</f>
        <v>-1662.3000000000002</v>
      </c>
      <c r="E317" t="e">
        <v>#N/A</v>
      </c>
    </row>
    <row r="318" spans="1:11">
      <c r="A318" t="s">
        <v>58</v>
      </c>
      <c r="B318" s="5">
        <v>415.9</v>
      </c>
      <c r="C318">
        <f t="shared" si="71"/>
        <v>-28.500000000000057</v>
      </c>
      <c r="D318">
        <f t="shared" si="72"/>
        <v>-1347.8000000000002</v>
      </c>
      <c r="E318" t="e">
        <v>#N/A</v>
      </c>
    </row>
    <row r="319" spans="1:11">
      <c r="A319" t="s">
        <v>59</v>
      </c>
      <c r="B319" s="5">
        <v>330.3</v>
      </c>
      <c r="C319">
        <f t="shared" si="71"/>
        <v>424.59999999999997</v>
      </c>
      <c r="D319">
        <f t="shared" si="72"/>
        <v>129.30000000000001</v>
      </c>
      <c r="E319" t="e">
        <v>#N/A</v>
      </c>
    </row>
    <row r="320" spans="1:11">
      <c r="A320" t="s">
        <v>60</v>
      </c>
      <c r="B320" s="5">
        <v>319.8</v>
      </c>
      <c r="C320">
        <f t="shared" si="71"/>
        <v>725.9</v>
      </c>
      <c r="D320">
        <f t="shared" si="72"/>
        <v>1049.2</v>
      </c>
      <c r="E320" t="e">
        <v>#N/A</v>
      </c>
    </row>
    <row r="321" spans="1:11">
      <c r="A321" t="s">
        <v>61</v>
      </c>
      <c r="B321" s="5">
        <v>-148.9</v>
      </c>
      <c r="C321">
        <f t="shared" si="71"/>
        <v>917.1</v>
      </c>
      <c r="D321">
        <f t="shared" si="72"/>
        <v>1455.8000000000002</v>
      </c>
      <c r="E321" t="e">
        <v>#N/A</v>
      </c>
    </row>
    <row r="322" spans="1:11">
      <c r="A322" t="s">
        <v>62</v>
      </c>
      <c r="B322" s="5">
        <v>-19.600000000000001</v>
      </c>
      <c r="C322">
        <f t="shared" si="71"/>
        <v>481.6</v>
      </c>
      <c r="D322">
        <f t="shared" si="72"/>
        <v>510.10000000000008</v>
      </c>
      <c r="E322" t="e">
        <v>#N/A</v>
      </c>
    </row>
    <row r="323" spans="1:11">
      <c r="A323" t="s">
        <v>63</v>
      </c>
      <c r="B323" s="5">
        <v>-169.3</v>
      </c>
      <c r="C323">
        <f t="shared" si="71"/>
        <v>-18</v>
      </c>
      <c r="D323">
        <f t="shared" si="72"/>
        <v>-442.59999999999997</v>
      </c>
      <c r="E323" t="e">
        <v>#N/A</v>
      </c>
    </row>
    <row r="324" spans="1:11">
      <c r="A324" t="s">
        <v>64</v>
      </c>
      <c r="B324" s="5">
        <v>185.6</v>
      </c>
      <c r="C324">
        <f t="shared" si="71"/>
        <v>-152.20000000000002</v>
      </c>
      <c r="D324">
        <f t="shared" si="72"/>
        <v>-878.1</v>
      </c>
      <c r="E324" t="e">
        <v>#N/A</v>
      </c>
    </row>
    <row r="325" spans="1:11">
      <c r="A325" t="s">
        <v>65</v>
      </c>
      <c r="B325" s="5">
        <v>-644.70000000000005</v>
      </c>
      <c r="C325">
        <f t="shared" si="71"/>
        <v>-648</v>
      </c>
      <c r="D325">
        <f t="shared" si="72"/>
        <v>-1565.1</v>
      </c>
      <c r="E325" t="e">
        <v>#N/A</v>
      </c>
    </row>
    <row r="326" spans="1:11">
      <c r="A326" t="s">
        <v>66</v>
      </c>
      <c r="B326" s="5">
        <v>187.3</v>
      </c>
      <c r="C326">
        <f t="shared" si="71"/>
        <v>-441.10000000000008</v>
      </c>
      <c r="D326">
        <f t="shared" si="72"/>
        <v>-922.7</v>
      </c>
      <c r="E326" t="e">
        <v>#N/A</v>
      </c>
    </row>
    <row r="327" spans="1:11">
      <c r="A327" t="s">
        <v>67</v>
      </c>
      <c r="B327" s="5">
        <v>-45</v>
      </c>
      <c r="C327">
        <f t="shared" si="71"/>
        <v>-316.8</v>
      </c>
      <c r="D327">
        <f t="shared" si="72"/>
        <v>-298.8</v>
      </c>
      <c r="E327" t="e">
        <v>#N/A</v>
      </c>
    </row>
    <row r="328" spans="1:11">
      <c r="A328" t="s">
        <v>68</v>
      </c>
      <c r="B328" s="5">
        <v>193</v>
      </c>
      <c r="C328">
        <f t="shared" si="71"/>
        <v>-309.40000000000003</v>
      </c>
      <c r="D328">
        <f t="shared" si="72"/>
        <v>-157.20000000000002</v>
      </c>
      <c r="E328" t="e">
        <v>#N/A</v>
      </c>
    </row>
    <row r="329" spans="1:11">
      <c r="A329" t="s">
        <v>69</v>
      </c>
      <c r="B329" s="5">
        <v>-544.37216677999095</v>
      </c>
      <c r="C329">
        <f t="shared" si="71"/>
        <v>-209.07216677999094</v>
      </c>
      <c r="D329">
        <f t="shared" si="72"/>
        <v>438.92783322000906</v>
      </c>
      <c r="E329" t="e">
        <v>#N/A</v>
      </c>
    </row>
    <row r="330" spans="1:11">
      <c r="A330" t="s">
        <v>70</v>
      </c>
      <c r="B330" s="5">
        <v>383.190616091001</v>
      </c>
      <c r="C330">
        <f t="shared" si="71"/>
        <v>-13.181550688989944</v>
      </c>
      <c r="D330">
        <f t="shared" si="72"/>
        <v>427.91844931101014</v>
      </c>
      <c r="E330" t="e">
        <v>#N/A</v>
      </c>
    </row>
    <row r="331" spans="1:11">
      <c r="A331" t="s">
        <v>71</v>
      </c>
      <c r="B331" s="5">
        <v>133.009492278854</v>
      </c>
      <c r="C331">
        <f t="shared" si="71"/>
        <v>164.82794158986405</v>
      </c>
      <c r="D331">
        <f t="shared" si="72"/>
        <v>481.62794158986407</v>
      </c>
      <c r="E331" t="e">
        <v>#N/A</v>
      </c>
    </row>
    <row r="332" spans="1:11">
      <c r="A332" t="s">
        <v>72</v>
      </c>
      <c r="B332" s="5">
        <v>-429.03407329608098</v>
      </c>
      <c r="C332">
        <f t="shared" si="71"/>
        <v>-457.20613170621692</v>
      </c>
      <c r="D332">
        <f t="shared" si="72"/>
        <v>-147.80613170621689</v>
      </c>
      <c r="E332" t="e">
        <v>#N/A</v>
      </c>
    </row>
    <row r="333" spans="1:11">
      <c r="A333" t="s">
        <v>73</v>
      </c>
      <c r="B333" s="5">
        <v>-577.25661177130996</v>
      </c>
      <c r="C333">
        <f t="shared" si="71"/>
        <v>-490.09057669753594</v>
      </c>
      <c r="D333">
        <f t="shared" si="72"/>
        <v>-281.018409917545</v>
      </c>
      <c r="E333" t="e">
        <v>#N/A</v>
      </c>
    </row>
    <row r="334" spans="1:11">
      <c r="A334" t="s">
        <v>74</v>
      </c>
      <c r="B334" s="5">
        <v>-1620.0696655103</v>
      </c>
      <c r="C334">
        <f t="shared" si="71"/>
        <v>-2493.350858298837</v>
      </c>
      <c r="D334">
        <f t="shared" si="72"/>
        <v>-2480.1693076098472</v>
      </c>
      <c r="E334" t="e">
        <v>#N/A</v>
      </c>
    </row>
    <row r="335" spans="1:11">
      <c r="A335" t="s">
        <v>75</v>
      </c>
      <c r="B335" s="5">
        <v>309.46093861682499</v>
      </c>
      <c r="C335">
        <f t="shared" si="71"/>
        <v>-2316.899411960866</v>
      </c>
      <c r="D335">
        <f t="shared" si="72"/>
        <v>-2481.7273535507302</v>
      </c>
      <c r="E335">
        <f t="shared" ref="E335:E398" si="73">AVERAGE(D316:D335)</f>
        <v>-483.18234893317276</v>
      </c>
      <c r="F335">
        <f t="shared" ref="F335:F398" si="74">STDEV(D316,D317,D318,D319,D320,D321,D322,D323,D324,D325,D326,D327,D328,D329,D330,D331,D332,D333,D334,D335)</f>
        <v>1101.0019699967756</v>
      </c>
      <c r="G335">
        <f t="shared" ref="G335:G398" si="75">F335*2</f>
        <v>2202.0039399935513</v>
      </c>
      <c r="H335">
        <f t="shared" ref="H335:H398" si="76">E335+F335</f>
        <v>617.81962106360288</v>
      </c>
      <c r="I335">
        <f t="shared" ref="I335:I398" si="77">E335+G335</f>
        <v>1718.8215910603785</v>
      </c>
      <c r="J335">
        <f t="shared" ref="J335:J398" si="78">E335-F335</f>
        <v>-1584.1843189299484</v>
      </c>
      <c r="K335">
        <f t="shared" ref="K335:K398" si="79">E335-G335</f>
        <v>-2685.186288926724</v>
      </c>
    </row>
    <row r="336" spans="1:11">
      <c r="A336" t="s">
        <v>76</v>
      </c>
      <c r="B336" s="5">
        <v>-65.118227285021604</v>
      </c>
      <c r="C336">
        <f t="shared" si="71"/>
        <v>-1952.9835659498065</v>
      </c>
      <c r="D336">
        <f t="shared" si="72"/>
        <v>-1495.7774342435896</v>
      </c>
      <c r="E336">
        <f t="shared" si="73"/>
        <v>-483.41122064535227</v>
      </c>
      <c r="F336">
        <f t="shared" si="74"/>
        <v>1101.2229946527191</v>
      </c>
      <c r="G336">
        <f t="shared" si="75"/>
        <v>2202.4459893054382</v>
      </c>
      <c r="H336">
        <f t="shared" si="76"/>
        <v>617.81177400736681</v>
      </c>
      <c r="I336">
        <f t="shared" si="77"/>
        <v>1719.0347686600858</v>
      </c>
      <c r="J336">
        <f t="shared" si="78"/>
        <v>-1584.6342152980715</v>
      </c>
      <c r="K336">
        <f t="shared" si="79"/>
        <v>-2685.8572099507905</v>
      </c>
    </row>
    <row r="337" spans="1:11">
      <c r="A337" t="s">
        <v>77</v>
      </c>
      <c r="B337" s="5">
        <v>-1611.1429052874601</v>
      </c>
      <c r="C337">
        <f t="shared" si="71"/>
        <v>-2986.8698594659568</v>
      </c>
      <c r="D337">
        <f t="shared" si="72"/>
        <v>-2496.7792827684207</v>
      </c>
      <c r="E337">
        <f t="shared" si="73"/>
        <v>-525.1351847837733</v>
      </c>
      <c r="F337">
        <f t="shared" si="74"/>
        <v>1162.3525149433292</v>
      </c>
      <c r="G337">
        <f t="shared" si="75"/>
        <v>2324.7050298866584</v>
      </c>
      <c r="H337">
        <f t="shared" si="76"/>
        <v>637.2173301595559</v>
      </c>
      <c r="I337">
        <f t="shared" si="77"/>
        <v>1799.5698451028852</v>
      </c>
      <c r="J337">
        <f t="shared" si="78"/>
        <v>-1687.4876997271026</v>
      </c>
      <c r="K337">
        <f t="shared" si="79"/>
        <v>-2849.8402146704316</v>
      </c>
    </row>
    <row r="338" spans="1:11">
      <c r="A338" t="s">
        <v>78</v>
      </c>
      <c r="B338" s="5">
        <v>-2122.4980170861099</v>
      </c>
      <c r="C338">
        <f t="shared" si="71"/>
        <v>-3489.2982110417665</v>
      </c>
      <c r="D338">
        <f t="shared" si="72"/>
        <v>-995.94735274292952</v>
      </c>
      <c r="E338">
        <f t="shared" si="73"/>
        <v>-507.54255242091978</v>
      </c>
      <c r="F338">
        <f t="shared" si="74"/>
        <v>1151.8612100226296</v>
      </c>
      <c r="G338">
        <f t="shared" si="75"/>
        <v>2303.7224200452592</v>
      </c>
      <c r="H338">
        <f t="shared" si="76"/>
        <v>644.3186576017099</v>
      </c>
      <c r="I338">
        <f t="shared" si="77"/>
        <v>1796.1798676243395</v>
      </c>
      <c r="J338">
        <f t="shared" si="78"/>
        <v>-1659.4037624435493</v>
      </c>
      <c r="K338">
        <f t="shared" si="79"/>
        <v>-2811.2649724661792</v>
      </c>
    </row>
    <row r="339" spans="1:11">
      <c r="A339" t="s">
        <v>79</v>
      </c>
      <c r="B339" s="5">
        <v>752.81692059867396</v>
      </c>
      <c r="C339">
        <f t="shared" si="71"/>
        <v>-3045.9422290599177</v>
      </c>
      <c r="D339">
        <f t="shared" si="72"/>
        <v>-729.04281709905172</v>
      </c>
      <c r="E339">
        <f t="shared" si="73"/>
        <v>-550.4596932758725</v>
      </c>
      <c r="F339">
        <f t="shared" si="74"/>
        <v>1142.8394234269113</v>
      </c>
      <c r="G339">
        <f t="shared" si="75"/>
        <v>2285.6788468538225</v>
      </c>
      <c r="H339">
        <f t="shared" si="76"/>
        <v>592.37973015103876</v>
      </c>
      <c r="I339">
        <f t="shared" si="77"/>
        <v>1735.21915357795</v>
      </c>
      <c r="J339">
        <f t="shared" si="78"/>
        <v>-1693.2991167027837</v>
      </c>
      <c r="K339">
        <f t="shared" si="79"/>
        <v>-2836.1385401296948</v>
      </c>
    </row>
    <row r="340" spans="1:11">
      <c r="A340" t="s">
        <v>80</v>
      </c>
      <c r="B340" s="5">
        <v>-388.34611210554101</v>
      </c>
      <c r="C340">
        <f t="shared" si="71"/>
        <v>-3369.1701138804369</v>
      </c>
      <c r="D340">
        <f t="shared" si="72"/>
        <v>-1416.1865479306305</v>
      </c>
      <c r="E340">
        <f t="shared" si="73"/>
        <v>-673.72902067240386</v>
      </c>
      <c r="F340">
        <f t="shared" si="74"/>
        <v>1093.0936859275637</v>
      </c>
      <c r="G340">
        <f t="shared" si="75"/>
        <v>2186.1873718551274</v>
      </c>
      <c r="H340">
        <f t="shared" si="76"/>
        <v>419.36466525515982</v>
      </c>
      <c r="I340">
        <f t="shared" si="77"/>
        <v>1512.4583511827236</v>
      </c>
      <c r="J340">
        <f t="shared" si="78"/>
        <v>-1766.8227065999677</v>
      </c>
      <c r="K340">
        <f t="shared" si="79"/>
        <v>-2859.9163925275311</v>
      </c>
    </row>
    <row r="341" spans="1:11">
      <c r="A341" t="s">
        <v>81</v>
      </c>
      <c r="B341" s="5">
        <v>-443.93943668390199</v>
      </c>
      <c r="C341">
        <f t="shared" si="71"/>
        <v>-2201.9666452768788</v>
      </c>
      <c r="D341">
        <f t="shared" si="72"/>
        <v>784.90321418907797</v>
      </c>
      <c r="E341">
        <f t="shared" si="73"/>
        <v>-707.27385996294993</v>
      </c>
      <c r="F341">
        <f t="shared" si="74"/>
        <v>1032.9424333047675</v>
      </c>
      <c r="G341">
        <f t="shared" si="75"/>
        <v>2065.884866609535</v>
      </c>
      <c r="H341">
        <f t="shared" si="76"/>
        <v>325.66857334181759</v>
      </c>
      <c r="I341">
        <f t="shared" si="77"/>
        <v>1358.6110066465851</v>
      </c>
      <c r="J341">
        <f t="shared" si="78"/>
        <v>-1740.2162932677174</v>
      </c>
      <c r="K341">
        <f t="shared" si="79"/>
        <v>-2773.1587265724847</v>
      </c>
    </row>
    <row r="342" spans="1:11">
      <c r="A342" t="s">
        <v>82</v>
      </c>
      <c r="B342" s="5">
        <v>-1199.9539777730499</v>
      </c>
      <c r="C342">
        <f t="shared" si="71"/>
        <v>-1279.422605963819</v>
      </c>
      <c r="D342">
        <f t="shared" si="72"/>
        <v>2209.8756050779475</v>
      </c>
      <c r="E342">
        <f t="shared" si="73"/>
        <v>-622.28507970905264</v>
      </c>
      <c r="F342">
        <f t="shared" si="74"/>
        <v>1195.5120323635897</v>
      </c>
      <c r="G342">
        <f t="shared" si="75"/>
        <v>2391.0240647271794</v>
      </c>
      <c r="H342">
        <f t="shared" si="76"/>
        <v>573.22695265453706</v>
      </c>
      <c r="I342">
        <f t="shared" si="77"/>
        <v>1768.7389850181266</v>
      </c>
      <c r="J342">
        <f t="shared" si="78"/>
        <v>-1817.7971120726424</v>
      </c>
      <c r="K342">
        <f t="shared" si="79"/>
        <v>-3013.3091444362321</v>
      </c>
    </row>
    <row r="343" spans="1:11">
      <c r="A343" t="s">
        <v>83</v>
      </c>
      <c r="B343" s="5">
        <v>18.632027771319599</v>
      </c>
      <c r="C343">
        <f t="shared" si="71"/>
        <v>-2013.6074987911734</v>
      </c>
      <c r="D343">
        <f t="shared" si="72"/>
        <v>1032.3347302687444</v>
      </c>
      <c r="E343">
        <f t="shared" si="73"/>
        <v>-548.53834319561543</v>
      </c>
      <c r="F343">
        <f t="shared" si="74"/>
        <v>1251.3664055063878</v>
      </c>
      <c r="G343">
        <f t="shared" si="75"/>
        <v>2502.7328110127755</v>
      </c>
      <c r="H343">
        <f t="shared" si="76"/>
        <v>702.82806231077234</v>
      </c>
      <c r="I343">
        <f t="shared" si="77"/>
        <v>1954.1944678171601</v>
      </c>
      <c r="J343">
        <f t="shared" si="78"/>
        <v>-1799.9047487020032</v>
      </c>
      <c r="K343">
        <f t="shared" si="79"/>
        <v>-3051.2711542083907</v>
      </c>
    </row>
    <row r="344" spans="1:11">
      <c r="A344" t="s">
        <v>84</v>
      </c>
      <c r="B344" s="5">
        <v>-439.35387094483201</v>
      </c>
      <c r="C344">
        <f t="shared" si="71"/>
        <v>-2064.6152576304644</v>
      </c>
      <c r="D344">
        <f t="shared" si="72"/>
        <v>1304.5548562499725</v>
      </c>
      <c r="E344">
        <f t="shared" si="73"/>
        <v>-439.40560038311685</v>
      </c>
      <c r="F344">
        <f t="shared" si="74"/>
        <v>1314.6859569952501</v>
      </c>
      <c r="G344">
        <f t="shared" si="75"/>
        <v>2629.3719139905002</v>
      </c>
      <c r="H344">
        <f t="shared" si="76"/>
        <v>875.28035661213323</v>
      </c>
      <c r="I344">
        <f t="shared" si="77"/>
        <v>2189.9663136073832</v>
      </c>
      <c r="J344">
        <f t="shared" si="78"/>
        <v>-1754.0915573783668</v>
      </c>
      <c r="K344">
        <f t="shared" si="79"/>
        <v>-3068.7775143736171</v>
      </c>
    </row>
    <row r="345" spans="1:11">
      <c r="A345" t="s">
        <v>85</v>
      </c>
      <c r="B345" s="5">
        <v>-21.3610483997183</v>
      </c>
      <c r="C345">
        <f t="shared" si="71"/>
        <v>-1642.0368693462808</v>
      </c>
      <c r="D345">
        <f t="shared" si="72"/>
        <v>559.929775930598</v>
      </c>
      <c r="E345">
        <f t="shared" si="73"/>
        <v>-333.15411158658696</v>
      </c>
      <c r="F345">
        <f t="shared" si="74"/>
        <v>1304.7540578991866</v>
      </c>
      <c r="G345">
        <f t="shared" si="75"/>
        <v>2609.5081157983732</v>
      </c>
      <c r="H345">
        <f t="shared" si="76"/>
        <v>971.59994631259963</v>
      </c>
      <c r="I345">
        <f t="shared" si="77"/>
        <v>2276.3540042117861</v>
      </c>
      <c r="J345">
        <f t="shared" si="78"/>
        <v>-1637.9081694857737</v>
      </c>
      <c r="K345">
        <f t="shared" si="79"/>
        <v>-2942.6622273849603</v>
      </c>
    </row>
    <row r="346" spans="1:11">
      <c r="A346" t="s">
        <v>86</v>
      </c>
      <c r="B346" s="5">
        <v>-768.922137807333</v>
      </c>
      <c r="C346">
        <f t="shared" si="71"/>
        <v>-1211.0050293805637</v>
      </c>
      <c r="D346">
        <f t="shared" si="72"/>
        <v>68.417576583255368</v>
      </c>
      <c r="E346">
        <f t="shared" si="73"/>
        <v>-283.59823275742417</v>
      </c>
      <c r="F346">
        <f t="shared" si="74"/>
        <v>1299.997158785302</v>
      </c>
      <c r="G346">
        <f t="shared" si="75"/>
        <v>2599.9943175706039</v>
      </c>
      <c r="H346">
        <f t="shared" si="76"/>
        <v>1016.3989260278778</v>
      </c>
      <c r="I346">
        <f t="shared" si="77"/>
        <v>2316.3960848131796</v>
      </c>
      <c r="J346">
        <f t="shared" si="78"/>
        <v>-1583.5953915427262</v>
      </c>
      <c r="K346">
        <f t="shared" si="79"/>
        <v>-2883.5925503280282</v>
      </c>
    </row>
    <row r="347" spans="1:11">
      <c r="A347" t="s">
        <v>87</v>
      </c>
      <c r="B347" s="5">
        <v>-268.54938616024901</v>
      </c>
      <c r="C347">
        <f t="shared" si="71"/>
        <v>-1498.1864433121323</v>
      </c>
      <c r="D347">
        <f t="shared" si="72"/>
        <v>515.42105547904112</v>
      </c>
      <c r="E347">
        <f t="shared" si="73"/>
        <v>-242.88717998347209</v>
      </c>
      <c r="F347">
        <f t="shared" si="74"/>
        <v>1312.1880597134143</v>
      </c>
      <c r="G347">
        <f t="shared" si="75"/>
        <v>2624.3761194268286</v>
      </c>
      <c r="H347">
        <f t="shared" si="76"/>
        <v>1069.3008797299422</v>
      </c>
      <c r="I347">
        <f t="shared" si="77"/>
        <v>2381.4889394433567</v>
      </c>
      <c r="J347">
        <f t="shared" si="78"/>
        <v>-1555.0752396968865</v>
      </c>
      <c r="K347">
        <f t="shared" si="79"/>
        <v>-2867.2632994103005</v>
      </c>
    </row>
    <row r="348" spans="1:11">
      <c r="A348" t="s">
        <v>88</v>
      </c>
      <c r="B348" s="5">
        <v>-266.93864788687398</v>
      </c>
      <c r="C348">
        <f t="shared" si="71"/>
        <v>-1325.7712202541743</v>
      </c>
      <c r="D348">
        <f t="shared" si="72"/>
        <v>738.84403737629009</v>
      </c>
      <c r="E348">
        <f t="shared" si="73"/>
        <v>-198.08497811465756</v>
      </c>
      <c r="F348">
        <f t="shared" si="74"/>
        <v>1330.4376351908838</v>
      </c>
      <c r="G348">
        <f t="shared" si="75"/>
        <v>2660.8752703817677</v>
      </c>
      <c r="H348">
        <f t="shared" si="76"/>
        <v>1132.3526570762263</v>
      </c>
      <c r="I348">
        <f t="shared" si="77"/>
        <v>2462.7902922671101</v>
      </c>
      <c r="J348">
        <f t="shared" si="78"/>
        <v>-1528.5226133055414</v>
      </c>
      <c r="K348">
        <f t="shared" si="79"/>
        <v>-2858.9602484964253</v>
      </c>
    </row>
    <row r="349" spans="1:11">
      <c r="A349" t="s">
        <v>89</v>
      </c>
      <c r="B349" s="5">
        <v>-21.361048399717902</v>
      </c>
      <c r="C349">
        <f t="shared" si="71"/>
        <v>-1325.7712202541738</v>
      </c>
      <c r="D349">
        <f t="shared" si="72"/>
        <v>316.26564909210697</v>
      </c>
      <c r="E349">
        <f t="shared" si="73"/>
        <v>-204.21808732105265</v>
      </c>
      <c r="F349">
        <f t="shared" si="74"/>
        <v>1327.6263081321347</v>
      </c>
      <c r="G349">
        <f t="shared" si="75"/>
        <v>2655.2526162642694</v>
      </c>
      <c r="H349">
        <f t="shared" si="76"/>
        <v>1123.4082208110819</v>
      </c>
      <c r="I349">
        <f t="shared" si="77"/>
        <v>2451.0345289432166</v>
      </c>
      <c r="J349">
        <f t="shared" si="78"/>
        <v>-1531.8443954531874</v>
      </c>
      <c r="K349">
        <f t="shared" si="79"/>
        <v>-2859.4707035853221</v>
      </c>
    </row>
    <row r="350" spans="1:11">
      <c r="A350" t="s">
        <v>90</v>
      </c>
      <c r="B350" s="5">
        <v>-768.922137807333</v>
      </c>
      <c r="C350">
        <f t="shared" si="71"/>
        <v>-1325.7712202541738</v>
      </c>
      <c r="D350">
        <f t="shared" si="72"/>
        <v>-114.76619087361019</v>
      </c>
      <c r="E350">
        <f t="shared" si="73"/>
        <v>-231.35231933028371</v>
      </c>
      <c r="F350">
        <f t="shared" si="74"/>
        <v>1319.5477769365357</v>
      </c>
      <c r="G350">
        <f t="shared" si="75"/>
        <v>2639.0955538730714</v>
      </c>
      <c r="H350">
        <f t="shared" si="76"/>
        <v>1088.1954576062519</v>
      </c>
      <c r="I350">
        <f t="shared" si="77"/>
        <v>2407.7432345427878</v>
      </c>
      <c r="J350">
        <f t="shared" si="78"/>
        <v>-1550.9000962668194</v>
      </c>
      <c r="K350">
        <f t="shared" si="79"/>
        <v>-2870.4478732033549</v>
      </c>
    </row>
    <row r="351" spans="1:11">
      <c r="A351" t="s">
        <v>91</v>
      </c>
      <c r="B351" s="5">
        <v>-268.54938616024901</v>
      </c>
      <c r="C351">
        <f t="shared" si="71"/>
        <v>-1325.7712202541738</v>
      </c>
      <c r="D351">
        <f t="shared" si="72"/>
        <v>172.41522305795843</v>
      </c>
      <c r="E351">
        <f t="shared" si="73"/>
        <v>-246.81295525687909</v>
      </c>
      <c r="F351">
        <f t="shared" si="74"/>
        <v>1312.54728490873</v>
      </c>
      <c r="G351">
        <f t="shared" si="75"/>
        <v>2625.0945698174601</v>
      </c>
      <c r="H351">
        <f t="shared" si="76"/>
        <v>1065.7343296518509</v>
      </c>
      <c r="I351">
        <f t="shared" si="77"/>
        <v>2378.2816145605811</v>
      </c>
      <c r="J351">
        <f t="shared" si="78"/>
        <v>-1559.3602401656092</v>
      </c>
      <c r="K351">
        <f t="shared" si="79"/>
        <v>-2871.907525074339</v>
      </c>
    </row>
    <row r="352" spans="1:11">
      <c r="A352" t="s">
        <v>92</v>
      </c>
      <c r="B352" s="5">
        <v>-266.93864788687398</v>
      </c>
      <c r="C352">
        <f t="shared" si="71"/>
        <v>-1325.7712202541738</v>
      </c>
      <c r="D352">
        <f t="shared" si="72"/>
        <v>0</v>
      </c>
      <c r="E352">
        <f t="shared" si="73"/>
        <v>-239.42264867156828</v>
      </c>
      <c r="F352">
        <f t="shared" si="74"/>
        <v>1313.549812299497</v>
      </c>
      <c r="G352">
        <f t="shared" si="75"/>
        <v>2627.0996245989941</v>
      </c>
      <c r="H352">
        <f t="shared" si="76"/>
        <v>1074.1271636279287</v>
      </c>
      <c r="I352">
        <f t="shared" si="77"/>
        <v>2387.6769759274257</v>
      </c>
      <c r="J352">
        <f t="shared" si="78"/>
        <v>-1552.9724609710654</v>
      </c>
      <c r="K352">
        <f t="shared" si="79"/>
        <v>-2866.5222732705624</v>
      </c>
    </row>
    <row r="353" spans="1:11">
      <c r="A353" t="s">
        <v>93</v>
      </c>
      <c r="B353" s="5">
        <v>168.79999999999899</v>
      </c>
      <c r="C353">
        <f t="shared" si="71"/>
        <v>-1135.6101718544569</v>
      </c>
      <c r="D353">
        <f t="shared" si="72"/>
        <v>190.16104839971695</v>
      </c>
      <c r="E353">
        <f t="shared" si="73"/>
        <v>-215.86367575570503</v>
      </c>
      <c r="F353">
        <f t="shared" si="74"/>
        <v>1316.9854037433495</v>
      </c>
      <c r="G353">
        <f t="shared" si="75"/>
        <v>2633.970807486699</v>
      </c>
      <c r="H353">
        <f t="shared" si="76"/>
        <v>1101.1217279876444</v>
      </c>
      <c r="I353">
        <f t="shared" si="77"/>
        <v>2418.1071317309938</v>
      </c>
      <c r="J353">
        <f t="shared" si="78"/>
        <v>-1532.8490794990546</v>
      </c>
      <c r="K353">
        <f t="shared" si="79"/>
        <v>-2849.8344832424041</v>
      </c>
    </row>
    <row r="354" spans="1:11">
      <c r="A354" t="s">
        <v>94</v>
      </c>
      <c r="B354" s="5">
        <v>-803.29</v>
      </c>
      <c r="C354">
        <f t="shared" si="71"/>
        <v>-1169.9780340471239</v>
      </c>
      <c r="D354">
        <f t="shared" si="72"/>
        <v>155.79318620704998</v>
      </c>
      <c r="E354">
        <f t="shared" si="73"/>
        <v>-84.065551064860045</v>
      </c>
      <c r="F354">
        <f t="shared" si="74"/>
        <v>1205.6488629723697</v>
      </c>
      <c r="G354">
        <f t="shared" si="75"/>
        <v>2411.2977259447393</v>
      </c>
      <c r="H354">
        <f t="shared" si="76"/>
        <v>1121.5833119075096</v>
      </c>
      <c r="I354">
        <f t="shared" si="77"/>
        <v>2327.2321748798795</v>
      </c>
      <c r="J354">
        <f t="shared" si="78"/>
        <v>-1289.7144140372297</v>
      </c>
      <c r="K354">
        <f t="shared" si="79"/>
        <v>-2495.3632770095992</v>
      </c>
    </row>
    <row r="355" spans="1:11">
      <c r="A355" t="s">
        <v>95</v>
      </c>
      <c r="B355" s="5">
        <v>799.13599999999997</v>
      </c>
      <c r="C355">
        <f t="shared" si="71"/>
        <v>-102.29264788687499</v>
      </c>
      <c r="D355">
        <f t="shared" si="72"/>
        <v>1223.478572367299</v>
      </c>
      <c r="E355">
        <f t="shared" si="73"/>
        <v>101.1947452310413</v>
      </c>
      <c r="F355">
        <f t="shared" si="74"/>
        <v>1097.6687354497706</v>
      </c>
      <c r="G355">
        <f t="shared" si="75"/>
        <v>2195.3374708995411</v>
      </c>
      <c r="H355">
        <f t="shared" si="76"/>
        <v>1198.8634806808118</v>
      </c>
      <c r="I355">
        <f t="shared" si="77"/>
        <v>2296.5322161305826</v>
      </c>
      <c r="J355">
        <f t="shared" si="78"/>
        <v>-996.47399021872923</v>
      </c>
      <c r="K355">
        <f t="shared" si="79"/>
        <v>-2094.1427256684997</v>
      </c>
    </row>
    <row r="356" spans="1:11">
      <c r="A356" t="s">
        <v>96</v>
      </c>
      <c r="B356" s="5">
        <v>975.97847999999999</v>
      </c>
      <c r="C356">
        <f t="shared" si="71"/>
        <v>1140.624479999999</v>
      </c>
      <c r="D356">
        <f t="shared" si="72"/>
        <v>2466.3957002541729</v>
      </c>
      <c r="E356">
        <f t="shared" si="73"/>
        <v>299.30340195592942</v>
      </c>
      <c r="F356">
        <f t="shared" si="74"/>
        <v>1150.5506924291255</v>
      </c>
      <c r="G356">
        <f t="shared" si="75"/>
        <v>2301.1013848582511</v>
      </c>
      <c r="H356">
        <f t="shared" si="76"/>
        <v>1449.8540943850549</v>
      </c>
      <c r="I356">
        <f t="shared" si="77"/>
        <v>2600.4047868141806</v>
      </c>
      <c r="J356">
        <f t="shared" si="78"/>
        <v>-851.24729047319613</v>
      </c>
      <c r="K356">
        <f t="shared" si="79"/>
        <v>-2001.7979829023216</v>
      </c>
    </row>
    <row r="357" spans="1:11">
      <c r="A357" t="s">
        <v>97</v>
      </c>
      <c r="B357" s="5">
        <v>-343.35220735160698</v>
      </c>
      <c r="C357">
        <f t="shared" si="71"/>
        <v>628.47227264839307</v>
      </c>
      <c r="D357">
        <f t="shared" si="72"/>
        <v>1764.08244450285</v>
      </c>
      <c r="E357">
        <f t="shared" si="73"/>
        <v>512.34648831949301</v>
      </c>
      <c r="F357">
        <f t="shared" si="74"/>
        <v>988.65467207920449</v>
      </c>
      <c r="G357">
        <f t="shared" si="75"/>
        <v>1977.309344158409</v>
      </c>
      <c r="H357">
        <f t="shared" si="76"/>
        <v>1501.0011603986975</v>
      </c>
      <c r="I357">
        <f t="shared" si="77"/>
        <v>2489.6558324779021</v>
      </c>
      <c r="J357">
        <f t="shared" si="78"/>
        <v>-476.30818375971148</v>
      </c>
      <c r="K357">
        <f t="shared" si="79"/>
        <v>-1464.9628558389159</v>
      </c>
    </row>
    <row r="358" spans="1:11">
      <c r="A358" t="s">
        <v>98</v>
      </c>
      <c r="B358" s="5">
        <v>-1022.35221178267</v>
      </c>
      <c r="C358">
        <f t="shared" si="71"/>
        <v>409.41006086572304</v>
      </c>
      <c r="D358">
        <f t="shared" si="72"/>
        <v>1579.388094912847</v>
      </c>
      <c r="E358">
        <f t="shared" si="73"/>
        <v>641.11326070228176</v>
      </c>
      <c r="F358">
        <f t="shared" si="74"/>
        <v>948.7757484939159</v>
      </c>
      <c r="G358">
        <f t="shared" si="75"/>
        <v>1897.5514969878318</v>
      </c>
      <c r="H358">
        <f t="shared" si="76"/>
        <v>1589.8890091961975</v>
      </c>
      <c r="I358">
        <f t="shared" si="77"/>
        <v>2538.6647576901137</v>
      </c>
      <c r="J358">
        <f t="shared" si="78"/>
        <v>-307.66248779163413</v>
      </c>
      <c r="K358">
        <f t="shared" si="79"/>
        <v>-1256.4382362855499</v>
      </c>
    </row>
    <row r="359" spans="1:11">
      <c r="A359" t="s">
        <v>99</v>
      </c>
      <c r="B359" s="5">
        <v>847.635548777022</v>
      </c>
      <c r="C359">
        <f t="shared" si="71"/>
        <v>457.90960964274507</v>
      </c>
      <c r="D359">
        <f t="shared" si="72"/>
        <v>560.20225752962006</v>
      </c>
      <c r="E359">
        <f t="shared" si="73"/>
        <v>705.5755144337154</v>
      </c>
      <c r="F359">
        <f t="shared" si="74"/>
        <v>892.93850402534406</v>
      </c>
      <c r="G359">
        <f t="shared" si="75"/>
        <v>1785.8770080506881</v>
      </c>
      <c r="H359">
        <f t="shared" si="76"/>
        <v>1598.5140184590596</v>
      </c>
      <c r="I359">
        <f t="shared" si="77"/>
        <v>2491.4525224844037</v>
      </c>
      <c r="J359">
        <f t="shared" si="78"/>
        <v>-187.36298959162866</v>
      </c>
      <c r="K359">
        <f t="shared" si="79"/>
        <v>-1080.3014936169727</v>
      </c>
    </row>
    <row r="360" spans="1:11">
      <c r="A360" t="s">
        <v>100</v>
      </c>
      <c r="B360" s="5">
        <v>530.09664767231595</v>
      </c>
      <c r="C360">
        <f t="shared" si="71"/>
        <v>12.027777315060916</v>
      </c>
      <c r="D360">
        <f t="shared" si="72"/>
        <v>-1128.596702684938</v>
      </c>
      <c r="E360">
        <f t="shared" si="73"/>
        <v>719.95500669599994</v>
      </c>
      <c r="F360">
        <f t="shared" si="74"/>
        <v>858.62872143706431</v>
      </c>
      <c r="G360">
        <f t="shared" si="75"/>
        <v>1717.2574428741286</v>
      </c>
      <c r="H360">
        <f t="shared" si="76"/>
        <v>1578.5837281330641</v>
      </c>
      <c r="I360">
        <f t="shared" si="77"/>
        <v>2437.2124495701287</v>
      </c>
      <c r="J360">
        <f t="shared" si="78"/>
        <v>-138.67371474106437</v>
      </c>
      <c r="K360">
        <f t="shared" si="79"/>
        <v>-997.30243617812869</v>
      </c>
    </row>
    <row r="361" spans="1:11">
      <c r="A361" t="s">
        <v>101</v>
      </c>
      <c r="B361" s="5">
        <v>-1466.07687683263</v>
      </c>
      <c r="C361">
        <f t="shared" si="71"/>
        <v>-1110.696892165962</v>
      </c>
      <c r="D361">
        <f t="shared" si="72"/>
        <v>-1739.1691648143551</v>
      </c>
      <c r="E361">
        <f t="shared" si="73"/>
        <v>593.75138774582831</v>
      </c>
      <c r="F361">
        <f t="shared" si="74"/>
        <v>1019.0849532477611</v>
      </c>
      <c r="G361">
        <f t="shared" si="75"/>
        <v>2038.1699064955221</v>
      </c>
      <c r="H361">
        <f t="shared" si="76"/>
        <v>1612.8363409935894</v>
      </c>
      <c r="I361">
        <f t="shared" si="77"/>
        <v>2631.9212942413506</v>
      </c>
      <c r="J361">
        <f t="shared" si="78"/>
        <v>-425.33356550193275</v>
      </c>
      <c r="K361">
        <f t="shared" si="79"/>
        <v>-1444.4185187496937</v>
      </c>
    </row>
    <row r="362" spans="1:11">
      <c r="A362" t="s">
        <v>102</v>
      </c>
      <c r="B362" s="5">
        <v>18.5855366316055</v>
      </c>
      <c r="C362">
        <f t="shared" si="71"/>
        <v>-69.759143751686423</v>
      </c>
      <c r="D362">
        <f t="shared" si="72"/>
        <v>-479.16920461740949</v>
      </c>
      <c r="E362">
        <f t="shared" si="73"/>
        <v>459.29914726106051</v>
      </c>
      <c r="F362">
        <f t="shared" si="74"/>
        <v>970.88949203203083</v>
      </c>
      <c r="G362">
        <f t="shared" si="75"/>
        <v>1941.7789840640617</v>
      </c>
      <c r="H362">
        <f t="shared" si="76"/>
        <v>1430.1886392930915</v>
      </c>
      <c r="I362">
        <f t="shared" si="77"/>
        <v>2401.0781313251223</v>
      </c>
      <c r="J362">
        <f t="shared" si="78"/>
        <v>-511.59034477097032</v>
      </c>
      <c r="K362">
        <f t="shared" si="79"/>
        <v>-1482.479836803001</v>
      </c>
    </row>
    <row r="363" spans="1:11">
      <c r="A363" t="s">
        <v>103</v>
      </c>
      <c r="B363" s="5">
        <v>-711.95187548895694</v>
      </c>
      <c r="C363">
        <f t="shared" si="71"/>
        <v>-1629.3465680176655</v>
      </c>
      <c r="D363">
        <f t="shared" si="72"/>
        <v>-2087.2561776604107</v>
      </c>
      <c r="E363">
        <f t="shared" si="73"/>
        <v>303.31960186460276</v>
      </c>
      <c r="F363">
        <f t="shared" si="74"/>
        <v>1114.022667748148</v>
      </c>
      <c r="G363">
        <f t="shared" si="75"/>
        <v>2228.045335496296</v>
      </c>
      <c r="H363">
        <f t="shared" si="76"/>
        <v>1417.3422696127509</v>
      </c>
      <c r="I363">
        <f t="shared" si="77"/>
        <v>2531.3649373608987</v>
      </c>
      <c r="J363">
        <f t="shared" si="78"/>
        <v>-810.70306588354526</v>
      </c>
      <c r="K363">
        <f t="shared" si="79"/>
        <v>-1924.7257336316934</v>
      </c>
    </row>
    <row r="364" spans="1:11">
      <c r="A364" t="s">
        <v>104</v>
      </c>
      <c r="B364" s="5">
        <v>-697.46933209184704</v>
      </c>
      <c r="C364">
        <f t="shared" si="71"/>
        <v>-2856.9125477818288</v>
      </c>
      <c r="D364">
        <f t="shared" si="72"/>
        <v>-2868.9403250968899</v>
      </c>
      <c r="E364">
        <f t="shared" si="73"/>
        <v>94.644842797259713</v>
      </c>
      <c r="F364">
        <f t="shared" si="74"/>
        <v>1293.0938315980711</v>
      </c>
      <c r="G364">
        <f t="shared" si="75"/>
        <v>2586.1876631961422</v>
      </c>
      <c r="H364">
        <f t="shared" si="76"/>
        <v>1387.7386743953309</v>
      </c>
      <c r="I364">
        <f t="shared" si="77"/>
        <v>2680.8325059934018</v>
      </c>
      <c r="J364">
        <f t="shared" si="78"/>
        <v>-1198.4489888008113</v>
      </c>
      <c r="K364">
        <f t="shared" si="79"/>
        <v>-2491.5428203988827</v>
      </c>
    </row>
    <row r="365" spans="1:11">
      <c r="A365" t="s">
        <v>105</v>
      </c>
      <c r="B365" s="5">
        <v>-1892.58423614772</v>
      </c>
      <c r="C365">
        <f t="shared" si="71"/>
        <v>-3283.4199070969189</v>
      </c>
      <c r="D365">
        <f t="shared" si="72"/>
        <v>-2172.7230149309571</v>
      </c>
      <c r="E365">
        <f t="shared" si="73"/>
        <v>-41.987796745818102</v>
      </c>
      <c r="F365">
        <f t="shared" si="74"/>
        <v>1382.6145875898849</v>
      </c>
      <c r="G365">
        <f t="shared" si="75"/>
        <v>2765.2291751797698</v>
      </c>
      <c r="H365">
        <f t="shared" si="76"/>
        <v>1340.6267908440668</v>
      </c>
      <c r="I365">
        <f t="shared" si="77"/>
        <v>2723.2413784339515</v>
      </c>
      <c r="J365">
        <f t="shared" si="78"/>
        <v>-1424.6023843357029</v>
      </c>
      <c r="K365">
        <f t="shared" si="79"/>
        <v>-2807.216971925588</v>
      </c>
    </row>
    <row r="366" spans="1:11">
      <c r="A366" t="s">
        <v>106</v>
      </c>
      <c r="B366" s="5">
        <v>1010.3471431953</v>
      </c>
      <c r="C366">
        <f t="shared" si="71"/>
        <v>-2291.6583005332245</v>
      </c>
      <c r="D366">
        <f t="shared" si="72"/>
        <v>-2221.8991567815383</v>
      </c>
      <c r="E366">
        <f t="shared" si="73"/>
        <v>-156.50363341405779</v>
      </c>
      <c r="F366">
        <f t="shared" si="74"/>
        <v>1465.3612005363068</v>
      </c>
      <c r="G366">
        <f t="shared" si="75"/>
        <v>2930.7224010726136</v>
      </c>
      <c r="H366">
        <f t="shared" si="76"/>
        <v>1308.8575671222491</v>
      </c>
      <c r="I366">
        <f t="shared" si="77"/>
        <v>2774.2187676585559</v>
      </c>
      <c r="J366">
        <f t="shared" si="78"/>
        <v>-1621.8648339503645</v>
      </c>
      <c r="K366">
        <f t="shared" si="79"/>
        <v>-3087.2260344866713</v>
      </c>
    </row>
    <row r="367" spans="1:11">
      <c r="A367" t="s">
        <v>107</v>
      </c>
      <c r="B367" s="5">
        <v>-921.59832578700104</v>
      </c>
      <c r="C367">
        <f t="shared" si="71"/>
        <v>-2501.3047508312684</v>
      </c>
      <c r="D367">
        <f t="shared" si="72"/>
        <v>-871.95818281360289</v>
      </c>
      <c r="E367">
        <f t="shared" si="73"/>
        <v>-225.87259532868993</v>
      </c>
      <c r="F367">
        <f t="shared" si="74"/>
        <v>1464.7172689253944</v>
      </c>
      <c r="G367">
        <f t="shared" si="75"/>
        <v>2929.4345378507887</v>
      </c>
      <c r="H367">
        <f t="shared" si="76"/>
        <v>1238.8446735967045</v>
      </c>
      <c r="I367">
        <f t="shared" si="77"/>
        <v>2703.5619425220989</v>
      </c>
      <c r="J367">
        <f t="shared" si="78"/>
        <v>-1690.5898642540842</v>
      </c>
      <c r="K367">
        <f t="shared" si="79"/>
        <v>-3155.3071331794786</v>
      </c>
    </row>
    <row r="368" spans="1:11">
      <c r="A368" t="s">
        <v>108</v>
      </c>
      <c r="B368" s="5">
        <v>664.07574312749398</v>
      </c>
      <c r="C368">
        <f t="shared" si="71"/>
        <v>-1139.7596756119272</v>
      </c>
      <c r="D368">
        <f t="shared" si="72"/>
        <v>1717.1528721699017</v>
      </c>
      <c r="E368">
        <f t="shared" si="73"/>
        <v>-176.95715358900944</v>
      </c>
      <c r="F368">
        <f t="shared" si="74"/>
        <v>1514.1325857435024</v>
      </c>
      <c r="G368">
        <f t="shared" si="75"/>
        <v>3028.2651714870049</v>
      </c>
      <c r="H368">
        <f t="shared" si="76"/>
        <v>1337.1754321544929</v>
      </c>
      <c r="I368">
        <f t="shared" si="77"/>
        <v>2851.3080178979953</v>
      </c>
      <c r="J368">
        <f t="shared" si="78"/>
        <v>-1691.089739332512</v>
      </c>
      <c r="K368">
        <f t="shared" si="79"/>
        <v>-3205.2223250760144</v>
      </c>
    </row>
    <row r="369" spans="1:11">
      <c r="A369" t="s">
        <v>109</v>
      </c>
      <c r="B369" s="5">
        <v>-3982.8562937920401</v>
      </c>
      <c r="C369">
        <f t="shared" si="71"/>
        <v>-3230.0317332562472</v>
      </c>
      <c r="D369">
        <f t="shared" si="72"/>
        <v>53.388173840671698</v>
      </c>
      <c r="E369">
        <f t="shared" si="73"/>
        <v>-190.10102735158111</v>
      </c>
      <c r="F369">
        <f t="shared" si="74"/>
        <v>1510.7629175080301</v>
      </c>
      <c r="G369">
        <f t="shared" si="75"/>
        <v>3021.5258350160602</v>
      </c>
      <c r="H369">
        <f t="shared" si="76"/>
        <v>1320.6618901564491</v>
      </c>
      <c r="I369">
        <f t="shared" si="77"/>
        <v>2831.424807664479</v>
      </c>
      <c r="J369">
        <f t="shared" si="78"/>
        <v>-1700.8639448596111</v>
      </c>
      <c r="K369">
        <f t="shared" si="79"/>
        <v>-3211.6268623676415</v>
      </c>
    </row>
    <row r="370" spans="1:11">
      <c r="A370" t="s">
        <v>110</v>
      </c>
      <c r="B370" s="5">
        <v>200.802708833873</v>
      </c>
      <c r="C370">
        <f t="shared" si="71"/>
        <v>-4039.5761676176744</v>
      </c>
      <c r="D370">
        <f t="shared" si="72"/>
        <v>-1747.9178670844499</v>
      </c>
      <c r="E370">
        <f t="shared" si="73"/>
        <v>-271.75861116212309</v>
      </c>
      <c r="F370">
        <f t="shared" si="74"/>
        <v>1550.1009477165428</v>
      </c>
      <c r="G370">
        <f t="shared" si="75"/>
        <v>3100.2018954330856</v>
      </c>
      <c r="H370">
        <f t="shared" si="76"/>
        <v>1278.3423365544197</v>
      </c>
      <c r="I370">
        <f t="shared" si="77"/>
        <v>2828.4432842709625</v>
      </c>
      <c r="J370">
        <f t="shared" si="78"/>
        <v>-1821.8595588786659</v>
      </c>
      <c r="K370">
        <f t="shared" si="79"/>
        <v>-3371.9605065952087</v>
      </c>
    </row>
    <row r="371" spans="1:11">
      <c r="A371" t="s">
        <v>111</v>
      </c>
      <c r="B371" s="5">
        <v>838.56755987828103</v>
      </c>
      <c r="C371">
        <f t="shared" si="71"/>
        <v>-2279.4102819523923</v>
      </c>
      <c r="D371">
        <f t="shared" si="72"/>
        <v>221.89446887887607</v>
      </c>
      <c r="E371">
        <f t="shared" si="73"/>
        <v>-269.2846488710772</v>
      </c>
      <c r="F371">
        <f t="shared" si="74"/>
        <v>1550.8864455489659</v>
      </c>
      <c r="G371">
        <f t="shared" si="75"/>
        <v>3101.7728910979317</v>
      </c>
      <c r="H371">
        <f t="shared" si="76"/>
        <v>1281.6017966778886</v>
      </c>
      <c r="I371">
        <f t="shared" si="77"/>
        <v>2832.4882422268547</v>
      </c>
      <c r="J371">
        <f t="shared" si="78"/>
        <v>-1820.1710944200431</v>
      </c>
      <c r="K371">
        <f t="shared" si="79"/>
        <v>-3371.0575399690088</v>
      </c>
    </row>
    <row r="372" spans="1:11">
      <c r="A372" t="s">
        <v>112</v>
      </c>
      <c r="B372" s="5">
        <v>567.75771404645604</v>
      </c>
      <c r="C372">
        <f t="shared" si="71"/>
        <v>-2375.7283110334301</v>
      </c>
      <c r="D372">
        <f t="shared" si="72"/>
        <v>-1235.968635421503</v>
      </c>
      <c r="E372">
        <f t="shared" si="73"/>
        <v>-331.08308064215237</v>
      </c>
      <c r="F372">
        <f t="shared" si="74"/>
        <v>1564.1595920242976</v>
      </c>
      <c r="G372">
        <f t="shared" si="75"/>
        <v>3128.3191840485952</v>
      </c>
      <c r="H372">
        <f t="shared" si="76"/>
        <v>1233.0765113821453</v>
      </c>
      <c r="I372">
        <f t="shared" si="77"/>
        <v>2797.2361034064429</v>
      </c>
      <c r="J372">
        <f t="shared" si="78"/>
        <v>-1895.2426726664498</v>
      </c>
      <c r="K372">
        <f t="shared" si="79"/>
        <v>-3459.4022646907474</v>
      </c>
    </row>
    <row r="373" spans="1:11">
      <c r="A373" t="s">
        <v>113</v>
      </c>
      <c r="B373" s="5">
        <v>-2793.19474064004</v>
      </c>
      <c r="C373">
        <f t="shared" si="71"/>
        <v>-1186.06675788143</v>
      </c>
      <c r="D373">
        <f t="shared" si="72"/>
        <v>2043.9649753748172</v>
      </c>
      <c r="E373">
        <f t="shared" si="73"/>
        <v>-238.39288429339734</v>
      </c>
      <c r="F373">
        <f t="shared" si="74"/>
        <v>1649.2843381529658</v>
      </c>
      <c r="G373">
        <f t="shared" si="75"/>
        <v>3298.5686763059316</v>
      </c>
      <c r="H373">
        <f t="shared" si="76"/>
        <v>1410.8914538595684</v>
      </c>
      <c r="I373">
        <f t="shared" si="77"/>
        <v>3060.1757920125342</v>
      </c>
      <c r="J373">
        <f t="shared" si="78"/>
        <v>-1887.6772224463632</v>
      </c>
      <c r="K373">
        <f t="shared" si="79"/>
        <v>-3536.961560599329</v>
      </c>
    </row>
    <row r="374" spans="1:11">
      <c r="A374" t="s">
        <v>114</v>
      </c>
      <c r="B374" s="5">
        <v>-1735.4114336008399</v>
      </c>
      <c r="C374">
        <f t="shared" si="71"/>
        <v>-3122.2809003161428</v>
      </c>
      <c r="D374">
        <f t="shared" si="72"/>
        <v>917.29526730153157</v>
      </c>
      <c r="E374">
        <f t="shared" si="73"/>
        <v>-200.31778023867332</v>
      </c>
      <c r="F374">
        <f t="shared" si="74"/>
        <v>1667.552191371997</v>
      </c>
      <c r="G374">
        <f t="shared" si="75"/>
        <v>3335.1043827439939</v>
      </c>
      <c r="H374">
        <f t="shared" si="76"/>
        <v>1467.2344111333236</v>
      </c>
      <c r="I374">
        <f t="shared" si="77"/>
        <v>3134.7866025053208</v>
      </c>
      <c r="J374">
        <f t="shared" si="78"/>
        <v>-1867.8699716106703</v>
      </c>
      <c r="K374">
        <f t="shared" si="79"/>
        <v>-3535.422162982667</v>
      </c>
    </row>
    <row r="375" spans="1:11">
      <c r="A375" t="s">
        <v>115</v>
      </c>
      <c r="B375" s="5">
        <v>-1892.4817973594299</v>
      </c>
      <c r="C375">
        <f t="shared" si="71"/>
        <v>-5853.3302575538537</v>
      </c>
      <c r="D375">
        <f t="shared" si="72"/>
        <v>-3573.9199756014614</v>
      </c>
      <c r="E375">
        <f t="shared" si="73"/>
        <v>-440.18770763711126</v>
      </c>
      <c r="F375">
        <f t="shared" si="74"/>
        <v>1792.3392533884071</v>
      </c>
      <c r="G375">
        <f t="shared" si="75"/>
        <v>3584.6785067768142</v>
      </c>
      <c r="H375">
        <f t="shared" si="76"/>
        <v>1352.1515457512958</v>
      </c>
      <c r="I375">
        <f t="shared" si="77"/>
        <v>3144.4907991397031</v>
      </c>
      <c r="J375">
        <f t="shared" si="78"/>
        <v>-2232.5269610255182</v>
      </c>
      <c r="K375">
        <f t="shared" si="79"/>
        <v>-4024.8662144139253</v>
      </c>
    </row>
    <row r="376" spans="1:11">
      <c r="A376" t="s">
        <v>116</v>
      </c>
      <c r="B376" s="5">
        <v>-2068.6307027703301</v>
      </c>
      <c r="C376">
        <f t="shared" si="71"/>
        <v>-8489.7186743706407</v>
      </c>
      <c r="D376">
        <f t="shared" si="72"/>
        <v>-6113.9903633372105</v>
      </c>
      <c r="E376">
        <f t="shared" si="73"/>
        <v>-869.20701081668051</v>
      </c>
      <c r="F376">
        <f t="shared" si="74"/>
        <v>2066.0129184429288</v>
      </c>
      <c r="G376">
        <f t="shared" si="75"/>
        <v>4132.0258368858576</v>
      </c>
      <c r="H376">
        <f t="shared" si="76"/>
        <v>1196.8059076262484</v>
      </c>
      <c r="I376">
        <f t="shared" si="77"/>
        <v>3262.8188260691772</v>
      </c>
      <c r="J376">
        <f t="shared" si="78"/>
        <v>-2935.2199292596092</v>
      </c>
      <c r="K376">
        <f t="shared" si="79"/>
        <v>-5001.2328477025385</v>
      </c>
    </row>
    <row r="377" spans="1:11">
      <c r="A377" t="s">
        <v>117</v>
      </c>
      <c r="B377" s="5">
        <v>-1010.99159991007</v>
      </c>
      <c r="C377">
        <f t="shared" ref="C377:C408" si="80">SUM(B374,B375,B376,B377)</f>
        <v>-6707.5155336406697</v>
      </c>
      <c r="D377">
        <f t="shared" si="72"/>
        <v>-5521.4487757592397</v>
      </c>
      <c r="E377">
        <f t="shared" si="73"/>
        <v>-1233.483571829785</v>
      </c>
      <c r="F377">
        <f t="shared" si="74"/>
        <v>2214.247763797905</v>
      </c>
      <c r="G377">
        <f t="shared" si="75"/>
        <v>4428.49552759581</v>
      </c>
      <c r="H377">
        <f t="shared" si="76"/>
        <v>980.76419196812003</v>
      </c>
      <c r="I377">
        <f t="shared" si="77"/>
        <v>3195.011955766025</v>
      </c>
      <c r="J377">
        <f t="shared" si="78"/>
        <v>-3447.73133562769</v>
      </c>
      <c r="K377">
        <f t="shared" si="79"/>
        <v>-5661.9790994255945</v>
      </c>
    </row>
    <row r="378" spans="1:11">
      <c r="A378" t="s">
        <v>163</v>
      </c>
      <c r="B378" s="5">
        <v>1265.7981440943099</v>
      </c>
      <c r="C378">
        <f t="shared" si="80"/>
        <v>-3706.3059559455201</v>
      </c>
      <c r="D378">
        <f t="shared" si="72"/>
        <v>-584.02505562937722</v>
      </c>
      <c r="E378">
        <f t="shared" si="73"/>
        <v>-1341.6542293568962</v>
      </c>
      <c r="F378">
        <f t="shared" si="74"/>
        <v>2120.4580135569677</v>
      </c>
      <c r="G378">
        <f t="shared" si="75"/>
        <v>4240.9160271139353</v>
      </c>
      <c r="H378">
        <f t="shared" si="76"/>
        <v>778.8037842000715</v>
      </c>
      <c r="I378">
        <f t="shared" si="77"/>
        <v>2899.2617977570389</v>
      </c>
      <c r="J378">
        <f t="shared" si="78"/>
        <v>-3462.1122429138641</v>
      </c>
      <c r="K378">
        <f t="shared" si="79"/>
        <v>-5582.5702564708317</v>
      </c>
    </row>
    <row r="379" spans="1:11">
      <c r="A379" t="s">
        <v>119</v>
      </c>
      <c r="B379" s="5">
        <v>4250.2281961116296</v>
      </c>
      <c r="C379">
        <f t="shared" si="80"/>
        <v>2436.4040375255395</v>
      </c>
      <c r="D379">
        <f t="shared" si="72"/>
        <v>8289.7342950793936</v>
      </c>
      <c r="E379">
        <f t="shared" si="73"/>
        <v>-955.17762747940765</v>
      </c>
      <c r="F379">
        <f t="shared" si="74"/>
        <v>3005.1692753255802</v>
      </c>
      <c r="G379">
        <f t="shared" si="75"/>
        <v>6010.3385506511604</v>
      </c>
      <c r="H379">
        <f t="shared" si="76"/>
        <v>2049.9916478461728</v>
      </c>
      <c r="I379">
        <f t="shared" si="77"/>
        <v>5055.160923171753</v>
      </c>
      <c r="J379">
        <f t="shared" si="78"/>
        <v>-3960.3469028049876</v>
      </c>
      <c r="K379">
        <f t="shared" si="79"/>
        <v>-6965.5161781305678</v>
      </c>
    </row>
    <row r="380" spans="1:11">
      <c r="A380" t="s">
        <v>120</v>
      </c>
      <c r="B380" s="5">
        <v>10918.5311939968</v>
      </c>
      <c r="C380">
        <f t="shared" si="80"/>
        <v>15423.56593429267</v>
      </c>
      <c r="D380">
        <f t="shared" si="72"/>
        <v>23913.284608663311</v>
      </c>
      <c r="E380">
        <f t="shared" si="73"/>
        <v>296.9164380880049</v>
      </c>
      <c r="F380">
        <f t="shared" si="74"/>
        <v>6318.9162708743243</v>
      </c>
      <c r="G380">
        <f t="shared" si="75"/>
        <v>12637.832541748649</v>
      </c>
      <c r="H380">
        <f t="shared" si="76"/>
        <v>6615.832708962329</v>
      </c>
      <c r="I380">
        <f t="shared" si="77"/>
        <v>12934.748979836653</v>
      </c>
      <c r="J380">
        <f t="shared" si="78"/>
        <v>-6021.9998327863195</v>
      </c>
      <c r="K380">
        <f t="shared" si="79"/>
        <v>-12340.916103660644</v>
      </c>
    </row>
    <row r="381" spans="1:11">
      <c r="A381" t="s">
        <v>121</v>
      </c>
      <c r="B381" s="5">
        <v>2343.4624371238301</v>
      </c>
      <c r="C381">
        <f t="shared" si="80"/>
        <v>18778.019971326568</v>
      </c>
      <c r="D381">
        <f t="shared" ref="D381:D408" si="81">C381-C377</f>
        <v>25485.535504967236</v>
      </c>
      <c r="E381">
        <f t="shared" si="73"/>
        <v>1658.1516715770842</v>
      </c>
      <c r="F381">
        <f t="shared" si="74"/>
        <v>8435.2238064223402</v>
      </c>
      <c r="G381">
        <f t="shared" si="75"/>
        <v>16870.44761284468</v>
      </c>
      <c r="H381">
        <f t="shared" si="76"/>
        <v>10093.375477999425</v>
      </c>
      <c r="I381">
        <f t="shared" si="77"/>
        <v>18528.599284421765</v>
      </c>
      <c r="J381">
        <f t="shared" si="78"/>
        <v>-6777.0721348452562</v>
      </c>
      <c r="K381">
        <f t="shared" si="79"/>
        <v>-15212.295941267595</v>
      </c>
    </row>
    <row r="382" spans="1:11">
      <c r="A382" t="s">
        <v>122</v>
      </c>
      <c r="B382" s="5">
        <v>4825.1647486471602</v>
      </c>
      <c r="C382">
        <f t="shared" si="80"/>
        <v>22337.38657587942</v>
      </c>
      <c r="D382">
        <f t="shared" si="81"/>
        <v>26043.692531824941</v>
      </c>
      <c r="E382">
        <f t="shared" si="73"/>
        <v>2984.2947583992018</v>
      </c>
      <c r="F382">
        <f t="shared" si="74"/>
        <v>10017.932251740345</v>
      </c>
      <c r="G382">
        <f t="shared" si="75"/>
        <v>20035.86450348069</v>
      </c>
      <c r="H382">
        <f t="shared" si="76"/>
        <v>13002.227010139548</v>
      </c>
      <c r="I382">
        <f t="shared" si="77"/>
        <v>23020.159261879893</v>
      </c>
      <c r="J382">
        <f t="shared" si="78"/>
        <v>-7033.6374933411435</v>
      </c>
      <c r="K382">
        <f t="shared" si="79"/>
        <v>-17051.569745081488</v>
      </c>
    </row>
    <row r="383" spans="1:11">
      <c r="A383" t="s">
        <v>123</v>
      </c>
      <c r="B383" s="5">
        <v>1169.88502456584</v>
      </c>
      <c r="C383">
        <f t="shared" si="80"/>
        <v>19257.043404333628</v>
      </c>
      <c r="D383">
        <f t="shared" si="81"/>
        <v>16820.639366808089</v>
      </c>
      <c r="E383">
        <f t="shared" si="73"/>
        <v>3929.6895356226269</v>
      </c>
      <c r="F383">
        <f t="shared" si="74"/>
        <v>10399.060541926247</v>
      </c>
      <c r="G383">
        <f t="shared" si="75"/>
        <v>20798.121083852493</v>
      </c>
      <c r="H383">
        <f t="shared" si="76"/>
        <v>14328.750077548873</v>
      </c>
      <c r="I383">
        <f t="shared" si="77"/>
        <v>24727.81061947512</v>
      </c>
      <c r="J383">
        <f t="shared" si="78"/>
        <v>-6469.3710063036197</v>
      </c>
      <c r="K383">
        <f t="shared" si="79"/>
        <v>-16868.431548229866</v>
      </c>
    </row>
    <row r="384" spans="1:11">
      <c r="A384" t="s">
        <v>124</v>
      </c>
      <c r="B384" s="5">
        <v>-698.05803415032005</v>
      </c>
      <c r="C384">
        <f t="shared" si="80"/>
        <v>7640.4541761865103</v>
      </c>
      <c r="D384">
        <f t="shared" si="81"/>
        <v>-7783.1117581061599</v>
      </c>
      <c r="E384">
        <f t="shared" si="73"/>
        <v>3683.9809639721634</v>
      </c>
      <c r="F384">
        <f t="shared" si="74"/>
        <v>10623.780759909787</v>
      </c>
      <c r="G384">
        <f t="shared" si="75"/>
        <v>21247.561519819574</v>
      </c>
      <c r="H384">
        <f t="shared" si="76"/>
        <v>14307.761723881951</v>
      </c>
      <c r="I384">
        <f t="shared" si="77"/>
        <v>24931.542483791738</v>
      </c>
      <c r="J384">
        <f t="shared" si="78"/>
        <v>-6939.7997959376235</v>
      </c>
      <c r="K384">
        <f t="shared" si="79"/>
        <v>-17563.580555847409</v>
      </c>
    </row>
    <row r="385" spans="1:11">
      <c r="A385" t="s">
        <v>125</v>
      </c>
      <c r="B385" s="5">
        <v>-4355.5976285932502</v>
      </c>
      <c r="C385">
        <f t="shared" si="80"/>
        <v>941.39411046943042</v>
      </c>
      <c r="D385">
        <f t="shared" si="81"/>
        <v>-17836.625860857137</v>
      </c>
      <c r="E385">
        <f t="shared" si="73"/>
        <v>2900.785821675855</v>
      </c>
      <c r="F385">
        <f t="shared" si="74"/>
        <v>11609.880726192752</v>
      </c>
      <c r="G385">
        <f t="shared" si="75"/>
        <v>23219.761452385505</v>
      </c>
      <c r="H385">
        <f t="shared" si="76"/>
        <v>14510.666547868608</v>
      </c>
      <c r="I385">
        <f t="shared" si="77"/>
        <v>26120.547274061359</v>
      </c>
      <c r="J385">
        <f t="shared" si="78"/>
        <v>-8709.0949045168963</v>
      </c>
      <c r="K385">
        <f t="shared" si="79"/>
        <v>-20318.97563070965</v>
      </c>
    </row>
    <row r="386" spans="1:11">
      <c r="A386" t="s">
        <v>126</v>
      </c>
      <c r="B386" s="5">
        <v>1717.48680415642</v>
      </c>
      <c r="C386">
        <f t="shared" si="80"/>
        <v>-2166.2838340213102</v>
      </c>
      <c r="D386">
        <f t="shared" si="81"/>
        <v>-24503.670409900729</v>
      </c>
      <c r="E386">
        <f t="shared" si="73"/>
        <v>1786.6972590198952</v>
      </c>
      <c r="F386">
        <f t="shared" si="74"/>
        <v>13100.694502488437</v>
      </c>
      <c r="G386">
        <f t="shared" si="75"/>
        <v>26201.389004976874</v>
      </c>
      <c r="H386">
        <f t="shared" si="76"/>
        <v>14887.391761508332</v>
      </c>
      <c r="I386">
        <f t="shared" si="77"/>
        <v>27988.086263996771</v>
      </c>
      <c r="J386">
        <f t="shared" si="78"/>
        <v>-11313.997243468542</v>
      </c>
      <c r="K386">
        <f t="shared" si="79"/>
        <v>-24414.691745956978</v>
      </c>
    </row>
    <row r="387" spans="1:11">
      <c r="A387" t="s">
        <v>127</v>
      </c>
      <c r="B387" s="5">
        <v>2028.8043364653399</v>
      </c>
      <c r="C387">
        <f t="shared" si="80"/>
        <v>-1307.3645221218103</v>
      </c>
      <c r="D387">
        <f t="shared" si="81"/>
        <v>-20564.407926455438</v>
      </c>
      <c r="E387">
        <f t="shared" si="73"/>
        <v>802.07477183780315</v>
      </c>
      <c r="F387">
        <f t="shared" si="74"/>
        <v>14018.877419415923</v>
      </c>
      <c r="G387">
        <f t="shared" si="75"/>
        <v>28037.754838831846</v>
      </c>
      <c r="H387">
        <f t="shared" si="76"/>
        <v>14820.952191253726</v>
      </c>
      <c r="I387">
        <f t="shared" si="77"/>
        <v>28839.829610669651</v>
      </c>
      <c r="J387">
        <f t="shared" si="78"/>
        <v>-13216.802647578121</v>
      </c>
      <c r="K387">
        <f t="shared" si="79"/>
        <v>-27235.680066994042</v>
      </c>
    </row>
    <row r="388" spans="1:11">
      <c r="A388" t="s">
        <v>128</v>
      </c>
      <c r="B388" s="5">
        <v>2893.6202844096601</v>
      </c>
      <c r="C388">
        <f t="shared" si="80"/>
        <v>2284.3137964381699</v>
      </c>
      <c r="D388">
        <f t="shared" si="81"/>
        <v>-5356.1403797483399</v>
      </c>
      <c r="E388">
        <f t="shared" si="73"/>
        <v>448.4101092418905</v>
      </c>
      <c r="F388">
        <f t="shared" si="74"/>
        <v>14083.6490299244</v>
      </c>
      <c r="G388">
        <f t="shared" si="75"/>
        <v>28167.298059848799</v>
      </c>
      <c r="H388">
        <f t="shared" si="76"/>
        <v>14532.059139166289</v>
      </c>
      <c r="I388">
        <f t="shared" si="77"/>
        <v>28615.708169090689</v>
      </c>
      <c r="J388">
        <f t="shared" si="78"/>
        <v>-13635.23892068251</v>
      </c>
      <c r="K388">
        <f t="shared" si="79"/>
        <v>-27718.88795060691</v>
      </c>
    </row>
    <row r="389" spans="1:11">
      <c r="A389" t="s">
        <v>129</v>
      </c>
      <c r="B389" s="5">
        <v>-607.26945822009998</v>
      </c>
      <c r="C389">
        <f t="shared" si="80"/>
        <v>6032.6419668113194</v>
      </c>
      <c r="D389">
        <f t="shared" si="81"/>
        <v>5091.247856341889</v>
      </c>
      <c r="E389">
        <f t="shared" si="73"/>
        <v>700.30309336695177</v>
      </c>
      <c r="F389">
        <f t="shared" si="74"/>
        <v>14121.214217345661</v>
      </c>
      <c r="G389">
        <f t="shared" si="75"/>
        <v>28242.428434691323</v>
      </c>
      <c r="H389">
        <f t="shared" si="76"/>
        <v>14821.517310712614</v>
      </c>
      <c r="I389">
        <f t="shared" si="77"/>
        <v>28942.731528058273</v>
      </c>
      <c r="J389">
        <f t="shared" si="78"/>
        <v>-13420.911123978709</v>
      </c>
      <c r="K389">
        <f t="shared" si="79"/>
        <v>-27542.125341324372</v>
      </c>
    </row>
    <row r="390" spans="1:11">
      <c r="A390" t="s">
        <v>130</v>
      </c>
      <c r="B390" s="5">
        <v>5190.8485788375901</v>
      </c>
      <c r="C390">
        <f t="shared" si="80"/>
        <v>9506.00374149249</v>
      </c>
      <c r="D390">
        <f t="shared" si="81"/>
        <v>11672.287575513801</v>
      </c>
      <c r="E390">
        <f t="shared" si="73"/>
        <v>1371.3133654968647</v>
      </c>
      <c r="F390">
        <f t="shared" si="74"/>
        <v>14316.259968761944</v>
      </c>
      <c r="G390">
        <f t="shared" si="75"/>
        <v>28632.519937523888</v>
      </c>
      <c r="H390">
        <f t="shared" si="76"/>
        <v>15687.573334258808</v>
      </c>
      <c r="I390">
        <f t="shared" si="77"/>
        <v>30003.833303020754</v>
      </c>
      <c r="J390">
        <f t="shared" si="78"/>
        <v>-12944.94660326508</v>
      </c>
      <c r="K390">
        <f t="shared" si="79"/>
        <v>-27261.206572027022</v>
      </c>
    </row>
    <row r="391" spans="1:11">
      <c r="A391" t="s">
        <v>131</v>
      </c>
      <c r="B391" s="5">
        <v>2029.52237099524</v>
      </c>
      <c r="C391">
        <f t="shared" si="80"/>
        <v>9506.7217760223903</v>
      </c>
      <c r="D391">
        <f t="shared" si="81"/>
        <v>10814.086298144201</v>
      </c>
      <c r="E391">
        <f t="shared" si="73"/>
        <v>1900.9229569601303</v>
      </c>
      <c r="F391">
        <f t="shared" si="74"/>
        <v>14466.63267995951</v>
      </c>
      <c r="G391">
        <f t="shared" si="75"/>
        <v>28933.26535991902</v>
      </c>
      <c r="H391">
        <f t="shared" si="76"/>
        <v>16367.55563691964</v>
      </c>
      <c r="I391">
        <f t="shared" si="77"/>
        <v>30834.18831687915</v>
      </c>
      <c r="J391">
        <f t="shared" si="78"/>
        <v>-12565.70972299938</v>
      </c>
      <c r="K391">
        <f t="shared" si="79"/>
        <v>-27032.34240295889</v>
      </c>
    </row>
    <row r="392" spans="1:11">
      <c r="A392" t="s">
        <v>132</v>
      </c>
      <c r="B392" s="5">
        <v>6319.0792483000396</v>
      </c>
      <c r="C392">
        <f t="shared" si="80"/>
        <v>12932.180739912768</v>
      </c>
      <c r="D392">
        <f t="shared" si="81"/>
        <v>10647.866943474599</v>
      </c>
      <c r="E392">
        <f t="shared" si="73"/>
        <v>2495.1147359049355</v>
      </c>
      <c r="F392">
        <f t="shared" si="74"/>
        <v>14574.65973905996</v>
      </c>
      <c r="G392">
        <f t="shared" si="75"/>
        <v>29149.31947811992</v>
      </c>
      <c r="H392">
        <f t="shared" si="76"/>
        <v>17069.774474964895</v>
      </c>
      <c r="I392">
        <f t="shared" si="77"/>
        <v>31644.434214024855</v>
      </c>
      <c r="J392">
        <f t="shared" si="78"/>
        <v>-12079.545003155024</v>
      </c>
      <c r="K392">
        <f t="shared" si="79"/>
        <v>-26654.204742214984</v>
      </c>
    </row>
    <row r="393" spans="1:11">
      <c r="A393" t="s">
        <v>133</v>
      </c>
      <c r="B393" s="5">
        <v>3321.4649258062</v>
      </c>
      <c r="C393">
        <f t="shared" si="80"/>
        <v>16860.91512393907</v>
      </c>
      <c r="D393">
        <f t="shared" si="81"/>
        <v>10828.273157127751</v>
      </c>
      <c r="E393">
        <f t="shared" si="73"/>
        <v>2934.330144992583</v>
      </c>
      <c r="F393">
        <f t="shared" si="74"/>
        <v>14692.234277677911</v>
      </c>
      <c r="G393">
        <f t="shared" si="75"/>
        <v>29384.468555355823</v>
      </c>
      <c r="H393">
        <f t="shared" si="76"/>
        <v>17626.564422670494</v>
      </c>
      <c r="I393">
        <f t="shared" si="77"/>
        <v>32318.798700348405</v>
      </c>
      <c r="J393">
        <f t="shared" si="78"/>
        <v>-11757.904132685329</v>
      </c>
      <c r="K393">
        <f t="shared" si="79"/>
        <v>-26450.138410363241</v>
      </c>
    </row>
    <row r="394" spans="1:11">
      <c r="A394" t="s">
        <v>134</v>
      </c>
      <c r="B394" s="5">
        <v>3004.4215571985201</v>
      </c>
      <c r="C394">
        <f t="shared" si="80"/>
        <v>14674.4881023</v>
      </c>
      <c r="D394">
        <f t="shared" si="81"/>
        <v>5168.4843608075098</v>
      </c>
      <c r="E394">
        <f t="shared" si="73"/>
        <v>3146.8895996678812</v>
      </c>
      <c r="F394">
        <f t="shared" si="74"/>
        <v>14692.268998676758</v>
      </c>
      <c r="G394">
        <f t="shared" si="75"/>
        <v>29384.537997353516</v>
      </c>
      <c r="H394">
        <f t="shared" si="76"/>
        <v>17839.158598344638</v>
      </c>
      <c r="I394">
        <f t="shared" si="77"/>
        <v>32531.427597021397</v>
      </c>
      <c r="J394">
        <f t="shared" si="78"/>
        <v>-11545.379399008878</v>
      </c>
      <c r="K394">
        <f t="shared" si="79"/>
        <v>-26237.648397685636</v>
      </c>
    </row>
    <row r="395" spans="1:11">
      <c r="A395" t="s">
        <v>135</v>
      </c>
      <c r="B395" s="5">
        <v>3280.6461292479398</v>
      </c>
      <c r="C395">
        <f t="shared" si="80"/>
        <v>15925.611860552699</v>
      </c>
      <c r="D395">
        <f t="shared" si="81"/>
        <v>6418.8900845303087</v>
      </c>
      <c r="E395">
        <f t="shared" si="73"/>
        <v>3646.530102674471</v>
      </c>
      <c r="F395">
        <f t="shared" si="74"/>
        <v>14621.427123522482</v>
      </c>
      <c r="G395">
        <f t="shared" si="75"/>
        <v>29242.854247044965</v>
      </c>
      <c r="H395">
        <f t="shared" si="76"/>
        <v>18267.957226196952</v>
      </c>
      <c r="I395">
        <f t="shared" si="77"/>
        <v>32889.384349719432</v>
      </c>
      <c r="J395">
        <f t="shared" si="78"/>
        <v>-10974.897020848011</v>
      </c>
      <c r="K395">
        <f t="shared" si="79"/>
        <v>-25596.324144370494</v>
      </c>
    </row>
    <row r="396" spans="1:11">
      <c r="A396" t="s">
        <v>136</v>
      </c>
      <c r="B396" s="5">
        <v>2402.04214337232</v>
      </c>
      <c r="C396">
        <f t="shared" si="80"/>
        <v>12008.574755624981</v>
      </c>
      <c r="D396">
        <f t="shared" si="81"/>
        <v>-923.60598428778758</v>
      </c>
      <c r="E396">
        <f t="shared" si="73"/>
        <v>3906.049321626941</v>
      </c>
      <c r="F396">
        <f t="shared" si="74"/>
        <v>14484.488747089905</v>
      </c>
      <c r="G396">
        <f t="shared" si="75"/>
        <v>28968.97749417981</v>
      </c>
      <c r="H396">
        <f t="shared" si="76"/>
        <v>18390.538068716847</v>
      </c>
      <c r="I396">
        <f t="shared" si="77"/>
        <v>32875.026815806748</v>
      </c>
      <c r="J396">
        <f t="shared" si="78"/>
        <v>-10578.439425462964</v>
      </c>
      <c r="K396">
        <f t="shared" si="79"/>
        <v>-25062.928172552867</v>
      </c>
    </row>
    <row r="397" spans="1:11">
      <c r="A397" t="s">
        <v>137</v>
      </c>
      <c r="B397" s="5">
        <v>1228.9640193264599</v>
      </c>
      <c r="C397">
        <f t="shared" si="80"/>
        <v>9916.0738491452412</v>
      </c>
      <c r="D397">
        <f t="shared" si="81"/>
        <v>-6944.8412747938291</v>
      </c>
      <c r="E397">
        <f t="shared" si="73"/>
        <v>3834.8796966752125</v>
      </c>
      <c r="F397">
        <f t="shared" si="74"/>
        <v>14536.651817272934</v>
      </c>
      <c r="G397">
        <f t="shared" si="75"/>
        <v>29073.303634545868</v>
      </c>
      <c r="H397">
        <f t="shared" si="76"/>
        <v>18371.531513948146</v>
      </c>
      <c r="I397">
        <f t="shared" si="77"/>
        <v>32908.18333122108</v>
      </c>
      <c r="J397">
        <f t="shared" si="78"/>
        <v>-10701.772120597721</v>
      </c>
      <c r="K397">
        <f t="shared" si="79"/>
        <v>-25238.423937870655</v>
      </c>
    </row>
    <row r="398" spans="1:11">
      <c r="A398" t="s">
        <v>138</v>
      </c>
      <c r="B398" s="5">
        <v>2491.2686747412299</v>
      </c>
      <c r="C398">
        <f t="shared" si="80"/>
        <v>9402.9209666879506</v>
      </c>
      <c r="D398">
        <f t="shared" si="81"/>
        <v>-5271.5671356120492</v>
      </c>
      <c r="E398">
        <f t="shared" si="73"/>
        <v>3600.5025926760791</v>
      </c>
      <c r="F398">
        <f t="shared" si="74"/>
        <v>14649.003338179014</v>
      </c>
      <c r="G398">
        <f t="shared" si="75"/>
        <v>29298.006676358029</v>
      </c>
      <c r="H398">
        <f t="shared" si="76"/>
        <v>18249.505930855092</v>
      </c>
      <c r="I398">
        <f t="shared" si="77"/>
        <v>32898.509269034112</v>
      </c>
      <c r="J398">
        <f t="shared" si="78"/>
        <v>-11048.500745502935</v>
      </c>
      <c r="K398">
        <f t="shared" si="79"/>
        <v>-25697.50408368195</v>
      </c>
    </row>
    <row r="399" spans="1:11">
      <c r="A399" t="s">
        <v>139</v>
      </c>
      <c r="B399" s="5">
        <v>2544.86512349132</v>
      </c>
      <c r="C399">
        <f t="shared" si="80"/>
        <v>8667.1399609313303</v>
      </c>
      <c r="D399">
        <f t="shared" si="81"/>
        <v>-7258.4718996213687</v>
      </c>
      <c r="E399">
        <f t="shared" ref="E399:E408" si="82">AVERAGE(D380:D399)</f>
        <v>2823.0922829410401</v>
      </c>
      <c r="F399">
        <f t="shared" ref="F399:F408" si="83">STDEV(D380,D381,D382,D383,D384,D385,D386,D387,D388,D389,D390,D391,D392,D393,D394,D395,D396,D397,D398,D399)</f>
        <v>14798.8509057994</v>
      </c>
      <c r="G399">
        <f t="shared" ref="G399:G408" si="84">F399*2</f>
        <v>29597.701811598799</v>
      </c>
      <c r="H399">
        <f t="shared" ref="H399:H408" si="85">E399+F399</f>
        <v>17621.943188740439</v>
      </c>
      <c r="I399">
        <f t="shared" ref="I399:I408" si="86">E399+G399</f>
        <v>32420.79409453984</v>
      </c>
      <c r="J399">
        <f t="shared" ref="J399:J408" si="87">E399-F399</f>
        <v>-11975.75862285836</v>
      </c>
      <c r="K399">
        <f t="shared" ref="K399:K408" si="88">E399-G399</f>
        <v>-26774.609528657758</v>
      </c>
    </row>
    <row r="400" spans="1:11">
      <c r="A400" t="s">
        <v>140</v>
      </c>
      <c r="B400" s="5">
        <v>1835.1755253855099</v>
      </c>
      <c r="C400">
        <f t="shared" si="80"/>
        <v>8100.2733429445198</v>
      </c>
      <c r="D400">
        <f t="shared" si="81"/>
        <v>-3908.301412680461</v>
      </c>
      <c r="E400">
        <f t="shared" si="82"/>
        <v>1432.0129818738503</v>
      </c>
      <c r="F400">
        <f t="shared" si="83"/>
        <v>13997.983296141103</v>
      </c>
      <c r="G400">
        <f t="shared" si="84"/>
        <v>27995.966592282206</v>
      </c>
      <c r="H400">
        <f t="shared" si="85"/>
        <v>15429.996278014953</v>
      </c>
      <c r="I400">
        <f t="shared" si="86"/>
        <v>29427.979574156056</v>
      </c>
      <c r="J400">
        <f t="shared" si="87"/>
        <v>-12565.970314267253</v>
      </c>
      <c r="K400">
        <f t="shared" si="88"/>
        <v>-26563.953610408356</v>
      </c>
    </row>
    <row r="401" spans="1:11">
      <c r="A401" t="s">
        <v>141</v>
      </c>
      <c r="B401" s="5">
        <v>549.03470483058004</v>
      </c>
      <c r="C401">
        <f t="shared" si="80"/>
        <v>7420.3440284486396</v>
      </c>
      <c r="D401">
        <f t="shared" si="81"/>
        <v>-2495.7298206966016</v>
      </c>
      <c r="E401">
        <f t="shared" si="82"/>
        <v>32.949715590659117</v>
      </c>
      <c r="F401">
        <f t="shared" si="83"/>
        <v>12815.769168273217</v>
      </c>
      <c r="G401">
        <f t="shared" si="84"/>
        <v>25631.538336546433</v>
      </c>
      <c r="H401">
        <f t="shared" si="85"/>
        <v>12848.718883863876</v>
      </c>
      <c r="I401">
        <f t="shared" si="86"/>
        <v>25664.488052137091</v>
      </c>
      <c r="J401">
        <f t="shared" si="87"/>
        <v>-12782.819452682557</v>
      </c>
      <c r="K401">
        <f t="shared" si="88"/>
        <v>-25598.588620955776</v>
      </c>
    </row>
    <row r="402" spans="1:11">
      <c r="A402" t="s">
        <v>142</v>
      </c>
      <c r="B402" s="5">
        <v>2427.2144551525798</v>
      </c>
      <c r="C402">
        <f t="shared" si="80"/>
        <v>7356.2898088599895</v>
      </c>
      <c r="D402">
        <f t="shared" si="81"/>
        <v>-2046.631157827961</v>
      </c>
      <c r="E402">
        <f t="shared" si="82"/>
        <v>-1371.5664688919858</v>
      </c>
      <c r="F402">
        <f t="shared" si="83"/>
        <v>11259.960382799607</v>
      </c>
      <c r="G402">
        <f t="shared" si="84"/>
        <v>22519.920765599214</v>
      </c>
      <c r="H402">
        <f t="shared" si="85"/>
        <v>9888.393913907621</v>
      </c>
      <c r="I402">
        <f t="shared" si="86"/>
        <v>21148.354296707228</v>
      </c>
      <c r="J402">
        <f t="shared" si="87"/>
        <v>-12631.526851691593</v>
      </c>
      <c r="K402">
        <f t="shared" si="88"/>
        <v>-23891.4872344912</v>
      </c>
    </row>
    <row r="403" spans="1:11">
      <c r="A403" t="s">
        <v>143</v>
      </c>
      <c r="B403" s="5">
        <v>1993.25544852027</v>
      </c>
      <c r="C403">
        <f t="shared" si="80"/>
        <v>6804.68013388894</v>
      </c>
      <c r="D403">
        <f t="shared" si="81"/>
        <v>-1862.4598270423903</v>
      </c>
      <c r="E403">
        <f t="shared" si="82"/>
        <v>-2305.7214285845102</v>
      </c>
      <c r="F403">
        <f t="shared" si="83"/>
        <v>10414.512045997593</v>
      </c>
      <c r="G403">
        <f t="shared" si="84"/>
        <v>20829.024091995187</v>
      </c>
      <c r="H403">
        <f t="shared" si="85"/>
        <v>8108.7906174130831</v>
      </c>
      <c r="I403">
        <f t="shared" si="86"/>
        <v>18523.302663410675</v>
      </c>
      <c r="J403">
        <f t="shared" si="87"/>
        <v>-12720.233474582103</v>
      </c>
      <c r="K403">
        <f t="shared" si="88"/>
        <v>-23134.745520579698</v>
      </c>
    </row>
    <row r="404" spans="1:11">
      <c r="A404" t="s">
        <v>144</v>
      </c>
      <c r="B404" s="5">
        <v>-2083.7892392814001</v>
      </c>
      <c r="C404">
        <f t="shared" si="80"/>
        <v>2885.7153692220299</v>
      </c>
      <c r="D404">
        <f t="shared" si="81"/>
        <v>-5214.5579737224898</v>
      </c>
      <c r="E404">
        <f t="shared" si="82"/>
        <v>-2177.2937393653265</v>
      </c>
      <c r="F404">
        <f t="shared" si="83"/>
        <v>10359.10180460586</v>
      </c>
      <c r="G404">
        <f t="shared" si="84"/>
        <v>20718.20360921172</v>
      </c>
      <c r="H404">
        <f t="shared" si="85"/>
        <v>8181.8080652405333</v>
      </c>
      <c r="I404">
        <f t="shared" si="86"/>
        <v>18540.909869846393</v>
      </c>
      <c r="J404">
        <f t="shared" si="87"/>
        <v>-12536.395543971186</v>
      </c>
      <c r="K404">
        <f t="shared" si="88"/>
        <v>-22895.497348577046</v>
      </c>
    </row>
    <row r="405" spans="1:11">
      <c r="A405" t="s">
        <v>145</v>
      </c>
      <c r="B405" s="5">
        <v>2321.2020786602902</v>
      </c>
      <c r="C405">
        <f t="shared" si="80"/>
        <v>4657.8827430517395</v>
      </c>
      <c r="D405">
        <f t="shared" si="81"/>
        <v>-2762.4612853969002</v>
      </c>
      <c r="E405">
        <f t="shared" si="82"/>
        <v>-1423.585510592314</v>
      </c>
      <c r="F405">
        <f t="shared" si="83"/>
        <v>9686.3306573012833</v>
      </c>
      <c r="G405">
        <f t="shared" si="84"/>
        <v>19372.661314602567</v>
      </c>
      <c r="H405">
        <f t="shared" si="85"/>
        <v>8262.7451467089686</v>
      </c>
      <c r="I405">
        <f t="shared" si="86"/>
        <v>17949.075804010252</v>
      </c>
      <c r="J405">
        <f t="shared" si="87"/>
        <v>-11109.916167893598</v>
      </c>
      <c r="K405">
        <f t="shared" si="88"/>
        <v>-20796.246825194881</v>
      </c>
    </row>
    <row r="406" spans="1:11">
      <c r="A406" t="s">
        <v>146</v>
      </c>
      <c r="B406" s="5">
        <v>228.28420239956901</v>
      </c>
      <c r="C406">
        <f t="shared" si="80"/>
        <v>2458.9524902987291</v>
      </c>
      <c r="D406">
        <f t="shared" si="81"/>
        <v>-4897.33731856126</v>
      </c>
      <c r="E406">
        <f t="shared" si="82"/>
        <v>-443.26885602534111</v>
      </c>
      <c r="F406">
        <f t="shared" si="83"/>
        <v>8087.779111749488</v>
      </c>
      <c r="G406">
        <f t="shared" si="84"/>
        <v>16175.558223498976</v>
      </c>
      <c r="H406">
        <f t="shared" si="85"/>
        <v>7644.5102557241471</v>
      </c>
      <c r="I406">
        <f t="shared" si="86"/>
        <v>15732.289367473635</v>
      </c>
      <c r="J406">
        <f t="shared" si="87"/>
        <v>-8531.0479677748299</v>
      </c>
      <c r="K406">
        <f t="shared" si="88"/>
        <v>-16618.827079524319</v>
      </c>
    </row>
    <row r="407" spans="1:11">
      <c r="A407" t="s">
        <v>273</v>
      </c>
      <c r="B407" s="5">
        <v>-465.02130765667698</v>
      </c>
      <c r="C407">
        <f t="shared" si="80"/>
        <v>0.6757341217821704</v>
      </c>
      <c r="D407">
        <f t="shared" si="81"/>
        <v>-6804.0043997671582</v>
      </c>
      <c r="E407">
        <f t="shared" si="82"/>
        <v>244.75132030907261</v>
      </c>
      <c r="F407">
        <f t="shared" si="83"/>
        <v>6762.7561033460579</v>
      </c>
      <c r="G407">
        <f t="shared" si="84"/>
        <v>13525.512206692116</v>
      </c>
      <c r="H407">
        <f t="shared" si="85"/>
        <v>7007.5074236551309</v>
      </c>
      <c r="I407">
        <f t="shared" si="86"/>
        <v>13770.263527001189</v>
      </c>
      <c r="J407">
        <f t="shared" si="87"/>
        <v>-6518.0047830369849</v>
      </c>
      <c r="K407">
        <f t="shared" si="88"/>
        <v>-13280.760886383043</v>
      </c>
    </row>
    <row r="408" spans="1:11">
      <c r="A408" s="9" t="s">
        <v>274</v>
      </c>
      <c r="B408" s="28">
        <v>-1101.57840871195</v>
      </c>
      <c r="C408">
        <f t="shared" si="80"/>
        <v>982.88656469123225</v>
      </c>
      <c r="D408">
        <f t="shared" si="81"/>
        <v>-1902.8288045307977</v>
      </c>
      <c r="E408">
        <f t="shared" si="82"/>
        <v>417.41689906994964</v>
      </c>
      <c r="F408">
        <f t="shared" si="83"/>
        <v>6655.4622468616008</v>
      </c>
      <c r="G408">
        <f t="shared" si="84"/>
        <v>13310.924493723202</v>
      </c>
      <c r="H408">
        <f t="shared" si="85"/>
        <v>7072.8791459315507</v>
      </c>
      <c r="I408">
        <f t="shared" si="86"/>
        <v>13728.341392793151</v>
      </c>
      <c r="J408">
        <f t="shared" si="87"/>
        <v>-6238.0453477916508</v>
      </c>
      <c r="K408">
        <f t="shared" si="88"/>
        <v>-12893.507594653252</v>
      </c>
    </row>
  </sheetData>
  <conditionalFormatting sqref="O33:CK34">
    <cfRule type="containsText" dxfId="48" priority="1" operator="containsText" text="Upper Limit">
      <formula>NOT(ISERROR(SEARCH("Upper Limit",O33)))</formula>
    </cfRule>
    <cfRule type="containsText" dxfId="47" priority="2" operator="containsText" text="Lower Limit">
      <formula>NOT(ISERROR(SEARCH("Lower Limit",O33)))</formula>
    </cfRule>
    <cfRule type="containsText" dxfId="46" priority="3" operator="containsText" text="No">
      <formula>NOT(ISERROR(SEARCH("No",O33)))</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sheetPr codeName="Sheet12"/>
  <dimension ref="A1:F5"/>
  <sheetViews>
    <sheetView workbookViewId="0">
      <selection activeCell="B8" sqref="B8"/>
    </sheetView>
  </sheetViews>
  <sheetFormatPr defaultRowHeight="15"/>
  <cols>
    <col min="1" max="1" width="16.28515625" customWidth="1"/>
    <col min="2" max="2" width="13.7109375" customWidth="1"/>
    <col min="3" max="3" width="15.42578125" customWidth="1"/>
    <col min="4" max="4" width="13.85546875" customWidth="1"/>
    <col min="5" max="5" width="16.28515625" customWidth="1"/>
    <col min="6" max="6" width="18.140625" customWidth="1"/>
  </cols>
  <sheetData>
    <row r="1" spans="1:6">
      <c r="A1" t="s">
        <v>195</v>
      </c>
      <c r="B1" s="20" t="s">
        <v>169</v>
      </c>
      <c r="C1" t="s">
        <v>170</v>
      </c>
      <c r="D1" s="21" t="s">
        <v>195</v>
      </c>
      <c r="E1" s="20" t="s">
        <v>171</v>
      </c>
      <c r="F1" t="s">
        <v>172</v>
      </c>
    </row>
    <row r="2" spans="1:6" ht="48">
      <c r="A2" s="22" t="s">
        <v>196</v>
      </c>
      <c r="B2" s="23" t="s">
        <v>212</v>
      </c>
      <c r="C2" s="24" t="s">
        <v>213</v>
      </c>
      <c r="D2" s="25" t="s">
        <v>197</v>
      </c>
      <c r="E2" s="23" t="s">
        <v>214</v>
      </c>
      <c r="F2" s="24" t="s">
        <v>215</v>
      </c>
    </row>
    <row r="3" spans="1:6" ht="30">
      <c r="A3" s="22" t="s">
        <v>198</v>
      </c>
      <c r="B3" s="23" t="s">
        <v>216</v>
      </c>
      <c r="C3" s="24" t="s">
        <v>217</v>
      </c>
      <c r="D3" s="25" t="s">
        <v>200</v>
      </c>
      <c r="E3" s="23" t="s">
        <v>218</v>
      </c>
      <c r="F3" s="24" t="s">
        <v>219</v>
      </c>
    </row>
    <row r="4" spans="1:6" ht="60">
      <c r="A4" s="22" t="s">
        <v>203</v>
      </c>
      <c r="B4" s="23" t="s">
        <v>220</v>
      </c>
      <c r="C4" s="24" t="s">
        <v>221</v>
      </c>
      <c r="D4" s="25" t="s">
        <v>205</v>
      </c>
      <c r="E4" s="23" t="s">
        <v>222</v>
      </c>
      <c r="F4" s="24" t="s">
        <v>223</v>
      </c>
    </row>
    <row r="5" spans="1:6" ht="60">
      <c r="A5" s="22" t="s">
        <v>207</v>
      </c>
      <c r="B5" s="23" t="s">
        <v>224</v>
      </c>
      <c r="C5" s="24" t="s">
        <v>225</v>
      </c>
      <c r="D5" s="25" t="s">
        <v>210</v>
      </c>
      <c r="E5" s="23" t="s">
        <v>226</v>
      </c>
      <c r="F5" s="24" t="s">
        <v>227</v>
      </c>
    </row>
  </sheetData>
  <pageMargins left="0.7" right="0.7" top="0.75" bottom="0.75" header="0.3" footer="0.3"/>
  <drawing r:id="rId1"/>
  <tableParts count="2">
    <tablePart r:id="rId2"/>
    <tablePart r:id="rId3"/>
  </tableParts>
</worksheet>
</file>

<file path=xl/worksheets/sheet13.xml><?xml version="1.0" encoding="utf-8"?>
<worksheet xmlns="http://schemas.openxmlformats.org/spreadsheetml/2006/main" xmlns:r="http://schemas.openxmlformats.org/officeDocument/2006/relationships">
  <sheetPr codeName="Sheet13"/>
  <dimension ref="A1:CC377"/>
  <sheetViews>
    <sheetView topLeftCell="I10" workbookViewId="0">
      <selection activeCell="E28" sqref="E28"/>
    </sheetView>
  </sheetViews>
  <sheetFormatPr defaultRowHeight="15"/>
  <sheetData>
    <row r="1" spans="1:11" ht="75">
      <c r="A1" s="1" t="s">
        <v>0</v>
      </c>
      <c r="B1" s="2" t="s">
        <v>147</v>
      </c>
      <c r="C1" s="2" t="s">
        <v>148</v>
      </c>
      <c r="D1" s="2" t="s">
        <v>149</v>
      </c>
      <c r="E1" s="2" t="s">
        <v>150</v>
      </c>
      <c r="F1" s="2" t="s">
        <v>166</v>
      </c>
      <c r="G1" s="2" t="s">
        <v>167</v>
      </c>
      <c r="H1" s="2" t="s">
        <v>151</v>
      </c>
      <c r="I1" s="2" t="s">
        <v>152</v>
      </c>
      <c r="J1" s="2" t="s">
        <v>153</v>
      </c>
      <c r="K1" s="2" t="s">
        <v>154</v>
      </c>
    </row>
    <row r="2" spans="1:11">
      <c r="A2" t="s">
        <v>57</v>
      </c>
      <c r="B2">
        <v>1353.9580000000001</v>
      </c>
    </row>
    <row r="3" spans="1:11">
      <c r="A3" t="s">
        <v>58</v>
      </c>
      <c r="B3">
        <v>2108.8208999999997</v>
      </c>
    </row>
    <row r="4" spans="1:11">
      <c r="A4" t="s">
        <v>59</v>
      </c>
      <c r="B4">
        <v>2303.6675</v>
      </c>
    </row>
    <row r="5" spans="1:11">
      <c r="A5" t="s">
        <v>60</v>
      </c>
      <c r="B5">
        <v>1898.348</v>
      </c>
      <c r="C5">
        <f>SUM(B2,B3,B4,B5)</f>
        <v>7664.7943999999998</v>
      </c>
    </row>
    <row r="6" spans="1:11">
      <c r="A6" t="s">
        <v>61</v>
      </c>
      <c r="B6">
        <v>1528.9996000000001</v>
      </c>
      <c r="C6">
        <f t="shared" ref="C6:C69" si="0">SUM(B3,B4,B5,B6)</f>
        <v>7839.8360000000002</v>
      </c>
    </row>
    <row r="7" spans="1:11">
      <c r="A7" t="s">
        <v>62</v>
      </c>
      <c r="B7">
        <v>2354</v>
      </c>
      <c r="C7">
        <f t="shared" si="0"/>
        <v>8085.0150999999996</v>
      </c>
    </row>
    <row r="8" spans="1:11">
      <c r="A8" t="s">
        <v>63</v>
      </c>
      <c r="B8">
        <v>1408.9949999999999</v>
      </c>
      <c r="C8">
        <f t="shared" si="0"/>
        <v>7190.3425999999999</v>
      </c>
    </row>
    <row r="9" spans="1:11">
      <c r="A9" t="s">
        <v>64</v>
      </c>
      <c r="B9">
        <v>319.99979999999999</v>
      </c>
      <c r="C9">
        <f t="shared" si="0"/>
        <v>5611.9943999999996</v>
      </c>
      <c r="D9">
        <f>C9-C5</f>
        <v>-2052.8000000000002</v>
      </c>
      <c r="E9" t="e">
        <v>#N/A</v>
      </c>
    </row>
    <row r="10" spans="1:11">
      <c r="A10" t="s">
        <v>65</v>
      </c>
      <c r="B10">
        <v>1298</v>
      </c>
      <c r="C10">
        <f t="shared" si="0"/>
        <v>5380.9948000000004</v>
      </c>
      <c r="D10">
        <f t="shared" ref="D10:D73" si="1">C10-C6</f>
        <v>-2458.8411999999998</v>
      </c>
      <c r="E10" t="e">
        <v>#N/A</v>
      </c>
    </row>
    <row r="11" spans="1:11">
      <c r="A11" t="s">
        <v>66</v>
      </c>
      <c r="B11">
        <v>602</v>
      </c>
      <c r="C11">
        <f t="shared" si="0"/>
        <v>3628.9947999999999</v>
      </c>
      <c r="D11">
        <f t="shared" si="1"/>
        <v>-4456.0203000000001</v>
      </c>
      <c r="E11" t="e">
        <v>#N/A</v>
      </c>
    </row>
    <row r="12" spans="1:11">
      <c r="A12" t="s">
        <v>67</v>
      </c>
      <c r="B12">
        <v>116</v>
      </c>
      <c r="C12">
        <f t="shared" si="0"/>
        <v>2335.9998000000001</v>
      </c>
      <c r="D12">
        <f t="shared" si="1"/>
        <v>-4854.3428000000004</v>
      </c>
      <c r="E12" t="e">
        <v>#N/A</v>
      </c>
    </row>
    <row r="13" spans="1:11">
      <c r="A13" t="s">
        <v>68</v>
      </c>
      <c r="B13">
        <v>-230.59900000000005</v>
      </c>
      <c r="C13">
        <f t="shared" si="0"/>
        <v>1785.4009999999998</v>
      </c>
      <c r="D13">
        <f t="shared" si="1"/>
        <v>-3826.5933999999997</v>
      </c>
      <c r="E13" t="e">
        <v>#N/A</v>
      </c>
    </row>
    <row r="14" spans="1:11">
      <c r="A14" t="s">
        <v>69</v>
      </c>
      <c r="B14">
        <v>869.99800000000005</v>
      </c>
      <c r="C14">
        <f t="shared" si="0"/>
        <v>1357.3989999999999</v>
      </c>
      <c r="D14">
        <f t="shared" si="1"/>
        <v>-4023.5958000000005</v>
      </c>
      <c r="E14" t="e">
        <v>#N/A</v>
      </c>
    </row>
    <row r="15" spans="1:11">
      <c r="A15" t="s">
        <v>70</v>
      </c>
      <c r="B15">
        <v>2781.7</v>
      </c>
      <c r="C15">
        <f t="shared" si="0"/>
        <v>3537.0989999999997</v>
      </c>
      <c r="D15">
        <f t="shared" si="1"/>
        <v>-91.895800000000236</v>
      </c>
      <c r="E15" t="e">
        <v>#N/A</v>
      </c>
    </row>
    <row r="16" spans="1:11">
      <c r="A16" t="s">
        <v>71</v>
      </c>
      <c r="B16">
        <v>4867.3483999999999</v>
      </c>
      <c r="C16">
        <f t="shared" si="0"/>
        <v>8288.4473999999991</v>
      </c>
      <c r="D16">
        <f t="shared" si="1"/>
        <v>5952.4475999999995</v>
      </c>
      <c r="E16" t="e">
        <v>#N/A</v>
      </c>
    </row>
    <row r="17" spans="1:80">
      <c r="A17" t="s">
        <v>72</v>
      </c>
      <c r="B17">
        <v>4423.9743600000002</v>
      </c>
      <c r="C17">
        <f t="shared" si="0"/>
        <v>12943.020759999999</v>
      </c>
      <c r="D17">
        <f t="shared" si="1"/>
        <v>11157.61976</v>
      </c>
      <c r="E17" t="e">
        <v>#N/A</v>
      </c>
    </row>
    <row r="18" spans="1:80">
      <c r="A18" t="s">
        <v>73</v>
      </c>
      <c r="B18">
        <v>8611.8349999999991</v>
      </c>
      <c r="C18">
        <f t="shared" si="0"/>
        <v>20684.857759999999</v>
      </c>
      <c r="D18">
        <f t="shared" si="1"/>
        <v>19327.458759999998</v>
      </c>
      <c r="E18" t="e">
        <v>#N/A</v>
      </c>
    </row>
    <row r="19" spans="1:80">
      <c r="A19" t="s">
        <v>74</v>
      </c>
      <c r="B19">
        <v>9821.2139999999999</v>
      </c>
      <c r="C19">
        <f t="shared" si="0"/>
        <v>27724.371759999998</v>
      </c>
      <c r="D19">
        <f t="shared" si="1"/>
        <v>24187.27276</v>
      </c>
      <c r="E19" t="e">
        <v>#N/A</v>
      </c>
    </row>
    <row r="20" spans="1:80">
      <c r="A20" t="s">
        <v>75</v>
      </c>
      <c r="B20">
        <v>4617.8159999999998</v>
      </c>
      <c r="C20">
        <f t="shared" si="0"/>
        <v>27474.839359999998</v>
      </c>
      <c r="D20">
        <f t="shared" si="1"/>
        <v>19186.391960000001</v>
      </c>
      <c r="E20" t="e">
        <v>#N/A</v>
      </c>
    </row>
    <row r="21" spans="1:80">
      <c r="A21" t="s">
        <v>76</v>
      </c>
      <c r="B21">
        <v>1698.6770000000001</v>
      </c>
      <c r="C21">
        <f t="shared" si="0"/>
        <v>24749.541999999998</v>
      </c>
      <c r="D21">
        <f t="shared" si="1"/>
        <v>11806.521239999998</v>
      </c>
      <c r="E21" t="e">
        <v>#N/A</v>
      </c>
    </row>
    <row r="22" spans="1:80">
      <c r="A22" t="s">
        <v>77</v>
      </c>
      <c r="B22">
        <v>2099.4913999999999</v>
      </c>
      <c r="C22">
        <f t="shared" si="0"/>
        <v>18237.198399999997</v>
      </c>
      <c r="D22">
        <f t="shared" si="1"/>
        <v>-2447.6593600000015</v>
      </c>
      <c r="E22" t="e">
        <v>#N/A</v>
      </c>
    </row>
    <row r="23" spans="1:80">
      <c r="A23" t="s">
        <v>78</v>
      </c>
      <c r="B23">
        <v>5698.1045000000004</v>
      </c>
      <c r="C23">
        <f t="shared" si="0"/>
        <v>14114.088900000002</v>
      </c>
      <c r="D23">
        <f t="shared" si="1"/>
        <v>-13610.282859999996</v>
      </c>
      <c r="E23" t="e">
        <v>#N/A</v>
      </c>
    </row>
    <row r="24" spans="1:80">
      <c r="A24" t="s">
        <v>79</v>
      </c>
      <c r="B24">
        <v>-150.08400000000006</v>
      </c>
      <c r="C24">
        <f t="shared" si="0"/>
        <v>9346.1888999999992</v>
      </c>
      <c r="D24">
        <f t="shared" si="1"/>
        <v>-18128.650459999997</v>
      </c>
      <c r="E24" t="e">
        <v>#N/A</v>
      </c>
    </row>
    <row r="25" spans="1:80">
      <c r="A25" t="s">
        <v>80</v>
      </c>
      <c r="B25">
        <v>1701.154</v>
      </c>
      <c r="C25">
        <f t="shared" si="0"/>
        <v>9348.6659</v>
      </c>
      <c r="D25">
        <f t="shared" si="1"/>
        <v>-15400.876099999998</v>
      </c>
      <c r="E25" t="e">
        <v>#N/A</v>
      </c>
    </row>
    <row r="26" spans="1:80">
      <c r="A26" t="s">
        <v>81</v>
      </c>
      <c r="B26">
        <v>4409.3960000000006</v>
      </c>
      <c r="C26">
        <f t="shared" si="0"/>
        <v>11658.570500000002</v>
      </c>
      <c r="D26">
        <f t="shared" si="1"/>
        <v>-6578.6278999999959</v>
      </c>
      <c r="E26" t="e">
        <v>#N/A</v>
      </c>
      <c r="O26" s="9" t="s">
        <v>83</v>
      </c>
      <c r="P26" s="9" t="s">
        <v>84</v>
      </c>
      <c r="Q26" s="9" t="s">
        <v>85</v>
      </c>
      <c r="R26" s="9" t="s">
        <v>86</v>
      </c>
      <c r="S26" s="9" t="s">
        <v>87</v>
      </c>
      <c r="T26" s="9" t="s">
        <v>88</v>
      </c>
      <c r="U26" s="9" t="s">
        <v>89</v>
      </c>
      <c r="V26" s="9" t="s">
        <v>90</v>
      </c>
      <c r="W26" s="9" t="s">
        <v>91</v>
      </c>
      <c r="X26" s="9" t="s">
        <v>92</v>
      </c>
      <c r="Y26" s="9" t="s">
        <v>93</v>
      </c>
      <c r="Z26" s="9" t="s">
        <v>94</v>
      </c>
      <c r="AA26" s="9" t="s">
        <v>95</v>
      </c>
      <c r="AB26" s="9" t="s">
        <v>96</v>
      </c>
      <c r="AC26" s="9" t="s">
        <v>97</v>
      </c>
      <c r="AD26" s="9" t="s">
        <v>98</v>
      </c>
      <c r="AE26" s="9" t="s">
        <v>99</v>
      </c>
      <c r="AF26" s="9" t="s">
        <v>100</v>
      </c>
      <c r="AG26" s="9" t="s">
        <v>101</v>
      </c>
      <c r="AH26" s="9" t="s">
        <v>102</v>
      </c>
      <c r="AI26" s="9" t="s">
        <v>103</v>
      </c>
      <c r="AJ26" s="9" t="s">
        <v>104</v>
      </c>
      <c r="AK26" s="9" t="s">
        <v>105</v>
      </c>
      <c r="AL26" s="9" t="s">
        <v>106</v>
      </c>
      <c r="AM26" s="9" t="s">
        <v>107</v>
      </c>
      <c r="AN26" s="9" t="s">
        <v>108</v>
      </c>
      <c r="AO26" s="9" t="s">
        <v>109</v>
      </c>
      <c r="AP26" s="9" t="s">
        <v>110</v>
      </c>
      <c r="AQ26" s="9" t="s">
        <v>111</v>
      </c>
      <c r="AR26" s="9" t="s">
        <v>112</v>
      </c>
      <c r="AS26" s="9" t="s">
        <v>113</v>
      </c>
      <c r="AT26" s="9" t="s">
        <v>114</v>
      </c>
      <c r="AU26" s="9" t="s">
        <v>115</v>
      </c>
      <c r="AV26" s="9" t="s">
        <v>116</v>
      </c>
      <c r="AW26" s="9" t="s">
        <v>117</v>
      </c>
      <c r="AX26" s="9" t="s">
        <v>163</v>
      </c>
      <c r="AY26" s="9" t="s">
        <v>119</v>
      </c>
      <c r="AZ26" s="9" t="s">
        <v>120</v>
      </c>
      <c r="BA26" s="9" t="s">
        <v>121</v>
      </c>
      <c r="BB26" s="9" t="s">
        <v>122</v>
      </c>
      <c r="BC26" s="9" t="s">
        <v>123</v>
      </c>
      <c r="BD26" s="9" t="s">
        <v>124</v>
      </c>
      <c r="BE26" s="9" t="s">
        <v>125</v>
      </c>
      <c r="BF26" s="9" t="s">
        <v>126</v>
      </c>
      <c r="BG26" s="9" t="s">
        <v>127</v>
      </c>
      <c r="BH26" s="9" t="s">
        <v>128</v>
      </c>
      <c r="BI26" s="9" t="s">
        <v>129</v>
      </c>
      <c r="BJ26" s="9" t="s">
        <v>130</v>
      </c>
      <c r="BK26" s="9" t="s">
        <v>131</v>
      </c>
      <c r="BL26" s="9" t="s">
        <v>132</v>
      </c>
      <c r="BM26" s="9" t="s">
        <v>133</v>
      </c>
      <c r="BN26" s="9" t="s">
        <v>134</v>
      </c>
      <c r="BO26" s="9" t="s">
        <v>135</v>
      </c>
      <c r="BP26" s="9" t="s">
        <v>136</v>
      </c>
      <c r="BQ26" s="9" t="s">
        <v>137</v>
      </c>
      <c r="BR26" s="9" t="s">
        <v>138</v>
      </c>
      <c r="BS26" s="9" t="s">
        <v>139</v>
      </c>
      <c r="BT26" s="9" t="s">
        <v>140</v>
      </c>
      <c r="BU26" s="9" t="s">
        <v>141</v>
      </c>
      <c r="BV26" s="9" t="s">
        <v>142</v>
      </c>
      <c r="BW26" s="9" t="s">
        <v>143</v>
      </c>
      <c r="BX26" s="9" t="s">
        <v>144</v>
      </c>
      <c r="BY26" s="9" t="s">
        <v>145</v>
      </c>
      <c r="BZ26" s="9" t="s">
        <v>146</v>
      </c>
      <c r="CA26" s="9" t="s">
        <v>273</v>
      </c>
      <c r="CB26" s="9" t="s">
        <v>274</v>
      </c>
    </row>
    <row r="27" spans="1:80">
      <c r="A27" t="s">
        <v>82</v>
      </c>
      <c r="B27">
        <v>9754.3910000000014</v>
      </c>
      <c r="C27">
        <f t="shared" si="0"/>
        <v>15714.857000000002</v>
      </c>
      <c r="D27">
        <f t="shared" si="1"/>
        <v>1600.7680999999993</v>
      </c>
      <c r="E27" t="e">
        <v>#N/A</v>
      </c>
      <c r="N27" s="2" t="s">
        <v>149</v>
      </c>
      <c r="O27" s="9">
        <v>14433.440200000003</v>
      </c>
      <c r="P27" s="9">
        <v>27318.059200000003</v>
      </c>
      <c r="Q27" s="9">
        <v>20710.862843301416</v>
      </c>
      <c r="R27" s="9">
        <v>7053.3145965829008</v>
      </c>
      <c r="S27" s="9">
        <v>-8290.6150968996772</v>
      </c>
      <c r="T27" s="10">
        <v>-34607.025426672764</v>
      </c>
      <c r="U27" s="10">
        <v>-29384.742887590506</v>
      </c>
      <c r="V27" s="10">
        <v>-17702.154949309523</v>
      </c>
      <c r="W27" s="9">
        <v>-10499.698727758197</v>
      </c>
      <c r="X27" s="9">
        <v>3603.0819132272413</v>
      </c>
      <c r="Y27" s="9">
        <v>1703.6444045352632</v>
      </c>
      <c r="Z27" s="9">
        <v>-3082.8278058098963</v>
      </c>
      <c r="AA27" s="9">
        <v>-3048.8737808929964</v>
      </c>
      <c r="AB27" s="9">
        <v>-5842.7329384115765</v>
      </c>
      <c r="AC27" s="9">
        <v>-4166.3210157530302</v>
      </c>
      <c r="AD27" s="9">
        <v>-539.46538448714455</v>
      </c>
      <c r="AE27" s="9">
        <v>-775.88209625354057</v>
      </c>
      <c r="AF27" s="9">
        <v>1851.418485807164</v>
      </c>
      <c r="AG27" s="9">
        <v>872.84931139435685</v>
      </c>
      <c r="AH27" s="9">
        <v>226.34139532988456</v>
      </c>
      <c r="AI27" s="9">
        <v>1808.7178718043947</v>
      </c>
      <c r="AJ27" s="9">
        <v>2686.7329042054098</v>
      </c>
      <c r="AK27" s="9">
        <v>3153.2281060635114</v>
      </c>
      <c r="AL27" s="9">
        <v>1953.852232154054</v>
      </c>
      <c r="AM27" s="9">
        <v>432.35673181067978</v>
      </c>
      <c r="AN27" s="9">
        <v>5359.5941177780751</v>
      </c>
      <c r="AO27" s="9">
        <v>4747.6013547577295</v>
      </c>
      <c r="AP27" s="9">
        <v>7182.0383387967886</v>
      </c>
      <c r="AQ27" s="9">
        <v>9606.7217379931808</v>
      </c>
      <c r="AR27" s="9">
        <v>-1710.8593229734906</v>
      </c>
      <c r="AS27" s="9">
        <v>2882.7924680625565</v>
      </c>
      <c r="AT27" s="9">
        <v>3361.0028153496423</v>
      </c>
      <c r="AU27" s="9">
        <v>780.87800505994164</v>
      </c>
      <c r="AV27" s="9">
        <v>6436.9930406737221</v>
      </c>
      <c r="AW27" s="9">
        <v>729.13856671120084</v>
      </c>
      <c r="AX27" s="9">
        <v>-2010.7677962687721</v>
      </c>
      <c r="AY27" s="9">
        <v>-1748.3602197683813</v>
      </c>
      <c r="AZ27" s="9">
        <v>-2782.203277638775</v>
      </c>
      <c r="BA27" s="9">
        <v>-1113.3684721868976</v>
      </c>
      <c r="BB27" s="9">
        <v>-1054.9409887565762</v>
      </c>
      <c r="BC27" s="9">
        <v>1445.3094837682638</v>
      </c>
      <c r="BD27" s="9">
        <v>2189.8621696482587</v>
      </c>
      <c r="BE27" s="9">
        <v>490.28577115193366</v>
      </c>
      <c r="BF27" s="9">
        <v>3488.3079138688172</v>
      </c>
      <c r="BG27" s="9">
        <v>4358.0848339076256</v>
      </c>
      <c r="BH27" s="8">
        <v>6194.7432343567343</v>
      </c>
      <c r="BI27" s="8">
        <v>13390.429049552462</v>
      </c>
      <c r="BJ27" s="8">
        <v>10977.062632549827</v>
      </c>
      <c r="BK27" s="9">
        <v>6582.8421572287007</v>
      </c>
      <c r="BL27" s="9">
        <v>6367.0899999999965</v>
      </c>
      <c r="BM27" s="9">
        <v>-1045.3208640199991</v>
      </c>
      <c r="BN27" s="9">
        <v>-898.27505367600315</v>
      </c>
      <c r="BO27" s="9">
        <v>-203.95669098899816</v>
      </c>
      <c r="BP27" s="9">
        <v>-6317.8352981689968</v>
      </c>
      <c r="BQ27" s="9">
        <v>-2292.8829497989973</v>
      </c>
      <c r="BR27" s="9">
        <v>1154.2710161230025</v>
      </c>
      <c r="BS27" s="9">
        <v>6035.6679407140036</v>
      </c>
      <c r="BT27" s="9">
        <v>12113.179252426002</v>
      </c>
      <c r="BU27" s="9">
        <v>10657.506512046002</v>
      </c>
      <c r="BV27" s="9">
        <v>9518.0749362729985</v>
      </c>
      <c r="BW27" s="9">
        <v>3570.4982784599961</v>
      </c>
      <c r="BX27" s="9">
        <v>4378.2814105759971</v>
      </c>
      <c r="BY27" s="9">
        <v>3932.628015505994</v>
      </c>
      <c r="BZ27">
        <v>-3119.7707861840026</v>
      </c>
      <c r="CA27">
        <v>-6194.5689065989973</v>
      </c>
      <c r="CB27">
        <v>-13409.136718946997</v>
      </c>
    </row>
    <row r="28" spans="1:80" ht="45">
      <c r="A28" t="s">
        <v>83</v>
      </c>
      <c r="B28">
        <v>7914.6880999999994</v>
      </c>
      <c r="C28">
        <f t="shared" si="0"/>
        <v>23779.629100000002</v>
      </c>
      <c r="D28">
        <f t="shared" si="1"/>
        <v>14433.440200000003</v>
      </c>
      <c r="E28">
        <f t="shared" ref="E28:E59" si="2">AVERAGE(D9:D28)</f>
        <v>1486.0867200000002</v>
      </c>
      <c r="F28">
        <f>STDEV(D9,D10,D11,D12,D13,D14,D15,D16,D17,D18,D19,D20,D21,D22,D23,D24,D25,D26,D27,D28)</f>
        <v>11871.224527191949</v>
      </c>
      <c r="G28">
        <f t="shared" ref="G28:G88" si="3">F28*2</f>
        <v>23742.449054383898</v>
      </c>
      <c r="H28">
        <f t="shared" ref="H28:H59" si="4">E28+F28</f>
        <v>13357.311247191948</v>
      </c>
      <c r="I28">
        <f t="shared" ref="I28:I59" si="5">E28+G28</f>
        <v>25228.535774383898</v>
      </c>
      <c r="J28">
        <f t="shared" ref="J28:J59" si="6">E28-F28</f>
        <v>-10385.13780719195</v>
      </c>
      <c r="K28">
        <f t="shared" ref="K28:K59" si="7">E28-G28</f>
        <v>-22256.362334383899</v>
      </c>
      <c r="N28" s="2" t="s">
        <v>151</v>
      </c>
      <c r="O28">
        <v>13357.311247191948</v>
      </c>
      <c r="P28">
        <v>16112.033395675673</v>
      </c>
      <c r="Q28">
        <v>17778.985871636101</v>
      </c>
      <c r="R28">
        <v>18216.245340209156</v>
      </c>
      <c r="S28">
        <v>18193.02051484452</v>
      </c>
      <c r="T28">
        <v>19146.991993312051</v>
      </c>
      <c r="U28">
        <v>19381.54905920396</v>
      </c>
      <c r="V28">
        <v>19026.437317907523</v>
      </c>
      <c r="W28">
        <v>18331.455282642226</v>
      </c>
      <c r="X28">
        <v>17788.895298835876</v>
      </c>
      <c r="Y28">
        <v>16319.612410889553</v>
      </c>
      <c r="Z28">
        <v>13904.78077111231</v>
      </c>
      <c r="AA28">
        <v>11976.598235864867</v>
      </c>
      <c r="AB28">
        <v>10665.312611855607</v>
      </c>
      <c r="AC28">
        <v>10571.406543852354</v>
      </c>
      <c r="AD28">
        <v>11102.543132384828</v>
      </c>
      <c r="AE28">
        <v>11613.590846337305</v>
      </c>
      <c r="AF28">
        <v>12226.581245864847</v>
      </c>
      <c r="AG28">
        <v>12579.532246743191</v>
      </c>
      <c r="AH28">
        <v>12496.417213499262</v>
      </c>
      <c r="AI28">
        <v>11378.532642373768</v>
      </c>
      <c r="AJ28">
        <v>8342.3426574412188</v>
      </c>
      <c r="AK28">
        <v>6166.6063155576294</v>
      </c>
      <c r="AL28">
        <v>5678.5065567733918</v>
      </c>
      <c r="AM28">
        <v>6151.4155149370454</v>
      </c>
      <c r="AN28">
        <v>5700.5611725575236</v>
      </c>
      <c r="AO28">
        <v>4641.7747845673266</v>
      </c>
      <c r="AP28">
        <v>4523.0709749630441</v>
      </c>
      <c r="AQ28">
        <v>5173.2377638396538</v>
      </c>
      <c r="AR28">
        <v>4930.1955423608069</v>
      </c>
      <c r="AS28">
        <v>5007.7265468926325</v>
      </c>
      <c r="AT28">
        <v>5221.9082235528795</v>
      </c>
      <c r="AU28">
        <v>5262.300568065617</v>
      </c>
      <c r="AV28">
        <v>5553.1729489112331</v>
      </c>
      <c r="AW28">
        <v>5449.9614843471008</v>
      </c>
      <c r="AX28">
        <v>5475.9858524038564</v>
      </c>
      <c r="AY28">
        <v>5490.1701498015791</v>
      </c>
      <c r="AZ28">
        <v>5472.5319116862274</v>
      </c>
      <c r="BA28">
        <v>5444.8841585334503</v>
      </c>
      <c r="BB28">
        <v>5430.4656451061455</v>
      </c>
      <c r="BC28">
        <v>5414.5418654631512</v>
      </c>
      <c r="BD28">
        <v>5386.3575630521</v>
      </c>
      <c r="BE28">
        <v>5257.4901672018132</v>
      </c>
      <c r="BF28">
        <v>5353.7333917727283</v>
      </c>
      <c r="BG28">
        <v>5571.7997522155183</v>
      </c>
      <c r="BH28">
        <v>5659.562219133335</v>
      </c>
      <c r="BI28">
        <v>6875.2437178732907</v>
      </c>
      <c r="BJ28">
        <v>7353.660405782126</v>
      </c>
      <c r="BK28">
        <v>7010.7670553558128</v>
      </c>
      <c r="BL28">
        <v>7363.9131273393168</v>
      </c>
      <c r="BM28">
        <v>7263.7454826755184</v>
      </c>
      <c r="BN28">
        <v>7127.0505480788479</v>
      </c>
      <c r="BO28">
        <v>7104.5894800718133</v>
      </c>
      <c r="BP28">
        <v>6784.4505294081737</v>
      </c>
      <c r="BQ28">
        <v>6720.0618835503183</v>
      </c>
      <c r="BR28">
        <v>6799.5208173170977</v>
      </c>
      <c r="BS28">
        <v>7187.8754301702675</v>
      </c>
      <c r="BT28">
        <v>8238.05263502257</v>
      </c>
      <c r="BU28">
        <v>8990.7206779114076</v>
      </c>
      <c r="BV28">
        <v>9549.2298093274985</v>
      </c>
      <c r="BW28">
        <v>9618.5851210992751</v>
      </c>
      <c r="BX28">
        <v>9704.337251009254</v>
      </c>
      <c r="BY28">
        <v>9796.8927069341516</v>
      </c>
      <c r="BZ28">
        <v>9743.3364702611689</v>
      </c>
      <c r="CA28">
        <v>9694.0530286388857</v>
      </c>
      <c r="CB28">
        <v>9802.5864344871261</v>
      </c>
    </row>
    <row r="29" spans="1:80" ht="45">
      <c r="A29" t="s">
        <v>84</v>
      </c>
      <c r="B29">
        <v>14588.25</v>
      </c>
      <c r="C29">
        <f t="shared" si="0"/>
        <v>36666.725100000003</v>
      </c>
      <c r="D29">
        <f t="shared" si="1"/>
        <v>27318.059200000003</v>
      </c>
      <c r="E29">
        <f t="shared" si="2"/>
        <v>2954.6296800000009</v>
      </c>
      <c r="F29">
        <f t="shared" ref="F29:F88" si="8">STDEV(D10,D11,D12,D13,D14,D15,D16,D17,D18,D19,D20,D21,D22,D23,D24,D25,D26,D27,D28,D29)</f>
        <v>13157.403715675673</v>
      </c>
      <c r="G29">
        <f t="shared" si="3"/>
        <v>26314.807431351346</v>
      </c>
      <c r="H29">
        <f t="shared" si="4"/>
        <v>16112.033395675673</v>
      </c>
      <c r="I29">
        <f t="shared" si="5"/>
        <v>29269.437111351348</v>
      </c>
      <c r="J29">
        <f t="shared" si="6"/>
        <v>-10202.774035675673</v>
      </c>
      <c r="K29">
        <f t="shared" si="7"/>
        <v>-23360.177751351344</v>
      </c>
      <c r="N29" s="2" t="s">
        <v>152</v>
      </c>
      <c r="O29">
        <v>25228.535774383898</v>
      </c>
      <c r="P29">
        <v>29269.437111351348</v>
      </c>
      <c r="Q29">
        <v>31444.856861107131</v>
      </c>
      <c r="R29">
        <v>31743.90905342409</v>
      </c>
      <c r="S29">
        <v>31869.27301753981</v>
      </c>
      <c r="T29">
        <v>35316.237575808511</v>
      </c>
      <c r="U29">
        <v>37053.409061971848</v>
      </c>
      <c r="V29">
        <v>37223.698536844451</v>
      </c>
      <c r="W29">
        <v>36656.341782701769</v>
      </c>
      <c r="X29">
        <v>35948.948707427706</v>
      </c>
      <c r="Y29">
        <v>33891.573649308302</v>
      </c>
      <c r="Z29">
        <v>30425.415398044304</v>
      </c>
      <c r="AA29">
        <v>27680.81361459407</v>
      </c>
      <c r="AB29">
        <v>25940.705075496127</v>
      </c>
      <c r="AC29">
        <v>25838.826022277273</v>
      </c>
      <c r="AD29">
        <v>26247.558325566581</v>
      </c>
      <c r="AE29">
        <v>26402.01533528421</v>
      </c>
      <c r="AF29">
        <v>26765.381405048935</v>
      </c>
      <c r="AG29">
        <v>27098.709546235907</v>
      </c>
      <c r="AH29">
        <v>27001.200814981556</v>
      </c>
      <c r="AI29">
        <v>25396.667789140345</v>
      </c>
      <c r="AJ29">
        <v>20555.854134064975</v>
      </c>
      <c r="AK29">
        <v>17082.263187159693</v>
      </c>
      <c r="AL29">
        <v>16361.03678781266</v>
      </c>
      <c r="AM29">
        <v>16870.706112704451</v>
      </c>
      <c r="AN29">
        <v>13970.666450722865</v>
      </c>
      <c r="AO29">
        <v>10146.47646262506</v>
      </c>
      <c r="AP29">
        <v>8664.8591790111786</v>
      </c>
      <c r="AQ29">
        <v>8959.8717334768298</v>
      </c>
      <c r="AR29">
        <v>8739.4843523291729</v>
      </c>
      <c r="AS29">
        <v>8835.5889582164582</v>
      </c>
      <c r="AT29">
        <v>8941.7607804789768</v>
      </c>
      <c r="AU29">
        <v>8831.0578802068048</v>
      </c>
      <c r="AV29">
        <v>8798.8163429437718</v>
      </c>
      <c r="AW29">
        <v>8347.6204346922932</v>
      </c>
      <c r="AX29">
        <v>8473.2342913948887</v>
      </c>
      <c r="AY29">
        <v>8550.2267923660747</v>
      </c>
      <c r="AZ29">
        <v>8746.6314043076691</v>
      </c>
      <c r="BA29">
        <v>8790.6467871811765</v>
      </c>
      <c r="BB29">
        <v>8825.8738795308909</v>
      </c>
      <c r="BC29">
        <v>8812.1967396467098</v>
      </c>
      <c r="BD29">
        <v>8780.6716715524635</v>
      </c>
      <c r="BE29">
        <v>8656.0839965974701</v>
      </c>
      <c r="BF29">
        <v>8771.8476616535627</v>
      </c>
      <c r="BG29">
        <v>9011.6939774342936</v>
      </c>
      <c r="BH29">
        <v>9145.4614554409964</v>
      </c>
      <c r="BI29">
        <v>11144.68306818117</v>
      </c>
      <c r="BJ29">
        <v>11911.765229311188</v>
      </c>
      <c r="BK29">
        <v>11377.172507496785</v>
      </c>
      <c r="BL29">
        <v>11679.567185315118</v>
      </c>
      <c r="BM29">
        <v>11675.63756259165</v>
      </c>
      <c r="BN29">
        <v>11615.211586849593</v>
      </c>
      <c r="BO29">
        <v>11619.53118563797</v>
      </c>
      <c r="BP29">
        <v>11616.994701252826</v>
      </c>
      <c r="BQ29">
        <v>11639.318485362626</v>
      </c>
      <c r="BR29">
        <v>11639.984412276595</v>
      </c>
      <c r="BS29">
        <v>12027.492229958814</v>
      </c>
      <c r="BT29">
        <v>13383.07751316018</v>
      </c>
      <c r="BU29">
        <v>14299.869849726212</v>
      </c>
      <c r="BV29">
        <v>14888.237316306915</v>
      </c>
      <c r="BW29">
        <v>14920.688500115881</v>
      </c>
      <c r="BX29">
        <v>14982.771797889453</v>
      </c>
      <c r="BY29">
        <v>14995.765597521542</v>
      </c>
      <c r="BZ29">
        <v>15219.05705917822</v>
      </c>
      <c r="CA29">
        <v>15648.122862958986</v>
      </c>
      <c r="CB29">
        <v>16845.383672320655</v>
      </c>
    </row>
    <row r="30" spans="1:80" ht="45">
      <c r="A30" t="s">
        <v>85</v>
      </c>
      <c r="B30">
        <v>112.10424330141495</v>
      </c>
      <c r="C30">
        <f t="shared" si="0"/>
        <v>32369.433343301418</v>
      </c>
      <c r="D30">
        <f t="shared" si="1"/>
        <v>20710.862843301416</v>
      </c>
      <c r="E30">
        <f t="shared" si="2"/>
        <v>4113.1148821650713</v>
      </c>
      <c r="F30">
        <f t="shared" si="8"/>
        <v>13665.87098947103</v>
      </c>
      <c r="G30">
        <f t="shared" si="3"/>
        <v>27331.74197894206</v>
      </c>
      <c r="H30">
        <f t="shared" si="4"/>
        <v>17778.985871636101</v>
      </c>
      <c r="I30">
        <f t="shared" si="5"/>
        <v>31444.856861107131</v>
      </c>
      <c r="J30">
        <f t="shared" si="6"/>
        <v>-9552.7561073059587</v>
      </c>
      <c r="K30">
        <f t="shared" si="7"/>
        <v>-23218.627096776989</v>
      </c>
      <c r="N30" s="2" t="s">
        <v>153</v>
      </c>
      <c r="O30">
        <v>-10385.13780719195</v>
      </c>
      <c r="P30">
        <v>-10202.774035675673</v>
      </c>
      <c r="Q30">
        <v>-9552.7561073059587</v>
      </c>
      <c r="R30">
        <v>-8839.0820862207202</v>
      </c>
      <c r="S30">
        <v>-9159.4844905460559</v>
      </c>
      <c r="T30">
        <v>-13191.499171680864</v>
      </c>
      <c r="U30">
        <v>-15962.170946331822</v>
      </c>
      <c r="V30">
        <v>-17368.085119966334</v>
      </c>
      <c r="W30">
        <v>-18318.317717476861</v>
      </c>
      <c r="X30">
        <v>-18531.211518347784</v>
      </c>
      <c r="Y30">
        <v>-18824.310065947939</v>
      </c>
      <c r="Z30">
        <v>-19136.48848275168</v>
      </c>
      <c r="AA30">
        <v>-19431.83252159354</v>
      </c>
      <c r="AB30">
        <v>-19885.472315425435</v>
      </c>
      <c r="AC30">
        <v>-19963.432412997485</v>
      </c>
      <c r="AD30">
        <v>-19187.487253978677</v>
      </c>
      <c r="AE30">
        <v>-17963.258131556504</v>
      </c>
      <c r="AF30">
        <v>-16851.019072503332</v>
      </c>
      <c r="AG30">
        <v>-16458.822352242241</v>
      </c>
      <c r="AH30">
        <v>-16513.149989465324</v>
      </c>
      <c r="AI30">
        <v>-16657.737651159387</v>
      </c>
      <c r="AJ30">
        <v>-16084.680295806298</v>
      </c>
      <c r="AK30">
        <v>-15664.707427646499</v>
      </c>
      <c r="AL30">
        <v>-15686.553905305147</v>
      </c>
      <c r="AM30">
        <v>-15287.165680597765</v>
      </c>
      <c r="AN30">
        <v>-10839.64938377316</v>
      </c>
      <c r="AO30">
        <v>-6367.6285715481399</v>
      </c>
      <c r="AP30">
        <v>-3760.5054331332267</v>
      </c>
      <c r="AQ30">
        <v>-2400.0301754346988</v>
      </c>
      <c r="AR30">
        <v>-2688.382077575925</v>
      </c>
      <c r="AS30">
        <v>-2647.998275755021</v>
      </c>
      <c r="AT30">
        <v>-2217.7968902993152</v>
      </c>
      <c r="AU30">
        <v>-1875.2140562167576</v>
      </c>
      <c r="AV30">
        <v>-938.1138391538434</v>
      </c>
      <c r="AW30">
        <v>-345.35641634328613</v>
      </c>
      <c r="AX30">
        <v>-518.5110255782065</v>
      </c>
      <c r="AY30">
        <v>-629.94313532741262</v>
      </c>
      <c r="AZ30">
        <v>-1075.6670735566559</v>
      </c>
      <c r="BA30">
        <v>-1246.6410987620038</v>
      </c>
      <c r="BB30">
        <v>-1360.3508237433457</v>
      </c>
      <c r="BC30">
        <v>-1380.7678829039639</v>
      </c>
      <c r="BD30">
        <v>-1402.2706539486283</v>
      </c>
      <c r="BE30">
        <v>-1539.6974915894987</v>
      </c>
      <c r="BF30">
        <v>-1482.4951479889385</v>
      </c>
      <c r="BG30">
        <v>-1307.9886982220341</v>
      </c>
      <c r="BH30">
        <v>-1312.2362534819845</v>
      </c>
      <c r="BI30">
        <v>-1663.6349827424669</v>
      </c>
      <c r="BJ30">
        <v>-1762.5492412759982</v>
      </c>
      <c r="BK30">
        <v>-1722.0438489261328</v>
      </c>
      <c r="BL30">
        <v>-1267.3949886122873</v>
      </c>
      <c r="BM30">
        <v>-1560.0386771567451</v>
      </c>
      <c r="BN30">
        <v>-1849.2715294626405</v>
      </c>
      <c r="BO30">
        <v>-1925.2939310604988</v>
      </c>
      <c r="BP30">
        <v>-2880.6378142811313</v>
      </c>
      <c r="BQ30">
        <v>-3118.4513200742958</v>
      </c>
      <c r="BR30">
        <v>-2881.4063726018971</v>
      </c>
      <c r="BS30">
        <v>-2491.358169406828</v>
      </c>
      <c r="BT30">
        <v>-2051.9971212526525</v>
      </c>
      <c r="BU30">
        <v>-1627.5776657182014</v>
      </c>
      <c r="BV30">
        <v>-1128.7852046313346</v>
      </c>
      <c r="BW30">
        <v>-985.62163693393813</v>
      </c>
      <c r="BX30">
        <v>-852.5318427511429</v>
      </c>
      <c r="BY30">
        <v>-600.85307424063194</v>
      </c>
      <c r="BZ30">
        <v>-1208.1047075729339</v>
      </c>
      <c r="CA30">
        <v>-2214.0866400013124</v>
      </c>
      <c r="CB30">
        <v>-4283.0080411799272</v>
      </c>
    </row>
    <row r="31" spans="1:80" ht="45">
      <c r="A31" t="s">
        <v>86</v>
      </c>
      <c r="B31">
        <v>153.12925328148913</v>
      </c>
      <c r="C31">
        <f t="shared" si="0"/>
        <v>22768.171596582903</v>
      </c>
      <c r="D31">
        <f t="shared" si="1"/>
        <v>7053.3145965829008</v>
      </c>
      <c r="E31">
        <f t="shared" si="2"/>
        <v>4688.581626994217</v>
      </c>
      <c r="F31">
        <f t="shared" si="8"/>
        <v>13527.663713214937</v>
      </c>
      <c r="G31">
        <f t="shared" si="3"/>
        <v>27055.327426429874</v>
      </c>
      <c r="H31">
        <f t="shared" si="4"/>
        <v>18216.245340209156</v>
      </c>
      <c r="I31">
        <f t="shared" si="5"/>
        <v>31743.90905342409</v>
      </c>
      <c r="J31">
        <f t="shared" si="6"/>
        <v>-8839.0820862207202</v>
      </c>
      <c r="K31">
        <f t="shared" si="7"/>
        <v>-22366.745799435659</v>
      </c>
      <c r="N31" s="2" t="s">
        <v>154</v>
      </c>
      <c r="O31">
        <v>-22256.362334383899</v>
      </c>
      <c r="P31">
        <v>-23360.177751351344</v>
      </c>
      <c r="Q31">
        <v>-23218.627096776989</v>
      </c>
      <c r="R31">
        <v>-22366.745799435659</v>
      </c>
      <c r="S31">
        <v>-22835.736993241342</v>
      </c>
      <c r="T31">
        <v>-29360.744754177322</v>
      </c>
      <c r="U31">
        <v>-33634.030949099717</v>
      </c>
      <c r="V31">
        <v>-35565.346338903262</v>
      </c>
      <c r="W31">
        <v>-36643.204217536404</v>
      </c>
      <c r="X31">
        <v>-36691.264926939613</v>
      </c>
      <c r="Y31">
        <v>-36396.271304366681</v>
      </c>
      <c r="Z31">
        <v>-35657.123109683678</v>
      </c>
      <c r="AA31">
        <v>-35136.047900322737</v>
      </c>
      <c r="AB31">
        <v>-35160.86477906596</v>
      </c>
      <c r="AC31">
        <v>-35230.851891422404</v>
      </c>
      <c r="AD31">
        <v>-34332.502447160427</v>
      </c>
      <c r="AE31">
        <v>-32751.682620503409</v>
      </c>
      <c r="AF31">
        <v>-31389.819231687423</v>
      </c>
      <c r="AG31">
        <v>-30977.999651734957</v>
      </c>
      <c r="AH31">
        <v>-31017.933590947618</v>
      </c>
      <c r="AI31">
        <v>-30675.872797925964</v>
      </c>
      <c r="AJ31">
        <v>-28298.191772430058</v>
      </c>
      <c r="AK31">
        <v>-26580.364299248566</v>
      </c>
      <c r="AL31">
        <v>-26369.084136344416</v>
      </c>
      <c r="AM31">
        <v>-26006.456278365171</v>
      </c>
      <c r="AN31">
        <v>-19109.754661938499</v>
      </c>
      <c r="AO31">
        <v>-11872.330249605873</v>
      </c>
      <c r="AP31">
        <v>-7902.2936371813621</v>
      </c>
      <c r="AQ31">
        <v>-6186.6641450718744</v>
      </c>
      <c r="AR31">
        <v>-6497.670887544291</v>
      </c>
      <c r="AS31">
        <v>-6475.8606870788481</v>
      </c>
      <c r="AT31">
        <v>-5937.6494472254126</v>
      </c>
      <c r="AU31">
        <v>-5443.9713683579448</v>
      </c>
      <c r="AV31">
        <v>-4183.7572331863812</v>
      </c>
      <c r="AW31">
        <v>-3243.0153666884794</v>
      </c>
      <c r="AX31">
        <v>-3515.7594645692379</v>
      </c>
      <c r="AY31">
        <v>-3689.9997778919083</v>
      </c>
      <c r="AZ31">
        <v>-4349.7665661780975</v>
      </c>
      <c r="BA31">
        <v>-4592.4037274097309</v>
      </c>
      <c r="BB31">
        <v>-4755.7590581680906</v>
      </c>
      <c r="BC31">
        <v>-4778.4227570875219</v>
      </c>
      <c r="BD31">
        <v>-4796.5847624489925</v>
      </c>
      <c r="BE31">
        <v>-4938.2913209851549</v>
      </c>
      <c r="BF31">
        <v>-4900.6094178697722</v>
      </c>
      <c r="BG31">
        <v>-4747.8829234408104</v>
      </c>
      <c r="BH31">
        <v>-4798.1354897896445</v>
      </c>
      <c r="BI31">
        <v>-5933.0743330503465</v>
      </c>
      <c r="BJ31">
        <v>-6320.6540648050595</v>
      </c>
      <c r="BK31">
        <v>-6088.4493010671049</v>
      </c>
      <c r="BL31">
        <v>-5583.0490465880894</v>
      </c>
      <c r="BM31">
        <v>-5971.9307570728761</v>
      </c>
      <c r="BN31">
        <v>-6337.4325682333847</v>
      </c>
      <c r="BO31">
        <v>-6440.2356366266549</v>
      </c>
      <c r="BP31">
        <v>-7713.1819861257845</v>
      </c>
      <c r="BQ31">
        <v>-8037.7079218866029</v>
      </c>
      <c r="BR31">
        <v>-7721.8699675613952</v>
      </c>
      <c r="BS31">
        <v>-7330.9749691953757</v>
      </c>
      <c r="BT31">
        <v>-7197.0219993902638</v>
      </c>
      <c r="BU31">
        <v>-6936.7268375330059</v>
      </c>
      <c r="BV31">
        <v>-6467.7927116107512</v>
      </c>
      <c r="BW31">
        <v>-6287.7250159505447</v>
      </c>
      <c r="BX31">
        <v>-6130.9663896313414</v>
      </c>
      <c r="BY31">
        <v>-5799.7259648280233</v>
      </c>
      <c r="BZ31">
        <v>-6683.8252964899848</v>
      </c>
      <c r="CA31">
        <v>-8168.1564743214112</v>
      </c>
      <c r="CB31">
        <v>-11325.805279013453</v>
      </c>
    </row>
    <row r="32" spans="1:80">
      <c r="A32" t="s">
        <v>87</v>
      </c>
      <c r="B32">
        <v>635.53050651742012</v>
      </c>
      <c r="C32">
        <f t="shared" si="0"/>
        <v>15489.014003100325</v>
      </c>
      <c r="D32">
        <f t="shared" si="1"/>
        <v>-8290.6150968996772</v>
      </c>
      <c r="E32">
        <f t="shared" si="2"/>
        <v>4516.7680121492331</v>
      </c>
      <c r="F32">
        <f t="shared" si="8"/>
        <v>13676.252502695288</v>
      </c>
      <c r="G32">
        <f t="shared" si="3"/>
        <v>27352.505005390576</v>
      </c>
      <c r="H32">
        <f t="shared" si="4"/>
        <v>18193.02051484452</v>
      </c>
      <c r="I32">
        <f t="shared" si="5"/>
        <v>31869.27301753981</v>
      </c>
      <c r="J32">
        <f t="shared" si="6"/>
        <v>-9159.4844905460559</v>
      </c>
      <c r="K32">
        <f t="shared" si="7"/>
        <v>-22835.736993241342</v>
      </c>
      <c r="N32" s="2" t="s">
        <v>169</v>
      </c>
      <c r="O32" t="str">
        <f>IF(O27&gt;O29, "Upper Limit", IF(O27&gt;O28, "Lower Limit", "No"))</f>
        <v>Lower Limit</v>
      </c>
      <c r="P32" t="str">
        <f t="shared" ref="P32:CA32" si="9">IF(P27&gt;P29, "Upper Limit", IF(P27&gt;P28, "Lower Limit", "No"))</f>
        <v>Lower Limit</v>
      </c>
      <c r="Q32" t="str">
        <f t="shared" si="9"/>
        <v>Lower Limit</v>
      </c>
      <c r="R32" t="str">
        <f t="shared" si="9"/>
        <v>No</v>
      </c>
      <c r="S32" t="str">
        <f t="shared" si="9"/>
        <v>No</v>
      </c>
      <c r="T32" t="str">
        <f t="shared" si="9"/>
        <v>No</v>
      </c>
      <c r="U32" t="str">
        <f t="shared" si="9"/>
        <v>No</v>
      </c>
      <c r="V32" t="str">
        <f t="shared" si="9"/>
        <v>No</v>
      </c>
      <c r="W32" t="str">
        <f t="shared" si="9"/>
        <v>No</v>
      </c>
      <c r="X32" t="str">
        <f t="shared" si="9"/>
        <v>No</v>
      </c>
      <c r="Y32" t="str">
        <f t="shared" si="9"/>
        <v>No</v>
      </c>
      <c r="Z32" t="str">
        <f t="shared" si="9"/>
        <v>No</v>
      </c>
      <c r="AA32" t="str">
        <f t="shared" si="9"/>
        <v>No</v>
      </c>
      <c r="AB32" t="str">
        <f t="shared" si="9"/>
        <v>No</v>
      </c>
      <c r="AC32" t="str">
        <f t="shared" si="9"/>
        <v>No</v>
      </c>
      <c r="AD32" t="str">
        <f t="shared" si="9"/>
        <v>No</v>
      </c>
      <c r="AE32" t="str">
        <f t="shared" si="9"/>
        <v>No</v>
      </c>
      <c r="AF32" t="str">
        <f t="shared" si="9"/>
        <v>No</v>
      </c>
      <c r="AG32" t="str">
        <f t="shared" si="9"/>
        <v>No</v>
      </c>
      <c r="AH32" t="str">
        <f t="shared" si="9"/>
        <v>No</v>
      </c>
      <c r="AI32" t="str">
        <f t="shared" si="9"/>
        <v>No</v>
      </c>
      <c r="AJ32" t="str">
        <f t="shared" si="9"/>
        <v>No</v>
      </c>
      <c r="AK32" t="str">
        <f t="shared" si="9"/>
        <v>No</v>
      </c>
      <c r="AL32" t="str">
        <f t="shared" si="9"/>
        <v>No</v>
      </c>
      <c r="AM32" t="str">
        <f t="shared" si="9"/>
        <v>No</v>
      </c>
      <c r="AN32" t="str">
        <f t="shared" si="9"/>
        <v>No</v>
      </c>
      <c r="AO32" t="str">
        <f t="shared" si="9"/>
        <v>Lower Limit</v>
      </c>
      <c r="AP32" t="str">
        <f t="shared" si="9"/>
        <v>Lower Limit</v>
      </c>
      <c r="AQ32" t="str">
        <f t="shared" si="9"/>
        <v>Upper Limit</v>
      </c>
      <c r="AR32" t="str">
        <f t="shared" si="9"/>
        <v>No</v>
      </c>
      <c r="AS32" t="str">
        <f t="shared" si="9"/>
        <v>No</v>
      </c>
      <c r="AT32" t="str">
        <f t="shared" si="9"/>
        <v>No</v>
      </c>
      <c r="AU32" t="str">
        <f t="shared" si="9"/>
        <v>No</v>
      </c>
      <c r="AV32" t="str">
        <f t="shared" si="9"/>
        <v>Lower Limit</v>
      </c>
      <c r="AW32" t="str">
        <f t="shared" si="9"/>
        <v>No</v>
      </c>
      <c r="AX32" t="str">
        <f t="shared" si="9"/>
        <v>No</v>
      </c>
      <c r="AY32" t="str">
        <f t="shared" si="9"/>
        <v>No</v>
      </c>
      <c r="AZ32" t="str">
        <f t="shared" si="9"/>
        <v>No</v>
      </c>
      <c r="BA32" t="str">
        <f t="shared" si="9"/>
        <v>No</v>
      </c>
      <c r="BB32" t="str">
        <f t="shared" si="9"/>
        <v>No</v>
      </c>
      <c r="BC32" t="str">
        <f t="shared" si="9"/>
        <v>No</v>
      </c>
      <c r="BD32" t="str">
        <f t="shared" si="9"/>
        <v>No</v>
      </c>
      <c r="BE32" t="str">
        <f t="shared" si="9"/>
        <v>No</v>
      </c>
      <c r="BF32" t="str">
        <f t="shared" si="9"/>
        <v>No</v>
      </c>
      <c r="BG32" t="str">
        <f t="shared" si="9"/>
        <v>No</v>
      </c>
      <c r="BH32" t="str">
        <f t="shared" si="9"/>
        <v>Lower Limit</v>
      </c>
      <c r="BI32" t="str">
        <f t="shared" si="9"/>
        <v>Upper Limit</v>
      </c>
      <c r="BJ32" t="str">
        <f t="shared" si="9"/>
        <v>Lower Limit</v>
      </c>
      <c r="BK32" t="str">
        <f t="shared" si="9"/>
        <v>No</v>
      </c>
      <c r="BL32" t="str">
        <f t="shared" si="9"/>
        <v>No</v>
      </c>
      <c r="BM32" t="str">
        <f t="shared" si="9"/>
        <v>No</v>
      </c>
      <c r="BN32" t="str">
        <f t="shared" si="9"/>
        <v>No</v>
      </c>
      <c r="BO32" t="str">
        <f t="shared" si="9"/>
        <v>No</v>
      </c>
      <c r="BP32" t="str">
        <f t="shared" si="9"/>
        <v>No</v>
      </c>
      <c r="BQ32" t="str">
        <f t="shared" si="9"/>
        <v>No</v>
      </c>
      <c r="BR32" t="str">
        <f t="shared" si="9"/>
        <v>No</v>
      </c>
      <c r="BS32" t="str">
        <f t="shared" si="9"/>
        <v>No</v>
      </c>
      <c r="BT32" t="str">
        <f t="shared" si="9"/>
        <v>Lower Limit</v>
      </c>
      <c r="BU32" t="str">
        <f t="shared" si="9"/>
        <v>Lower Limit</v>
      </c>
      <c r="BV32" t="str">
        <f t="shared" si="9"/>
        <v>No</v>
      </c>
      <c r="BW32" t="str">
        <f t="shared" si="9"/>
        <v>No</v>
      </c>
      <c r="BX32" t="str">
        <f t="shared" si="9"/>
        <v>No</v>
      </c>
      <c r="BY32" t="str">
        <f t="shared" si="9"/>
        <v>No</v>
      </c>
      <c r="BZ32" t="str">
        <f t="shared" si="9"/>
        <v>No</v>
      </c>
      <c r="CA32" t="str">
        <f t="shared" si="9"/>
        <v>No</v>
      </c>
      <c r="CB32" t="str">
        <f t="shared" ref="CB32" si="10">IF(CB27&gt;CB29, "Upper Limit", IF(CB27&gt;CB28, "Lower Limit", "No"))</f>
        <v>No</v>
      </c>
    </row>
    <row r="33" spans="1:80">
      <c r="A33" t="s">
        <v>88</v>
      </c>
      <c r="B33">
        <v>1158.9356702269142</v>
      </c>
      <c r="C33">
        <f t="shared" si="0"/>
        <v>2059.6996733272385</v>
      </c>
      <c r="D33">
        <f t="shared" si="1"/>
        <v>-34607.025426672764</v>
      </c>
      <c r="E33">
        <f t="shared" si="2"/>
        <v>2977.7464108155941</v>
      </c>
      <c r="F33">
        <f t="shared" si="8"/>
        <v>16169.245582496458</v>
      </c>
      <c r="G33">
        <f t="shared" si="3"/>
        <v>32338.491164992916</v>
      </c>
      <c r="H33">
        <f t="shared" si="4"/>
        <v>19146.991993312051</v>
      </c>
      <c r="I33">
        <f t="shared" si="5"/>
        <v>35316.237575808511</v>
      </c>
      <c r="J33">
        <f t="shared" si="6"/>
        <v>-13191.499171680864</v>
      </c>
      <c r="K33">
        <f t="shared" si="7"/>
        <v>-29360.744754177322</v>
      </c>
      <c r="N33" s="2" t="s">
        <v>275</v>
      </c>
      <c r="O33" t="str">
        <f>IF(O27&lt;O31, "Upper Limit", IF(O27&lt;O30, "Lower Limit", "No"))</f>
        <v>No</v>
      </c>
      <c r="P33" t="str">
        <f t="shared" ref="P33:CA33" si="11">IF(P27&lt;P31, "Upper Limit", IF(P27&lt;P30, "Lower Limit", "No"))</f>
        <v>No</v>
      </c>
      <c r="Q33" t="str">
        <f t="shared" si="11"/>
        <v>No</v>
      </c>
      <c r="R33" t="str">
        <f t="shared" si="11"/>
        <v>No</v>
      </c>
      <c r="S33" t="str">
        <f t="shared" si="11"/>
        <v>No</v>
      </c>
      <c r="T33" t="str">
        <f t="shared" si="11"/>
        <v>Upper Limit</v>
      </c>
      <c r="U33" t="str">
        <f t="shared" si="11"/>
        <v>Lower Limit</v>
      </c>
      <c r="V33" t="str">
        <f t="shared" si="11"/>
        <v>Lower Limit</v>
      </c>
      <c r="W33" t="str">
        <f t="shared" si="11"/>
        <v>No</v>
      </c>
      <c r="X33" t="str">
        <f t="shared" si="11"/>
        <v>No</v>
      </c>
      <c r="Y33" t="str">
        <f t="shared" si="11"/>
        <v>No</v>
      </c>
      <c r="Z33" t="str">
        <f t="shared" si="11"/>
        <v>No</v>
      </c>
      <c r="AA33" t="str">
        <f t="shared" si="11"/>
        <v>No</v>
      </c>
      <c r="AB33" t="str">
        <f t="shared" si="11"/>
        <v>No</v>
      </c>
      <c r="AC33" t="str">
        <f t="shared" si="11"/>
        <v>No</v>
      </c>
      <c r="AD33" t="str">
        <f t="shared" si="11"/>
        <v>No</v>
      </c>
      <c r="AE33" t="str">
        <f t="shared" si="11"/>
        <v>No</v>
      </c>
      <c r="AF33" t="str">
        <f t="shared" si="11"/>
        <v>No</v>
      </c>
      <c r="AG33" t="str">
        <f t="shared" si="11"/>
        <v>No</v>
      </c>
      <c r="AH33" t="str">
        <f t="shared" si="11"/>
        <v>No</v>
      </c>
      <c r="AI33" t="str">
        <f t="shared" si="11"/>
        <v>No</v>
      </c>
      <c r="AJ33" t="str">
        <f t="shared" si="11"/>
        <v>No</v>
      </c>
      <c r="AK33" t="str">
        <f t="shared" si="11"/>
        <v>No</v>
      </c>
      <c r="AL33" t="str">
        <f t="shared" si="11"/>
        <v>No</v>
      </c>
      <c r="AM33" t="str">
        <f t="shared" si="11"/>
        <v>No</v>
      </c>
      <c r="AN33" t="str">
        <f t="shared" si="11"/>
        <v>No</v>
      </c>
      <c r="AO33" t="str">
        <f t="shared" si="11"/>
        <v>No</v>
      </c>
      <c r="AP33" t="str">
        <f t="shared" si="11"/>
        <v>No</v>
      </c>
      <c r="AQ33" t="str">
        <f t="shared" si="11"/>
        <v>No</v>
      </c>
      <c r="AR33" t="str">
        <f t="shared" si="11"/>
        <v>No</v>
      </c>
      <c r="AS33" t="str">
        <f t="shared" si="11"/>
        <v>No</v>
      </c>
      <c r="AT33" t="str">
        <f t="shared" si="11"/>
        <v>No</v>
      </c>
      <c r="AU33" t="str">
        <f t="shared" si="11"/>
        <v>No</v>
      </c>
      <c r="AV33" t="str">
        <f t="shared" si="11"/>
        <v>No</v>
      </c>
      <c r="AW33" t="str">
        <f t="shared" si="11"/>
        <v>No</v>
      </c>
      <c r="AX33" t="str">
        <f t="shared" si="11"/>
        <v>Lower Limit</v>
      </c>
      <c r="AY33" t="str">
        <f t="shared" si="11"/>
        <v>Lower Limit</v>
      </c>
      <c r="AZ33" t="str">
        <f t="shared" si="11"/>
        <v>Lower Limit</v>
      </c>
      <c r="BA33" t="str">
        <f t="shared" si="11"/>
        <v>No</v>
      </c>
      <c r="BB33" t="str">
        <f t="shared" si="11"/>
        <v>No</v>
      </c>
      <c r="BC33" t="str">
        <f t="shared" si="11"/>
        <v>No</v>
      </c>
      <c r="BD33" t="str">
        <f t="shared" si="11"/>
        <v>No</v>
      </c>
      <c r="BE33" t="str">
        <f t="shared" si="11"/>
        <v>No</v>
      </c>
      <c r="BF33" t="str">
        <f t="shared" si="11"/>
        <v>No</v>
      </c>
      <c r="BG33" t="str">
        <f t="shared" si="11"/>
        <v>No</v>
      </c>
      <c r="BH33" t="str">
        <f t="shared" si="11"/>
        <v>No</v>
      </c>
      <c r="BI33" t="str">
        <f t="shared" si="11"/>
        <v>No</v>
      </c>
      <c r="BJ33" t="str">
        <f t="shared" si="11"/>
        <v>No</v>
      </c>
      <c r="BK33" t="str">
        <f t="shared" si="11"/>
        <v>No</v>
      </c>
      <c r="BL33" t="str">
        <f t="shared" si="11"/>
        <v>No</v>
      </c>
      <c r="BM33" t="str">
        <f t="shared" si="11"/>
        <v>No</v>
      </c>
      <c r="BN33" t="str">
        <f t="shared" si="11"/>
        <v>No</v>
      </c>
      <c r="BO33" t="str">
        <f t="shared" si="11"/>
        <v>No</v>
      </c>
      <c r="BP33" t="str">
        <f t="shared" si="11"/>
        <v>Lower Limit</v>
      </c>
      <c r="BQ33" t="str">
        <f t="shared" si="11"/>
        <v>No</v>
      </c>
      <c r="BR33" t="str">
        <f t="shared" si="11"/>
        <v>No</v>
      </c>
      <c r="BS33" t="str">
        <f t="shared" si="11"/>
        <v>No</v>
      </c>
      <c r="BT33" t="str">
        <f t="shared" si="11"/>
        <v>No</v>
      </c>
      <c r="BU33" t="str">
        <f t="shared" si="11"/>
        <v>No</v>
      </c>
      <c r="BV33" t="str">
        <f t="shared" si="11"/>
        <v>No</v>
      </c>
      <c r="BW33" t="str">
        <f t="shared" si="11"/>
        <v>No</v>
      </c>
      <c r="BX33" t="str">
        <f t="shared" si="11"/>
        <v>No</v>
      </c>
      <c r="BY33" t="str">
        <f t="shared" si="11"/>
        <v>No</v>
      </c>
      <c r="BZ33" t="str">
        <f t="shared" si="11"/>
        <v>Lower Limit</v>
      </c>
      <c r="CA33" t="str">
        <f t="shared" si="11"/>
        <v>Lower Limit</v>
      </c>
      <c r="CB33" t="str">
        <f t="shared" ref="CB33" si="12">IF(CB27&lt;CB31, "Upper Limit", IF(CB27&lt;CB30, "Lower Limit", "No"))</f>
        <v>Upper Limit</v>
      </c>
    </row>
    <row r="34" spans="1:80">
      <c r="A34" t="s">
        <v>89</v>
      </c>
      <c r="B34">
        <v>1037.0950256850879</v>
      </c>
      <c r="C34">
        <f t="shared" si="0"/>
        <v>2984.6904557109115</v>
      </c>
      <c r="D34">
        <f t="shared" si="1"/>
        <v>-29384.742887590506</v>
      </c>
      <c r="E34">
        <f t="shared" si="2"/>
        <v>1709.6890564360692</v>
      </c>
      <c r="F34">
        <f t="shared" si="8"/>
        <v>17671.860002767891</v>
      </c>
      <c r="G34">
        <f t="shared" si="3"/>
        <v>35343.720005535783</v>
      </c>
      <c r="H34">
        <f t="shared" si="4"/>
        <v>19381.54905920396</v>
      </c>
      <c r="I34">
        <f t="shared" si="5"/>
        <v>37053.409061971848</v>
      </c>
      <c r="J34">
        <f t="shared" si="6"/>
        <v>-15962.170946331822</v>
      </c>
      <c r="K34">
        <f t="shared" si="7"/>
        <v>-33634.030949099717</v>
      </c>
    </row>
    <row r="35" spans="1:80">
      <c r="A35" t="s">
        <v>90</v>
      </c>
      <c r="B35">
        <v>2234.4554448439558</v>
      </c>
      <c r="C35">
        <f t="shared" si="0"/>
        <v>5066.0166472733781</v>
      </c>
      <c r="D35">
        <f t="shared" si="1"/>
        <v>-17702.154949309523</v>
      </c>
      <c r="E35">
        <f t="shared" si="2"/>
        <v>829.17609897059299</v>
      </c>
      <c r="F35">
        <f t="shared" si="8"/>
        <v>18197.261218936928</v>
      </c>
      <c r="G35">
        <f t="shared" si="3"/>
        <v>36394.522437873857</v>
      </c>
      <c r="H35">
        <f t="shared" si="4"/>
        <v>19026.437317907523</v>
      </c>
      <c r="I35">
        <f t="shared" si="5"/>
        <v>37223.698536844451</v>
      </c>
      <c r="J35">
        <f t="shared" si="6"/>
        <v>-17368.085119966334</v>
      </c>
      <c r="K35">
        <f t="shared" si="7"/>
        <v>-35565.346338903262</v>
      </c>
    </row>
    <row r="36" spans="1:80">
      <c r="A36" t="s">
        <v>91</v>
      </c>
      <c r="B36">
        <v>558.82913458616997</v>
      </c>
      <c r="C36">
        <f t="shared" si="0"/>
        <v>4989.3152753421282</v>
      </c>
      <c r="D36">
        <f t="shared" si="1"/>
        <v>-10499.698727758197</v>
      </c>
      <c r="E36">
        <f t="shared" si="2"/>
        <v>6.5687825826826156</v>
      </c>
      <c r="F36">
        <f t="shared" si="8"/>
        <v>18324.886500059543</v>
      </c>
      <c r="G36">
        <f t="shared" si="3"/>
        <v>36649.773000119087</v>
      </c>
      <c r="H36">
        <f t="shared" si="4"/>
        <v>18331.455282642226</v>
      </c>
      <c r="I36">
        <f t="shared" si="5"/>
        <v>36656.341782701769</v>
      </c>
      <c r="J36">
        <f t="shared" si="6"/>
        <v>-18318.317717476861</v>
      </c>
      <c r="K36">
        <f t="shared" si="7"/>
        <v>-36643.204217536404</v>
      </c>
    </row>
    <row r="37" spans="1:80">
      <c r="A37" t="s">
        <v>92</v>
      </c>
      <c r="B37">
        <v>1832.4019814392668</v>
      </c>
      <c r="C37">
        <f t="shared" si="0"/>
        <v>5662.7815865544799</v>
      </c>
      <c r="D37">
        <f t="shared" si="1"/>
        <v>3603.0819132272413</v>
      </c>
      <c r="E37">
        <f t="shared" si="2"/>
        <v>-371.15810975595468</v>
      </c>
      <c r="F37">
        <f t="shared" si="8"/>
        <v>18160.05340859183</v>
      </c>
      <c r="G37">
        <f t="shared" si="3"/>
        <v>36320.10681718366</v>
      </c>
      <c r="H37">
        <f t="shared" si="4"/>
        <v>17788.895298835876</v>
      </c>
      <c r="I37">
        <f t="shared" si="5"/>
        <v>35948.948707427706</v>
      </c>
      <c r="J37">
        <f t="shared" si="6"/>
        <v>-18531.211518347784</v>
      </c>
      <c r="K37">
        <f t="shared" si="7"/>
        <v>-36691.264926939613</v>
      </c>
    </row>
    <row r="38" spans="1:80">
      <c r="A38" t="s">
        <v>93</v>
      </c>
      <c r="B38">
        <v>62.648299376782006</v>
      </c>
      <c r="C38">
        <f t="shared" si="0"/>
        <v>4688.3348602461747</v>
      </c>
      <c r="D38">
        <f t="shared" si="1"/>
        <v>1703.6444045352632</v>
      </c>
      <c r="E38">
        <f t="shared" si="2"/>
        <v>-1252.348827529192</v>
      </c>
      <c r="F38">
        <f t="shared" si="8"/>
        <v>17571.961238418746</v>
      </c>
      <c r="G38">
        <f t="shared" si="3"/>
        <v>35143.922476837492</v>
      </c>
      <c r="H38">
        <f t="shared" si="4"/>
        <v>16319.612410889553</v>
      </c>
      <c r="I38">
        <f t="shared" si="5"/>
        <v>33891.573649308302</v>
      </c>
      <c r="J38">
        <f t="shared" si="6"/>
        <v>-18824.310065947939</v>
      </c>
      <c r="K38">
        <f t="shared" si="7"/>
        <v>-36396.271304366681</v>
      </c>
    </row>
    <row r="39" spans="1:80">
      <c r="A39" t="s">
        <v>94</v>
      </c>
      <c r="B39">
        <v>-470.69057393873703</v>
      </c>
      <c r="C39">
        <f t="shared" si="0"/>
        <v>1983.1888414634818</v>
      </c>
      <c r="D39">
        <f t="shared" si="1"/>
        <v>-3082.8278058098963</v>
      </c>
      <c r="E39">
        <f t="shared" si="2"/>
        <v>-2615.853855819686</v>
      </c>
      <c r="F39">
        <f t="shared" si="8"/>
        <v>16520.634626931995</v>
      </c>
      <c r="G39">
        <f t="shared" si="3"/>
        <v>33041.269253863989</v>
      </c>
      <c r="H39">
        <f t="shared" si="4"/>
        <v>13904.78077111231</v>
      </c>
      <c r="I39">
        <f t="shared" si="5"/>
        <v>30425.415398044304</v>
      </c>
      <c r="J39">
        <f t="shared" si="6"/>
        <v>-19136.48848275168</v>
      </c>
      <c r="K39">
        <f t="shared" si="7"/>
        <v>-35657.123109683678</v>
      </c>
    </row>
    <row r="40" spans="1:80">
      <c r="A40" t="s">
        <v>95</v>
      </c>
      <c r="B40">
        <v>516.08178757181997</v>
      </c>
      <c r="C40">
        <f t="shared" si="0"/>
        <v>1940.4414944491318</v>
      </c>
      <c r="D40">
        <f t="shared" si="1"/>
        <v>-3048.8737808929964</v>
      </c>
      <c r="E40">
        <f t="shared" si="2"/>
        <v>-3727.6171428643356</v>
      </c>
      <c r="F40">
        <f t="shared" si="8"/>
        <v>15704.215378729203</v>
      </c>
      <c r="G40">
        <f t="shared" si="3"/>
        <v>31408.430757458405</v>
      </c>
      <c r="H40">
        <f t="shared" si="4"/>
        <v>11976.598235864867</v>
      </c>
      <c r="I40">
        <f t="shared" si="5"/>
        <v>27680.81361459407</v>
      </c>
      <c r="J40">
        <f t="shared" si="6"/>
        <v>-19431.83252159354</v>
      </c>
      <c r="K40">
        <f t="shared" si="7"/>
        <v>-35136.047900322737</v>
      </c>
    </row>
    <row r="41" spans="1:80">
      <c r="A41" t="s">
        <v>96</v>
      </c>
      <c r="B41">
        <v>-287.99086486696183</v>
      </c>
      <c r="C41">
        <f t="shared" si="0"/>
        <v>-179.95135185709688</v>
      </c>
      <c r="D41">
        <f t="shared" si="1"/>
        <v>-5842.7329384115765</v>
      </c>
      <c r="E41">
        <f t="shared" si="2"/>
        <v>-4610.0798517849144</v>
      </c>
      <c r="F41">
        <f t="shared" si="8"/>
        <v>15275.392463640521</v>
      </c>
      <c r="G41">
        <f t="shared" si="3"/>
        <v>30550.784927281042</v>
      </c>
      <c r="H41">
        <f t="shared" si="4"/>
        <v>10665.312611855607</v>
      </c>
      <c r="I41">
        <f t="shared" si="5"/>
        <v>25940.705075496127</v>
      </c>
      <c r="J41">
        <f t="shared" si="6"/>
        <v>-19885.472315425435</v>
      </c>
      <c r="K41">
        <f t="shared" si="7"/>
        <v>-35160.86477906596</v>
      </c>
    </row>
    <row r="42" spans="1:80">
      <c r="A42" t="s">
        <v>97</v>
      </c>
      <c r="B42">
        <v>764.61349572702306</v>
      </c>
      <c r="C42">
        <f t="shared" si="0"/>
        <v>522.01384449314423</v>
      </c>
      <c r="D42">
        <f t="shared" si="1"/>
        <v>-4166.3210157530302</v>
      </c>
      <c r="E42">
        <f t="shared" si="2"/>
        <v>-4696.0129345725645</v>
      </c>
      <c r="F42">
        <f t="shared" si="8"/>
        <v>15267.419478424919</v>
      </c>
      <c r="G42">
        <f t="shared" si="3"/>
        <v>30534.838956849839</v>
      </c>
      <c r="H42">
        <f t="shared" si="4"/>
        <v>10571.406543852354</v>
      </c>
      <c r="I42">
        <f t="shared" si="5"/>
        <v>25838.826022277273</v>
      </c>
      <c r="J42">
        <f t="shared" si="6"/>
        <v>-19963.432412997485</v>
      </c>
      <c r="K42">
        <f t="shared" si="7"/>
        <v>-35230.851891422404</v>
      </c>
    </row>
    <row r="43" spans="1:80">
      <c r="A43" t="s">
        <v>98</v>
      </c>
      <c r="B43">
        <v>451.01903854445601</v>
      </c>
      <c r="C43">
        <f t="shared" si="0"/>
        <v>1443.7234569763373</v>
      </c>
      <c r="D43">
        <f t="shared" si="1"/>
        <v>-539.46538448714455</v>
      </c>
      <c r="E43">
        <f t="shared" si="2"/>
        <v>-4042.4720607969239</v>
      </c>
      <c r="F43">
        <f t="shared" si="8"/>
        <v>15145.015193181753</v>
      </c>
      <c r="G43">
        <f t="shared" si="3"/>
        <v>30290.030386363505</v>
      </c>
      <c r="H43">
        <f t="shared" si="4"/>
        <v>11102.543132384828</v>
      </c>
      <c r="I43">
        <f t="shared" si="5"/>
        <v>26247.558325566581</v>
      </c>
      <c r="J43">
        <f t="shared" si="6"/>
        <v>-19187.487253978677</v>
      </c>
      <c r="K43">
        <f t="shared" si="7"/>
        <v>-34332.502447160427</v>
      </c>
    </row>
    <row r="44" spans="1:80">
      <c r="A44" t="s">
        <v>99</v>
      </c>
      <c r="B44">
        <v>236.91772879107401</v>
      </c>
      <c r="C44">
        <f t="shared" si="0"/>
        <v>1164.5593981955913</v>
      </c>
      <c r="D44">
        <f t="shared" si="1"/>
        <v>-775.88209625354057</v>
      </c>
      <c r="E44">
        <f t="shared" si="2"/>
        <v>-3174.8336426095998</v>
      </c>
      <c r="F44">
        <f t="shared" si="8"/>
        <v>14788.424488946905</v>
      </c>
      <c r="G44">
        <f t="shared" si="3"/>
        <v>29576.848977893809</v>
      </c>
      <c r="H44">
        <f t="shared" si="4"/>
        <v>11613.590846337305</v>
      </c>
      <c r="I44">
        <f t="shared" si="5"/>
        <v>26402.01533528421</v>
      </c>
      <c r="J44">
        <f t="shared" si="6"/>
        <v>-17963.258131556504</v>
      </c>
      <c r="K44">
        <f t="shared" si="7"/>
        <v>-32751.682620503409</v>
      </c>
    </row>
    <row r="45" spans="1:80">
      <c r="A45" t="s">
        <v>100</v>
      </c>
      <c r="B45">
        <v>218.91687088751411</v>
      </c>
      <c r="C45">
        <f t="shared" si="0"/>
        <v>1671.4671339500671</v>
      </c>
      <c r="D45">
        <f t="shared" si="1"/>
        <v>1851.418485807164</v>
      </c>
      <c r="E45">
        <f t="shared" si="2"/>
        <v>-2312.2189133192428</v>
      </c>
      <c r="F45">
        <f t="shared" si="8"/>
        <v>14538.800159184089</v>
      </c>
      <c r="G45">
        <f t="shared" si="3"/>
        <v>29077.600318368179</v>
      </c>
      <c r="H45">
        <f t="shared" si="4"/>
        <v>12226.581245864847</v>
      </c>
      <c r="I45">
        <f t="shared" si="5"/>
        <v>26765.381405048935</v>
      </c>
      <c r="J45">
        <f t="shared" si="6"/>
        <v>-16851.019072503332</v>
      </c>
      <c r="K45">
        <f t="shared" si="7"/>
        <v>-31389.819231687423</v>
      </c>
    </row>
    <row r="46" spans="1:80">
      <c r="A46" t="s">
        <v>101</v>
      </c>
      <c r="B46">
        <v>488.00951766445701</v>
      </c>
      <c r="C46">
        <f t="shared" si="0"/>
        <v>1394.8631558875011</v>
      </c>
      <c r="D46">
        <f t="shared" si="1"/>
        <v>872.84931139435685</v>
      </c>
      <c r="E46">
        <f t="shared" si="2"/>
        <v>-1939.645052749526</v>
      </c>
      <c r="F46">
        <f t="shared" si="8"/>
        <v>14519.177299492716</v>
      </c>
      <c r="G46">
        <f t="shared" si="3"/>
        <v>29038.354598985432</v>
      </c>
      <c r="H46">
        <f t="shared" si="4"/>
        <v>12579.532246743191</v>
      </c>
      <c r="I46">
        <f t="shared" si="5"/>
        <v>27098.709546235907</v>
      </c>
      <c r="J46">
        <f t="shared" si="6"/>
        <v>-16458.822352242241</v>
      </c>
      <c r="K46">
        <f t="shared" si="7"/>
        <v>-30977.999651734957</v>
      </c>
    </row>
    <row r="47" spans="1:80">
      <c r="A47" t="s">
        <v>102</v>
      </c>
      <c r="B47">
        <v>726.22073496317671</v>
      </c>
      <c r="C47">
        <f t="shared" si="0"/>
        <v>1670.0648523062218</v>
      </c>
      <c r="D47">
        <f t="shared" si="1"/>
        <v>226.34139532988456</v>
      </c>
      <c r="E47">
        <f t="shared" si="2"/>
        <v>-2008.366387983031</v>
      </c>
      <c r="F47">
        <f t="shared" si="8"/>
        <v>14504.783601482293</v>
      </c>
      <c r="G47">
        <f t="shared" si="3"/>
        <v>29009.567202964587</v>
      </c>
      <c r="H47">
        <f t="shared" si="4"/>
        <v>12496.417213499262</v>
      </c>
      <c r="I47">
        <f t="shared" si="5"/>
        <v>27001.200814981556</v>
      </c>
      <c r="J47">
        <f t="shared" si="6"/>
        <v>-16513.149989465324</v>
      </c>
      <c r="K47">
        <f t="shared" si="7"/>
        <v>-31017.933590947618</v>
      </c>
    </row>
    <row r="48" spans="1:80">
      <c r="A48" t="s">
        <v>103</v>
      </c>
      <c r="B48">
        <v>1540.1301464848382</v>
      </c>
      <c r="C48">
        <f t="shared" si="0"/>
        <v>2973.2772699999859</v>
      </c>
      <c r="D48">
        <f t="shared" si="1"/>
        <v>1808.7178718043947</v>
      </c>
      <c r="E48">
        <f t="shared" si="2"/>
        <v>-2639.6025043928103</v>
      </c>
      <c r="F48">
        <f t="shared" si="8"/>
        <v>14018.135146766577</v>
      </c>
      <c r="G48">
        <f t="shared" si="3"/>
        <v>28036.270293533154</v>
      </c>
      <c r="H48">
        <f t="shared" si="4"/>
        <v>11378.532642373768</v>
      </c>
      <c r="I48">
        <f t="shared" si="5"/>
        <v>25396.667789140345</v>
      </c>
      <c r="J48">
        <f t="shared" si="6"/>
        <v>-16657.737651159387</v>
      </c>
      <c r="K48">
        <f t="shared" si="7"/>
        <v>-30675.872797925964</v>
      </c>
    </row>
    <row r="49" spans="1:11">
      <c r="A49" t="s">
        <v>104</v>
      </c>
      <c r="B49">
        <v>1603.839639043005</v>
      </c>
      <c r="C49">
        <f t="shared" si="0"/>
        <v>4358.2000381554772</v>
      </c>
      <c r="D49">
        <f t="shared" si="1"/>
        <v>2686.7329042054098</v>
      </c>
      <c r="E49">
        <f t="shared" si="2"/>
        <v>-3871.1688191825401</v>
      </c>
      <c r="F49">
        <f t="shared" si="8"/>
        <v>12213.511476623758</v>
      </c>
      <c r="G49">
        <f t="shared" si="3"/>
        <v>24427.022953247517</v>
      </c>
      <c r="H49">
        <f t="shared" si="4"/>
        <v>8342.3426574412188</v>
      </c>
      <c r="I49">
        <f t="shared" si="5"/>
        <v>20555.854134064975</v>
      </c>
      <c r="J49">
        <f t="shared" si="6"/>
        <v>-16084.680295806298</v>
      </c>
      <c r="K49">
        <f t="shared" si="7"/>
        <v>-28298.191772430058</v>
      </c>
    </row>
    <row r="50" spans="1:11">
      <c r="A50" t="s">
        <v>105</v>
      </c>
      <c r="B50">
        <v>677.9007414599929</v>
      </c>
      <c r="C50">
        <f t="shared" si="0"/>
        <v>4548.0912619510127</v>
      </c>
      <c r="D50">
        <f t="shared" si="1"/>
        <v>3153.2281060635114</v>
      </c>
      <c r="E50">
        <f t="shared" si="2"/>
        <v>-4749.0505560444353</v>
      </c>
      <c r="F50">
        <f t="shared" si="8"/>
        <v>10915.656871602065</v>
      </c>
      <c r="G50">
        <f t="shared" si="3"/>
        <v>21831.313743204129</v>
      </c>
      <c r="H50">
        <f t="shared" si="4"/>
        <v>6166.6063155576294</v>
      </c>
      <c r="I50">
        <f t="shared" si="5"/>
        <v>17082.263187159693</v>
      </c>
      <c r="J50">
        <f t="shared" si="6"/>
        <v>-15664.707427646499</v>
      </c>
      <c r="K50">
        <f t="shared" si="7"/>
        <v>-26580.364299248566</v>
      </c>
    </row>
    <row r="51" spans="1:11">
      <c r="A51" t="s">
        <v>106</v>
      </c>
      <c r="B51">
        <v>-197.95344252756001</v>
      </c>
      <c r="C51">
        <f t="shared" si="0"/>
        <v>3623.9170844602759</v>
      </c>
      <c r="D51">
        <f t="shared" si="1"/>
        <v>1953.852232154054</v>
      </c>
      <c r="E51">
        <f t="shared" si="2"/>
        <v>-5004.0236742658772</v>
      </c>
      <c r="F51">
        <f t="shared" si="8"/>
        <v>10682.530231039269</v>
      </c>
      <c r="G51">
        <f t="shared" si="3"/>
        <v>21365.060462078538</v>
      </c>
      <c r="H51">
        <f t="shared" si="4"/>
        <v>5678.5065567733918</v>
      </c>
      <c r="I51">
        <f t="shared" si="5"/>
        <v>16361.03678781266</v>
      </c>
      <c r="J51">
        <f t="shared" si="6"/>
        <v>-15686.553905305147</v>
      </c>
      <c r="K51">
        <f t="shared" si="7"/>
        <v>-26369.084136344416</v>
      </c>
    </row>
    <row r="52" spans="1:11">
      <c r="A52" t="s">
        <v>107</v>
      </c>
      <c r="B52">
        <v>1321.847063835228</v>
      </c>
      <c r="C52">
        <f t="shared" si="0"/>
        <v>3405.6340018106657</v>
      </c>
      <c r="D52">
        <f t="shared" si="1"/>
        <v>432.35673181067978</v>
      </c>
      <c r="E52">
        <f t="shared" si="2"/>
        <v>-4567.87508283036</v>
      </c>
      <c r="F52">
        <f t="shared" si="8"/>
        <v>10719.290597767405</v>
      </c>
      <c r="G52">
        <f t="shared" si="3"/>
        <v>21438.581195534811</v>
      </c>
      <c r="H52">
        <f t="shared" si="4"/>
        <v>6151.4155149370454</v>
      </c>
      <c r="I52">
        <f t="shared" si="5"/>
        <v>16870.706112704451</v>
      </c>
      <c r="J52">
        <f t="shared" si="6"/>
        <v>-15287.165680597765</v>
      </c>
      <c r="K52">
        <f t="shared" si="7"/>
        <v>-26006.456278365171</v>
      </c>
    </row>
    <row r="53" spans="1:11">
      <c r="A53" t="s">
        <v>108</v>
      </c>
      <c r="B53">
        <v>7915.9997931658909</v>
      </c>
      <c r="C53">
        <f t="shared" si="0"/>
        <v>9717.7941559335522</v>
      </c>
      <c r="D53">
        <f t="shared" si="1"/>
        <v>5359.5941177780751</v>
      </c>
      <c r="E53">
        <f t="shared" si="2"/>
        <v>-2569.5441056078175</v>
      </c>
      <c r="F53">
        <f t="shared" si="8"/>
        <v>8270.1052781653416</v>
      </c>
      <c r="G53">
        <f t="shared" si="3"/>
        <v>16540.210556330683</v>
      </c>
      <c r="H53">
        <f t="shared" si="4"/>
        <v>5700.5611725575236</v>
      </c>
      <c r="I53">
        <f t="shared" si="5"/>
        <v>13970.666450722865</v>
      </c>
      <c r="J53">
        <f t="shared" si="6"/>
        <v>-10839.64938377316</v>
      </c>
      <c r="K53">
        <f t="shared" si="7"/>
        <v>-19109.754661938499</v>
      </c>
    </row>
    <row r="54" spans="1:11">
      <c r="A54" t="s">
        <v>109</v>
      </c>
      <c r="B54">
        <v>255.79920223518297</v>
      </c>
      <c r="C54">
        <f t="shared" si="0"/>
        <v>9295.6926167087422</v>
      </c>
      <c r="D54">
        <f t="shared" si="1"/>
        <v>4747.6013547577295</v>
      </c>
      <c r="E54">
        <f t="shared" si="2"/>
        <v>-862.92689349040666</v>
      </c>
      <c r="F54">
        <f t="shared" si="8"/>
        <v>5504.7016780577333</v>
      </c>
      <c r="G54">
        <f t="shared" si="3"/>
        <v>11009.403356115467</v>
      </c>
      <c r="H54">
        <f t="shared" si="4"/>
        <v>4641.7747845673266</v>
      </c>
      <c r="I54">
        <f t="shared" si="5"/>
        <v>10146.47646262506</v>
      </c>
      <c r="J54">
        <f t="shared" si="6"/>
        <v>-6367.6285715481399</v>
      </c>
      <c r="K54">
        <f t="shared" si="7"/>
        <v>-11872.330249605873</v>
      </c>
    </row>
    <row r="55" spans="1:11">
      <c r="A55" t="s">
        <v>110</v>
      </c>
      <c r="B55">
        <v>1312.309364020763</v>
      </c>
      <c r="C55">
        <f t="shared" si="0"/>
        <v>10805.955423257064</v>
      </c>
      <c r="D55">
        <f t="shared" si="1"/>
        <v>7182.0383387967886</v>
      </c>
      <c r="E55">
        <f t="shared" si="2"/>
        <v>381.28277091490855</v>
      </c>
      <c r="F55">
        <f t="shared" si="8"/>
        <v>4141.7882040481354</v>
      </c>
      <c r="G55">
        <f t="shared" si="3"/>
        <v>8283.5764080962708</v>
      </c>
      <c r="H55">
        <f t="shared" si="4"/>
        <v>4523.0709749630441</v>
      </c>
      <c r="I55">
        <f t="shared" si="5"/>
        <v>8664.8591790111786</v>
      </c>
      <c r="J55">
        <f t="shared" si="6"/>
        <v>-3760.5054331332267</v>
      </c>
      <c r="K55">
        <f t="shared" si="7"/>
        <v>-7902.2936371813621</v>
      </c>
    </row>
    <row r="56" spans="1:11">
      <c r="A56" t="s">
        <v>111</v>
      </c>
      <c r="B56">
        <v>3528.2473803820108</v>
      </c>
      <c r="C56">
        <f t="shared" si="0"/>
        <v>13012.355739803847</v>
      </c>
      <c r="D56">
        <f t="shared" si="1"/>
        <v>9606.7217379931808</v>
      </c>
      <c r="E56">
        <f t="shared" si="2"/>
        <v>1386.6037942024773</v>
      </c>
      <c r="F56">
        <f t="shared" si="8"/>
        <v>3786.6339696371761</v>
      </c>
      <c r="G56">
        <f t="shared" si="3"/>
        <v>7573.2679392743521</v>
      </c>
      <c r="H56">
        <f t="shared" si="4"/>
        <v>5173.2377638396538</v>
      </c>
      <c r="I56">
        <f t="shared" si="5"/>
        <v>8959.8717334768298</v>
      </c>
      <c r="J56">
        <f t="shared" si="6"/>
        <v>-2400.0301754346988</v>
      </c>
      <c r="K56">
        <f t="shared" si="7"/>
        <v>-6186.6641450718744</v>
      </c>
    </row>
    <row r="57" spans="1:11">
      <c r="A57" t="s">
        <v>112</v>
      </c>
      <c r="B57">
        <v>2910.5788863221051</v>
      </c>
      <c r="C57">
        <f t="shared" si="0"/>
        <v>8006.9348329600616</v>
      </c>
      <c r="D57">
        <f t="shared" si="1"/>
        <v>-1710.8593229734906</v>
      </c>
      <c r="E57">
        <f t="shared" si="2"/>
        <v>1120.9067323924407</v>
      </c>
      <c r="F57">
        <f t="shared" si="8"/>
        <v>3809.288809968366</v>
      </c>
      <c r="G57">
        <f t="shared" si="3"/>
        <v>7618.5776199367319</v>
      </c>
      <c r="H57">
        <f t="shared" si="4"/>
        <v>4930.1955423608069</v>
      </c>
      <c r="I57">
        <f t="shared" si="5"/>
        <v>8739.4843523291729</v>
      </c>
      <c r="J57">
        <f t="shared" si="6"/>
        <v>-2688.382077575925</v>
      </c>
      <c r="K57">
        <f t="shared" si="7"/>
        <v>-6497.670887544291</v>
      </c>
    </row>
    <row r="58" spans="1:11">
      <c r="A58" t="s">
        <v>113</v>
      </c>
      <c r="B58">
        <v>4427.3494540464199</v>
      </c>
      <c r="C58">
        <f t="shared" si="0"/>
        <v>12178.485084771299</v>
      </c>
      <c r="D58">
        <f t="shared" si="1"/>
        <v>2882.7924680625565</v>
      </c>
      <c r="E58">
        <f t="shared" si="2"/>
        <v>1179.8641355688055</v>
      </c>
      <c r="F58">
        <f t="shared" si="8"/>
        <v>3827.8624113238266</v>
      </c>
      <c r="G58">
        <f t="shared" si="3"/>
        <v>7655.7248226476531</v>
      </c>
      <c r="H58">
        <f t="shared" si="4"/>
        <v>5007.7265468926325</v>
      </c>
      <c r="I58">
        <f t="shared" si="5"/>
        <v>8835.5889582164582</v>
      </c>
      <c r="J58">
        <f t="shared" si="6"/>
        <v>-2647.998275755021</v>
      </c>
      <c r="K58">
        <f t="shared" si="7"/>
        <v>-6475.8606870788481</v>
      </c>
    </row>
    <row r="59" spans="1:11">
      <c r="A59" t="s">
        <v>114</v>
      </c>
      <c r="B59">
        <v>3300.7825178561707</v>
      </c>
      <c r="C59">
        <f t="shared" si="0"/>
        <v>14166.958238606707</v>
      </c>
      <c r="D59">
        <f t="shared" si="1"/>
        <v>3361.0028153496423</v>
      </c>
      <c r="E59">
        <f t="shared" si="2"/>
        <v>1502.0556666267823</v>
      </c>
      <c r="F59">
        <f t="shared" si="8"/>
        <v>3719.8525569260973</v>
      </c>
      <c r="G59">
        <f t="shared" si="3"/>
        <v>7439.7051138521947</v>
      </c>
      <c r="H59">
        <f t="shared" si="4"/>
        <v>5221.9082235528795</v>
      </c>
      <c r="I59">
        <f t="shared" si="5"/>
        <v>8941.7607804789768</v>
      </c>
      <c r="J59">
        <f t="shared" si="6"/>
        <v>-2217.7968902993152</v>
      </c>
      <c r="K59">
        <f t="shared" si="7"/>
        <v>-5937.6494472254126</v>
      </c>
    </row>
    <row r="60" spans="1:11">
      <c r="A60" t="s">
        <v>115</v>
      </c>
      <c r="B60">
        <v>3154.5228866390939</v>
      </c>
      <c r="C60">
        <f t="shared" si="0"/>
        <v>13793.233744863788</v>
      </c>
      <c r="D60">
        <f t="shared" si="1"/>
        <v>780.87800505994164</v>
      </c>
      <c r="E60">
        <f t="shared" ref="E60:E90" si="13">AVERAGE(D41:D60)</f>
        <v>1693.5432559244298</v>
      </c>
      <c r="F60">
        <f t="shared" si="8"/>
        <v>3568.7573121411874</v>
      </c>
      <c r="G60">
        <f t="shared" si="3"/>
        <v>7137.5146242823748</v>
      </c>
      <c r="H60">
        <f t="shared" ref="H60:H90" si="14">E60+F60</f>
        <v>5262.300568065617</v>
      </c>
      <c r="I60">
        <f t="shared" ref="I60:I90" si="15">E60+G60</f>
        <v>8831.0578802068048</v>
      </c>
      <c r="J60">
        <f t="shared" ref="J60:J90" si="16">E60-F60</f>
        <v>-1875.2140562167576</v>
      </c>
      <c r="K60">
        <f t="shared" ref="K60:K90" si="17">E60-G60</f>
        <v>-5443.9713683579448</v>
      </c>
    </row>
    <row r="61" spans="1:11">
      <c r="A61" t="s">
        <v>116</v>
      </c>
      <c r="B61">
        <v>3561.2730150920997</v>
      </c>
      <c r="C61">
        <f t="shared" si="0"/>
        <v>14443.927873633784</v>
      </c>
      <c r="D61">
        <f t="shared" si="1"/>
        <v>6436.9930406737221</v>
      </c>
      <c r="E61">
        <f t="shared" si="13"/>
        <v>2307.5295548786949</v>
      </c>
      <c r="F61">
        <f t="shared" si="8"/>
        <v>3245.6433940325383</v>
      </c>
      <c r="G61">
        <f t="shared" si="3"/>
        <v>6491.2867880650765</v>
      </c>
      <c r="H61">
        <f t="shared" si="14"/>
        <v>5553.1729489112331</v>
      </c>
      <c r="I61">
        <f t="shared" si="15"/>
        <v>8798.8163429437718</v>
      </c>
      <c r="J61">
        <f t="shared" si="16"/>
        <v>-938.1138391538434</v>
      </c>
      <c r="K61">
        <f t="shared" si="17"/>
        <v>-4183.7572331863812</v>
      </c>
    </row>
    <row r="62" spans="1:11">
      <c r="A62" t="s">
        <v>117</v>
      </c>
      <c r="B62">
        <v>2891.0452318951366</v>
      </c>
      <c r="C62">
        <f t="shared" si="0"/>
        <v>12907.6236514825</v>
      </c>
      <c r="D62">
        <f t="shared" si="1"/>
        <v>729.13856671120084</v>
      </c>
      <c r="E62">
        <f t="shared" si="13"/>
        <v>2552.3025340019071</v>
      </c>
      <c r="F62">
        <f t="shared" si="8"/>
        <v>2897.6589503451933</v>
      </c>
      <c r="G62">
        <f t="shared" si="3"/>
        <v>5795.3179006903865</v>
      </c>
      <c r="H62">
        <f t="shared" si="14"/>
        <v>5449.9614843471008</v>
      </c>
      <c r="I62">
        <f t="shared" si="15"/>
        <v>8347.6204346922932</v>
      </c>
      <c r="J62">
        <f t="shared" si="16"/>
        <v>-345.35641634328613</v>
      </c>
      <c r="K62">
        <f t="shared" si="17"/>
        <v>-3243.0153666884794</v>
      </c>
    </row>
    <row r="63" spans="1:11">
      <c r="A63" t="s">
        <v>163</v>
      </c>
      <c r="B63">
        <v>2549.349308711604</v>
      </c>
      <c r="C63">
        <f t="shared" si="0"/>
        <v>12156.190442337935</v>
      </c>
      <c r="D63">
        <f t="shared" si="1"/>
        <v>-2010.7677962687721</v>
      </c>
      <c r="E63">
        <f t="shared" si="13"/>
        <v>2478.7374134128249</v>
      </c>
      <c r="F63">
        <f t="shared" si="8"/>
        <v>2997.2484389910314</v>
      </c>
      <c r="G63">
        <f t="shared" si="3"/>
        <v>5994.4968779820629</v>
      </c>
      <c r="H63">
        <f t="shared" si="14"/>
        <v>5475.9858524038564</v>
      </c>
      <c r="I63">
        <f t="shared" si="15"/>
        <v>8473.2342913948887</v>
      </c>
      <c r="J63">
        <f t="shared" si="16"/>
        <v>-518.5110255782065</v>
      </c>
      <c r="K63">
        <f t="shared" si="17"/>
        <v>-3515.7594645692379</v>
      </c>
    </row>
    <row r="64" spans="1:11">
      <c r="A64" t="s">
        <v>119</v>
      </c>
      <c r="B64">
        <v>3043.2059693965657</v>
      </c>
      <c r="C64">
        <f t="shared" si="0"/>
        <v>12044.873525095407</v>
      </c>
      <c r="D64">
        <f t="shared" si="1"/>
        <v>-1748.3602197683813</v>
      </c>
      <c r="E64">
        <f t="shared" si="13"/>
        <v>2430.113507237083</v>
      </c>
      <c r="F64">
        <f t="shared" si="8"/>
        <v>3060.0566425644956</v>
      </c>
      <c r="G64">
        <f t="shared" si="3"/>
        <v>6120.1132851289913</v>
      </c>
      <c r="H64">
        <f t="shared" si="14"/>
        <v>5490.1701498015791</v>
      </c>
      <c r="I64">
        <f t="shared" si="15"/>
        <v>8550.2267923660747</v>
      </c>
      <c r="J64">
        <f t="shared" si="16"/>
        <v>-629.94313532741262</v>
      </c>
      <c r="K64">
        <f t="shared" si="17"/>
        <v>-3689.9997778919083</v>
      </c>
    </row>
    <row r="65" spans="1:11">
      <c r="A65" t="s">
        <v>120</v>
      </c>
      <c r="B65">
        <v>3178.124085991702</v>
      </c>
      <c r="C65">
        <f t="shared" si="0"/>
        <v>11661.724595995009</v>
      </c>
      <c r="D65">
        <f t="shared" si="1"/>
        <v>-2782.203277638775</v>
      </c>
      <c r="E65">
        <f t="shared" si="13"/>
        <v>2198.4324190647858</v>
      </c>
      <c r="F65">
        <f t="shared" si="8"/>
        <v>3274.0994926214416</v>
      </c>
      <c r="G65">
        <f t="shared" si="3"/>
        <v>6548.1989852428833</v>
      </c>
      <c r="H65">
        <f t="shared" si="14"/>
        <v>5472.5319116862274</v>
      </c>
      <c r="I65">
        <f t="shared" si="15"/>
        <v>8746.6314043076691</v>
      </c>
      <c r="J65">
        <f t="shared" si="16"/>
        <v>-1075.6670735566559</v>
      </c>
      <c r="K65">
        <f t="shared" si="17"/>
        <v>-4349.7665661780975</v>
      </c>
    </row>
    <row r="66" spans="1:11">
      <c r="A66" t="s">
        <v>121</v>
      </c>
      <c r="B66">
        <v>3023.5758151957302</v>
      </c>
      <c r="C66">
        <f t="shared" si="0"/>
        <v>11794.255179295602</v>
      </c>
      <c r="D66">
        <f t="shared" si="1"/>
        <v>-1113.3684721868976</v>
      </c>
      <c r="E66">
        <f t="shared" si="13"/>
        <v>2099.1215298857232</v>
      </c>
      <c r="F66">
        <f t="shared" si="8"/>
        <v>3345.7626286477271</v>
      </c>
      <c r="G66">
        <f t="shared" si="3"/>
        <v>6691.5252572954541</v>
      </c>
      <c r="H66">
        <f t="shared" si="14"/>
        <v>5444.8841585334503</v>
      </c>
      <c r="I66">
        <f t="shared" si="15"/>
        <v>8790.6467871811765</v>
      </c>
      <c r="J66">
        <f t="shared" si="16"/>
        <v>-1246.6410987620038</v>
      </c>
      <c r="K66">
        <f t="shared" si="17"/>
        <v>-4592.4037274097309</v>
      </c>
    </row>
    <row r="67" spans="1:11">
      <c r="A67" t="s">
        <v>122</v>
      </c>
      <c r="B67">
        <v>1856.3435829973598</v>
      </c>
      <c r="C67">
        <f t="shared" si="0"/>
        <v>11101.249453581358</v>
      </c>
      <c r="D67">
        <f t="shared" si="1"/>
        <v>-1054.9409887565762</v>
      </c>
      <c r="E67">
        <f t="shared" si="13"/>
        <v>2035.0574106813997</v>
      </c>
      <c r="F67">
        <f t="shared" si="8"/>
        <v>3395.4082344247454</v>
      </c>
      <c r="G67">
        <f t="shared" si="3"/>
        <v>6790.8164688494908</v>
      </c>
      <c r="H67">
        <f t="shared" si="14"/>
        <v>5430.4656451061455</v>
      </c>
      <c r="I67">
        <f t="shared" si="15"/>
        <v>8825.8738795308909</v>
      </c>
      <c r="J67">
        <f t="shared" si="16"/>
        <v>-1360.3508237433457</v>
      </c>
      <c r="K67">
        <f t="shared" si="17"/>
        <v>-4755.7590581680906</v>
      </c>
    </row>
    <row r="68" spans="1:11">
      <c r="A68" t="s">
        <v>123</v>
      </c>
      <c r="B68">
        <v>5432.1395246788798</v>
      </c>
      <c r="C68">
        <f t="shared" si="0"/>
        <v>13490.183008863671</v>
      </c>
      <c r="D68">
        <f t="shared" si="1"/>
        <v>1445.3094837682638</v>
      </c>
      <c r="E68">
        <f t="shared" si="13"/>
        <v>2016.8869912795938</v>
      </c>
      <c r="F68">
        <f t="shared" si="8"/>
        <v>3397.6548741835577</v>
      </c>
      <c r="G68">
        <f t="shared" si="3"/>
        <v>6795.3097483671154</v>
      </c>
      <c r="H68">
        <f t="shared" si="14"/>
        <v>5414.5418654631512</v>
      </c>
      <c r="I68">
        <f t="shared" si="15"/>
        <v>8812.1967396467098</v>
      </c>
      <c r="J68">
        <f t="shared" si="16"/>
        <v>-1380.7678829039639</v>
      </c>
      <c r="K68">
        <f t="shared" si="17"/>
        <v>-4778.4227570875219</v>
      </c>
    </row>
    <row r="69" spans="1:11">
      <c r="A69" t="s">
        <v>124</v>
      </c>
      <c r="B69">
        <v>3539.5278427712974</v>
      </c>
      <c r="C69">
        <f t="shared" si="0"/>
        <v>13851.586765643267</v>
      </c>
      <c r="D69">
        <f t="shared" si="1"/>
        <v>2189.8621696482587</v>
      </c>
      <c r="E69">
        <f t="shared" si="13"/>
        <v>1992.0434545517357</v>
      </c>
      <c r="F69">
        <f t="shared" si="8"/>
        <v>3394.314108500364</v>
      </c>
      <c r="G69">
        <f t="shared" si="3"/>
        <v>6788.628217000728</v>
      </c>
      <c r="H69">
        <f t="shared" si="14"/>
        <v>5386.3575630521</v>
      </c>
      <c r="I69">
        <f t="shared" si="15"/>
        <v>8780.6716715524635</v>
      </c>
      <c r="J69">
        <f t="shared" si="16"/>
        <v>-1402.2706539486283</v>
      </c>
      <c r="K69">
        <f t="shared" si="17"/>
        <v>-4796.5847624489925</v>
      </c>
    </row>
    <row r="70" spans="1:11">
      <c r="A70" t="s">
        <v>125</v>
      </c>
      <c r="B70">
        <v>1456.5299999999997</v>
      </c>
      <c r="C70">
        <f t="shared" ref="C70:C90" si="18">SUM(B67,B68,B69,B70)</f>
        <v>12284.540950447536</v>
      </c>
      <c r="D70">
        <f t="shared" si="1"/>
        <v>490.28577115193366</v>
      </c>
      <c r="E70">
        <f t="shared" si="13"/>
        <v>1858.8963378061574</v>
      </c>
      <c r="F70">
        <f t="shared" si="8"/>
        <v>3398.593829395656</v>
      </c>
      <c r="G70">
        <f t="shared" si="3"/>
        <v>6797.1876587913121</v>
      </c>
      <c r="H70">
        <f t="shared" si="14"/>
        <v>5257.4901672018132</v>
      </c>
      <c r="I70">
        <f t="shared" si="15"/>
        <v>8656.0839965974701</v>
      </c>
      <c r="J70">
        <f t="shared" si="16"/>
        <v>-1539.6974915894987</v>
      </c>
      <c r="K70">
        <f t="shared" si="17"/>
        <v>-4938.2913209851549</v>
      </c>
    </row>
    <row r="71" spans="1:11">
      <c r="A71" t="s">
        <v>126</v>
      </c>
      <c r="B71">
        <v>4161.3599999999997</v>
      </c>
      <c r="C71">
        <f t="shared" si="18"/>
        <v>14589.557367450176</v>
      </c>
      <c r="D71">
        <f t="shared" si="1"/>
        <v>3488.3079138688172</v>
      </c>
      <c r="E71">
        <f t="shared" si="13"/>
        <v>1935.619121891895</v>
      </c>
      <c r="F71">
        <f t="shared" si="8"/>
        <v>3418.1142698808335</v>
      </c>
      <c r="G71">
        <f t="shared" si="3"/>
        <v>6836.228539761667</v>
      </c>
      <c r="H71">
        <f t="shared" si="14"/>
        <v>5353.7333917727283</v>
      </c>
      <c r="I71">
        <f t="shared" si="15"/>
        <v>8771.8476616535627</v>
      </c>
      <c r="J71">
        <f t="shared" si="16"/>
        <v>-1482.4951479889385</v>
      </c>
      <c r="K71">
        <f t="shared" si="17"/>
        <v>-4900.6094178697722</v>
      </c>
    </row>
    <row r="72" spans="1:11">
      <c r="A72" t="s">
        <v>127</v>
      </c>
      <c r="B72">
        <v>8690.85</v>
      </c>
      <c r="C72">
        <f t="shared" si="18"/>
        <v>17848.267842771296</v>
      </c>
      <c r="D72">
        <f t="shared" si="1"/>
        <v>4358.0848339076256</v>
      </c>
      <c r="E72">
        <f t="shared" si="13"/>
        <v>2131.9055269967421</v>
      </c>
      <c r="F72">
        <f t="shared" si="8"/>
        <v>3439.8942252187762</v>
      </c>
      <c r="G72">
        <f t="shared" si="3"/>
        <v>6879.7884504375525</v>
      </c>
      <c r="H72">
        <f t="shared" si="14"/>
        <v>5571.7997522155183</v>
      </c>
      <c r="I72">
        <f t="shared" si="15"/>
        <v>9011.6939774342936</v>
      </c>
      <c r="J72">
        <f t="shared" si="16"/>
        <v>-1307.9886982220341</v>
      </c>
      <c r="K72">
        <f t="shared" si="17"/>
        <v>-4747.8829234408104</v>
      </c>
    </row>
    <row r="73" spans="1:11">
      <c r="A73" t="s">
        <v>128</v>
      </c>
      <c r="B73">
        <v>5737.59</v>
      </c>
      <c r="C73">
        <f t="shared" si="18"/>
        <v>20046.330000000002</v>
      </c>
      <c r="D73">
        <f t="shared" si="1"/>
        <v>6194.7432343567343</v>
      </c>
      <c r="E73">
        <f t="shared" si="13"/>
        <v>2173.6629828256755</v>
      </c>
      <c r="F73">
        <f t="shared" si="8"/>
        <v>3485.89923630766</v>
      </c>
      <c r="G73">
        <f t="shared" si="3"/>
        <v>6971.79847261532</v>
      </c>
      <c r="H73">
        <f t="shared" si="14"/>
        <v>5659.562219133335</v>
      </c>
      <c r="I73">
        <f t="shared" si="15"/>
        <v>9145.4614554409964</v>
      </c>
      <c r="J73">
        <f t="shared" si="16"/>
        <v>-1312.2362534819845</v>
      </c>
      <c r="K73">
        <f t="shared" si="17"/>
        <v>-4798.1354897896445</v>
      </c>
    </row>
    <row r="74" spans="1:11">
      <c r="A74" t="s">
        <v>129</v>
      </c>
      <c r="B74">
        <v>7085.1699999999992</v>
      </c>
      <c r="C74">
        <f t="shared" si="18"/>
        <v>25674.969999999998</v>
      </c>
      <c r="D74">
        <f t="shared" ref="D74:D90" si="19">C74-C70</f>
        <v>13390.429049552462</v>
      </c>
      <c r="E74">
        <f t="shared" si="13"/>
        <v>2605.8043675654121</v>
      </c>
      <c r="F74">
        <f t="shared" si="8"/>
        <v>4269.4393503078791</v>
      </c>
      <c r="G74">
        <f t="shared" si="3"/>
        <v>8538.8787006157581</v>
      </c>
      <c r="H74">
        <f t="shared" si="14"/>
        <v>6875.2437178732907</v>
      </c>
      <c r="I74">
        <f t="shared" si="15"/>
        <v>11144.68306818117</v>
      </c>
      <c r="J74">
        <f t="shared" si="16"/>
        <v>-1663.6349827424669</v>
      </c>
      <c r="K74">
        <f t="shared" si="17"/>
        <v>-5933.0743330503465</v>
      </c>
    </row>
    <row r="75" spans="1:11">
      <c r="A75" t="s">
        <v>130</v>
      </c>
      <c r="B75">
        <v>4053.01</v>
      </c>
      <c r="C75">
        <f t="shared" si="18"/>
        <v>25566.620000000003</v>
      </c>
      <c r="D75">
        <f t="shared" si="19"/>
        <v>10977.062632549827</v>
      </c>
      <c r="E75">
        <f t="shared" si="13"/>
        <v>2795.5555822530637</v>
      </c>
      <c r="F75">
        <f t="shared" si="8"/>
        <v>4558.1048235290618</v>
      </c>
      <c r="G75">
        <f t="shared" si="3"/>
        <v>9116.2096470581237</v>
      </c>
      <c r="H75">
        <f t="shared" si="14"/>
        <v>7353.660405782126</v>
      </c>
      <c r="I75">
        <f t="shared" si="15"/>
        <v>11911.765229311188</v>
      </c>
      <c r="J75">
        <f t="shared" si="16"/>
        <v>-1762.5492412759982</v>
      </c>
      <c r="K75">
        <f t="shared" si="17"/>
        <v>-6320.6540648050595</v>
      </c>
    </row>
    <row r="76" spans="1:11">
      <c r="A76" t="s">
        <v>131</v>
      </c>
      <c r="B76">
        <v>7555.34</v>
      </c>
      <c r="C76">
        <f t="shared" si="18"/>
        <v>24431.109999999997</v>
      </c>
      <c r="D76">
        <f t="shared" si="19"/>
        <v>6582.8421572287007</v>
      </c>
      <c r="E76">
        <f t="shared" si="13"/>
        <v>2644.3616032148398</v>
      </c>
      <c r="F76">
        <f t="shared" si="8"/>
        <v>4366.4054521409726</v>
      </c>
      <c r="G76">
        <f t="shared" si="3"/>
        <v>8732.8109042819451</v>
      </c>
      <c r="H76">
        <f t="shared" si="14"/>
        <v>7010.7670553558128</v>
      </c>
      <c r="I76">
        <f t="shared" si="15"/>
        <v>11377.172507496785</v>
      </c>
      <c r="J76">
        <f t="shared" si="16"/>
        <v>-1722.0438489261328</v>
      </c>
      <c r="K76">
        <f t="shared" si="17"/>
        <v>-6088.4493010671049</v>
      </c>
    </row>
    <row r="77" spans="1:11">
      <c r="A77" t="s">
        <v>132</v>
      </c>
      <c r="B77">
        <v>7719.9</v>
      </c>
      <c r="C77">
        <f t="shared" si="18"/>
        <v>26413.42</v>
      </c>
      <c r="D77">
        <f t="shared" si="19"/>
        <v>6367.0899999999965</v>
      </c>
      <c r="E77">
        <f t="shared" si="13"/>
        <v>3048.2590693635148</v>
      </c>
      <c r="F77">
        <f t="shared" si="8"/>
        <v>4315.6540579758021</v>
      </c>
      <c r="G77">
        <f t="shared" si="3"/>
        <v>8631.3081159516041</v>
      </c>
      <c r="H77">
        <f t="shared" si="14"/>
        <v>7363.9131273393168</v>
      </c>
      <c r="I77">
        <f t="shared" si="15"/>
        <v>11679.567185315118</v>
      </c>
      <c r="J77">
        <f t="shared" si="16"/>
        <v>-1267.3949886122873</v>
      </c>
      <c r="K77">
        <f t="shared" si="17"/>
        <v>-5583.0490465880894</v>
      </c>
    </row>
    <row r="78" spans="1:11">
      <c r="A78" t="s">
        <v>133</v>
      </c>
      <c r="B78">
        <v>5301.3991359800002</v>
      </c>
      <c r="C78">
        <f t="shared" si="18"/>
        <v>24629.649135979998</v>
      </c>
      <c r="D78">
        <f t="shared" si="19"/>
        <v>-1045.3208640199991</v>
      </c>
      <c r="E78">
        <f t="shared" si="13"/>
        <v>2851.8534027593864</v>
      </c>
      <c r="F78">
        <f t="shared" si="8"/>
        <v>4411.8920799161315</v>
      </c>
      <c r="G78">
        <f t="shared" si="3"/>
        <v>8823.784159832263</v>
      </c>
      <c r="H78">
        <f t="shared" si="14"/>
        <v>7263.7454826755184</v>
      </c>
      <c r="I78">
        <f t="shared" si="15"/>
        <v>11675.63756259165</v>
      </c>
      <c r="J78">
        <f t="shared" si="16"/>
        <v>-1560.0386771567451</v>
      </c>
      <c r="K78">
        <f t="shared" si="17"/>
        <v>-5971.9307570728761</v>
      </c>
    </row>
    <row r="79" spans="1:11">
      <c r="A79" t="s">
        <v>134</v>
      </c>
      <c r="B79">
        <v>4091.7058103439999</v>
      </c>
      <c r="C79">
        <f t="shared" si="18"/>
        <v>24668.344946323999</v>
      </c>
      <c r="D79">
        <f t="shared" si="19"/>
        <v>-898.27505367600315</v>
      </c>
      <c r="E79">
        <f t="shared" si="13"/>
        <v>2638.8895093081037</v>
      </c>
      <c r="F79">
        <f t="shared" si="8"/>
        <v>4488.1610387707442</v>
      </c>
      <c r="G79">
        <f t="shared" si="3"/>
        <v>8976.3220775414884</v>
      </c>
      <c r="H79">
        <f t="shared" si="14"/>
        <v>7127.0505480788479</v>
      </c>
      <c r="I79">
        <f t="shared" si="15"/>
        <v>11615.211586849593</v>
      </c>
      <c r="J79">
        <f t="shared" si="16"/>
        <v>-1849.2715294626405</v>
      </c>
      <c r="K79">
        <f t="shared" si="17"/>
        <v>-6337.4325682333847</v>
      </c>
    </row>
    <row r="80" spans="1:11">
      <c r="A80" t="s">
        <v>135</v>
      </c>
      <c r="B80">
        <v>7114.1483626870004</v>
      </c>
      <c r="C80">
        <f t="shared" si="18"/>
        <v>24227.153309010999</v>
      </c>
      <c r="D80">
        <f t="shared" si="19"/>
        <v>-203.95669098899816</v>
      </c>
      <c r="E80">
        <f t="shared" si="13"/>
        <v>2589.6477745056573</v>
      </c>
      <c r="F80">
        <f t="shared" si="8"/>
        <v>4514.9417055661561</v>
      </c>
      <c r="G80">
        <f t="shared" si="3"/>
        <v>9029.8834111323122</v>
      </c>
      <c r="H80">
        <f t="shared" si="14"/>
        <v>7104.5894800718133</v>
      </c>
      <c r="I80">
        <f t="shared" si="15"/>
        <v>11619.53118563797</v>
      </c>
      <c r="J80">
        <f t="shared" si="16"/>
        <v>-1925.2939310604988</v>
      </c>
      <c r="K80">
        <f t="shared" si="17"/>
        <v>-6440.2356366266549</v>
      </c>
    </row>
    <row r="81" spans="1:80">
      <c r="A81" t="s">
        <v>136</v>
      </c>
      <c r="B81">
        <v>3588.3313928200005</v>
      </c>
      <c r="C81">
        <f t="shared" si="18"/>
        <v>20095.584701831001</v>
      </c>
      <c r="D81">
        <f t="shared" si="19"/>
        <v>-6317.8352981689968</v>
      </c>
      <c r="E81">
        <f t="shared" si="13"/>
        <v>1951.9063575635214</v>
      </c>
      <c r="F81">
        <f t="shared" si="8"/>
        <v>4832.5441718446527</v>
      </c>
      <c r="G81">
        <f t="shared" si="3"/>
        <v>9665.0883436893055</v>
      </c>
      <c r="H81">
        <f t="shared" si="14"/>
        <v>6784.4505294081737</v>
      </c>
      <c r="I81">
        <f t="shared" si="15"/>
        <v>11616.994701252826</v>
      </c>
      <c r="J81">
        <f t="shared" si="16"/>
        <v>-2880.6378142811313</v>
      </c>
      <c r="K81">
        <f t="shared" si="17"/>
        <v>-7713.1819861257845</v>
      </c>
    </row>
    <row r="82" spans="1:80">
      <c r="A82" t="s">
        <v>137</v>
      </c>
      <c r="B82">
        <v>7542.5806203300008</v>
      </c>
      <c r="C82">
        <f t="shared" si="18"/>
        <v>22336.766186181001</v>
      </c>
      <c r="D82">
        <f t="shared" si="19"/>
        <v>-2292.8829497989973</v>
      </c>
      <c r="E82">
        <f t="shared" si="13"/>
        <v>1800.8052817380114</v>
      </c>
      <c r="F82">
        <f t="shared" si="8"/>
        <v>4919.2566018123071</v>
      </c>
      <c r="G82">
        <f t="shared" si="3"/>
        <v>9838.5132036246141</v>
      </c>
      <c r="H82">
        <f t="shared" si="14"/>
        <v>6720.0618835503183</v>
      </c>
      <c r="I82">
        <f t="shared" si="15"/>
        <v>11639.318485362626</v>
      </c>
      <c r="J82">
        <f t="shared" si="16"/>
        <v>-3118.4513200742958</v>
      </c>
      <c r="K82">
        <f t="shared" si="17"/>
        <v>-8037.7079218866029</v>
      </c>
    </row>
    <row r="83" spans="1:80">
      <c r="A83" t="s">
        <v>138</v>
      </c>
      <c r="B83">
        <v>7577.5555866100003</v>
      </c>
      <c r="C83">
        <f t="shared" si="18"/>
        <v>25822.615962447002</v>
      </c>
      <c r="D83">
        <f t="shared" si="19"/>
        <v>1154.2710161230025</v>
      </c>
      <c r="E83">
        <f t="shared" si="13"/>
        <v>1959.0572223576005</v>
      </c>
      <c r="F83">
        <f t="shared" si="8"/>
        <v>4840.4635949594976</v>
      </c>
      <c r="G83">
        <f t="shared" si="3"/>
        <v>9680.9271899189953</v>
      </c>
      <c r="H83">
        <f t="shared" si="14"/>
        <v>6799.5208173170977</v>
      </c>
      <c r="I83">
        <f t="shared" si="15"/>
        <v>11639.984412276595</v>
      </c>
      <c r="J83">
        <f t="shared" si="16"/>
        <v>-2881.4063726018971</v>
      </c>
      <c r="K83">
        <f t="shared" si="17"/>
        <v>-7721.8699675613952</v>
      </c>
    </row>
    <row r="84" spans="1:80">
      <c r="A84" t="s">
        <v>139</v>
      </c>
      <c r="B84">
        <v>11554.353649965</v>
      </c>
      <c r="C84">
        <f t="shared" si="18"/>
        <v>30262.821249725002</v>
      </c>
      <c r="D84">
        <f t="shared" si="19"/>
        <v>6035.6679407140036</v>
      </c>
      <c r="E84">
        <f t="shared" si="13"/>
        <v>2348.2586303817197</v>
      </c>
      <c r="F84">
        <f t="shared" si="8"/>
        <v>4839.6167997885477</v>
      </c>
      <c r="G84">
        <f t="shared" si="3"/>
        <v>9679.2335995770954</v>
      </c>
      <c r="H84">
        <f t="shared" si="14"/>
        <v>7187.8754301702675</v>
      </c>
      <c r="I84">
        <f t="shared" si="15"/>
        <v>12027.492229958814</v>
      </c>
      <c r="J84">
        <f t="shared" si="16"/>
        <v>-2491.358169406828</v>
      </c>
      <c r="K84">
        <f t="shared" si="17"/>
        <v>-7330.9749691953757</v>
      </c>
    </row>
    <row r="85" spans="1:80">
      <c r="A85" t="s">
        <v>140</v>
      </c>
      <c r="B85">
        <v>5534.2740973520004</v>
      </c>
      <c r="C85">
        <f t="shared" si="18"/>
        <v>32208.763954257003</v>
      </c>
      <c r="D85">
        <f t="shared" si="19"/>
        <v>12113.179252426002</v>
      </c>
      <c r="E85">
        <f t="shared" si="13"/>
        <v>3093.0277568849588</v>
      </c>
      <c r="F85">
        <f t="shared" si="8"/>
        <v>5145.0248781376113</v>
      </c>
      <c r="G85">
        <f t="shared" si="3"/>
        <v>10290.049756275223</v>
      </c>
      <c r="H85">
        <f t="shared" si="14"/>
        <v>8238.05263502257</v>
      </c>
      <c r="I85">
        <f t="shared" si="15"/>
        <v>13383.07751316018</v>
      </c>
      <c r="J85">
        <f t="shared" si="16"/>
        <v>-2051.9971212526525</v>
      </c>
      <c r="K85">
        <f t="shared" si="17"/>
        <v>-7197.0219993902638</v>
      </c>
    </row>
    <row r="86" spans="1:80">
      <c r="A86" t="s">
        <v>141</v>
      </c>
      <c r="B86">
        <v>8328.0893642999999</v>
      </c>
      <c r="C86">
        <f t="shared" si="18"/>
        <v>32994.272698227003</v>
      </c>
      <c r="D86">
        <f t="shared" si="19"/>
        <v>10657.506512046002</v>
      </c>
      <c r="E86">
        <f t="shared" si="13"/>
        <v>3681.5715060966031</v>
      </c>
      <c r="F86">
        <f t="shared" si="8"/>
        <v>5309.1491718148045</v>
      </c>
      <c r="G86">
        <f t="shared" si="3"/>
        <v>10618.298343629609</v>
      </c>
      <c r="H86">
        <f t="shared" si="14"/>
        <v>8990.7206779114076</v>
      </c>
      <c r="I86">
        <f t="shared" si="15"/>
        <v>14299.869849726212</v>
      </c>
      <c r="J86">
        <f t="shared" si="16"/>
        <v>-1627.5776657182014</v>
      </c>
      <c r="K86">
        <f t="shared" si="17"/>
        <v>-6936.7268375330059</v>
      </c>
    </row>
    <row r="87" spans="1:80">
      <c r="A87" t="s">
        <v>142</v>
      </c>
      <c r="B87">
        <v>9923.9737871030011</v>
      </c>
      <c r="C87">
        <f t="shared" si="18"/>
        <v>35340.69089872</v>
      </c>
      <c r="D87">
        <f t="shared" si="19"/>
        <v>9518.0749362729985</v>
      </c>
      <c r="E87">
        <f t="shared" si="13"/>
        <v>4210.2223023480819</v>
      </c>
      <c r="F87">
        <f t="shared" si="8"/>
        <v>5339.0075069794166</v>
      </c>
      <c r="G87">
        <f t="shared" si="3"/>
        <v>10678.015013958833</v>
      </c>
      <c r="H87">
        <f t="shared" si="14"/>
        <v>9549.2298093274985</v>
      </c>
      <c r="I87">
        <f t="shared" si="15"/>
        <v>14888.237316306915</v>
      </c>
      <c r="J87">
        <f t="shared" si="16"/>
        <v>-1128.7852046313346</v>
      </c>
      <c r="K87">
        <f t="shared" si="17"/>
        <v>-6467.7927116107512</v>
      </c>
    </row>
    <row r="88" spans="1:80">
      <c r="A88" t="s">
        <v>143</v>
      </c>
      <c r="B88">
        <v>10046.98227943</v>
      </c>
      <c r="C88">
        <f t="shared" si="18"/>
        <v>33833.319528184998</v>
      </c>
      <c r="D88">
        <f t="shared" si="19"/>
        <v>3570.4982784599961</v>
      </c>
      <c r="E88">
        <f t="shared" si="13"/>
        <v>4316.4817420826685</v>
      </c>
      <c r="F88">
        <f t="shared" si="8"/>
        <v>5302.1033790166066</v>
      </c>
      <c r="G88">
        <f t="shared" si="3"/>
        <v>10604.206758033213</v>
      </c>
      <c r="H88">
        <f t="shared" si="14"/>
        <v>9618.5851210992751</v>
      </c>
      <c r="I88">
        <f t="shared" si="15"/>
        <v>14920.688500115881</v>
      </c>
      <c r="J88">
        <f t="shared" si="16"/>
        <v>-985.62163693393813</v>
      </c>
      <c r="K88">
        <f t="shared" si="17"/>
        <v>-6287.7250159505447</v>
      </c>
    </row>
    <row r="89" spans="1:80">
      <c r="A89" t="s">
        <v>144</v>
      </c>
      <c r="B89">
        <v>8287.9999339999995</v>
      </c>
      <c r="C89">
        <f t="shared" si="18"/>
        <v>36587.045364833</v>
      </c>
      <c r="D89">
        <f t="shared" si="19"/>
        <v>4378.2814105759971</v>
      </c>
      <c r="E89">
        <f t="shared" si="13"/>
        <v>4425.9027041290556</v>
      </c>
      <c r="F89">
        <f t="shared" ref="F89:F90" si="20">STDEV(D70,D71,D72,D73,D74,D75,D76,D77,D78,D79,D80,D81,D82,D83,D84,D85,D86,D87,D88,D89)</f>
        <v>5278.4345468801985</v>
      </c>
      <c r="G89">
        <f t="shared" ref="G89:G90" si="21">F89*2</f>
        <v>10556.869093760397</v>
      </c>
      <c r="H89">
        <f t="shared" si="14"/>
        <v>9704.337251009254</v>
      </c>
      <c r="I89">
        <f t="shared" si="15"/>
        <v>14982.771797889453</v>
      </c>
      <c r="J89">
        <f t="shared" si="16"/>
        <v>-852.5318427511429</v>
      </c>
      <c r="K89">
        <f t="shared" si="17"/>
        <v>-6130.9663896313414</v>
      </c>
    </row>
    <row r="90" spans="1:80">
      <c r="A90" t="s">
        <v>145</v>
      </c>
      <c r="B90">
        <v>8667.9447132000005</v>
      </c>
      <c r="C90">
        <f t="shared" si="18"/>
        <v>36926.900713732997</v>
      </c>
      <c r="D90">
        <f t="shared" si="19"/>
        <v>3932.628015505994</v>
      </c>
      <c r="E90">
        <f t="shared" si="13"/>
        <v>4598.0198163467594</v>
      </c>
      <c r="F90">
        <f t="shared" si="20"/>
        <v>5198.8728905873913</v>
      </c>
      <c r="G90">
        <f t="shared" si="21"/>
        <v>10397.745781174783</v>
      </c>
      <c r="H90">
        <f t="shared" si="14"/>
        <v>9796.8927069341516</v>
      </c>
      <c r="I90">
        <f t="shared" si="15"/>
        <v>14995.765597521542</v>
      </c>
      <c r="J90">
        <f t="shared" si="16"/>
        <v>-600.85307424063194</v>
      </c>
      <c r="K90">
        <f t="shared" si="17"/>
        <v>-5799.7259648280233</v>
      </c>
    </row>
    <row r="91" spans="1:80">
      <c r="A91" t="s">
        <v>146</v>
      </c>
      <c r="B91">
        <v>5217.9931859059998</v>
      </c>
      <c r="C91">
        <f t="shared" ref="C91:C93" si="22">SUM(B88,B89,B90,B91)</f>
        <v>32220.920112535998</v>
      </c>
      <c r="D91">
        <f t="shared" ref="D91:D93" si="23">C91-C87</f>
        <v>-3119.7707861840026</v>
      </c>
      <c r="E91">
        <f t="shared" ref="E91:E93" si="24">AVERAGE(D72:D91)</f>
        <v>4267.615881344117</v>
      </c>
      <c r="F91">
        <f t="shared" ref="F91:F93" si="25">STDEV(D72,D73,D74,D75,D76,D77,D78,D79,D80,D81,D82,D83,D84,D85,D86,D87,D88,D89,D90,D91)</f>
        <v>5475.7205889170509</v>
      </c>
      <c r="G91">
        <f t="shared" ref="G91:G93" si="26">F91*2</f>
        <v>10951.441177834102</v>
      </c>
      <c r="H91">
        <f t="shared" ref="H91:H93" si="27">E91+F91</f>
        <v>9743.3364702611689</v>
      </c>
      <c r="I91">
        <f t="shared" ref="I91:I93" si="28">E91+G91</f>
        <v>15219.05705917822</v>
      </c>
      <c r="J91">
        <f t="shared" ref="J91:J93" si="29">E91-F91</f>
        <v>-1208.1047075729339</v>
      </c>
      <c r="K91">
        <f t="shared" ref="K91:K93" si="30">E91-G91</f>
        <v>-6683.8252964899848</v>
      </c>
    </row>
    <row r="92" spans="1:80">
      <c r="A92" t="s">
        <v>273</v>
      </c>
      <c r="B92">
        <v>5464.8127884800006</v>
      </c>
      <c r="C92">
        <f t="shared" si="22"/>
        <v>27638.750621586001</v>
      </c>
      <c r="D92">
        <f t="shared" si="23"/>
        <v>-6194.5689065989973</v>
      </c>
      <c r="E92">
        <f t="shared" si="24"/>
        <v>3739.9831943187869</v>
      </c>
      <c r="F92">
        <f t="shared" si="25"/>
        <v>5954.0698343200993</v>
      </c>
      <c r="G92">
        <f t="shared" si="26"/>
        <v>11908.139668640199</v>
      </c>
      <c r="H92">
        <f t="shared" si="27"/>
        <v>9694.0530286388857</v>
      </c>
      <c r="I92">
        <f t="shared" si="28"/>
        <v>15648.122862958986</v>
      </c>
      <c r="J92">
        <f t="shared" si="29"/>
        <v>-2214.0866400013124</v>
      </c>
      <c r="K92">
        <f t="shared" si="30"/>
        <v>-8168.1564743214112</v>
      </c>
    </row>
    <row r="93" spans="1:80">
      <c r="A93" t="s">
        <v>274</v>
      </c>
      <c r="B93">
        <v>3827.1579583000002</v>
      </c>
      <c r="C93">
        <f t="shared" si="22"/>
        <v>23177.908645886004</v>
      </c>
      <c r="D93">
        <f t="shared" si="23"/>
        <v>-13409.136718946997</v>
      </c>
      <c r="E93">
        <f t="shared" si="24"/>
        <v>2759.7891966535999</v>
      </c>
      <c r="F93">
        <f t="shared" si="25"/>
        <v>7042.7972378335271</v>
      </c>
      <c r="G93">
        <f t="shared" si="26"/>
        <v>14085.594475667054</v>
      </c>
      <c r="H93">
        <f t="shared" si="27"/>
        <v>9802.5864344871261</v>
      </c>
      <c r="I93">
        <f t="shared" si="28"/>
        <v>16845.383672320655</v>
      </c>
      <c r="J93">
        <f t="shared" si="29"/>
        <v>-4283.0080411799272</v>
      </c>
      <c r="K93">
        <f t="shared" si="30"/>
        <v>-11325.805279013453</v>
      </c>
    </row>
    <row r="96" spans="1:80" ht="105">
      <c r="A96" s="1" t="s">
        <v>0</v>
      </c>
      <c r="B96" s="6" t="s">
        <v>158</v>
      </c>
      <c r="C96" s="2" t="s">
        <v>148</v>
      </c>
      <c r="D96" s="2" t="s">
        <v>149</v>
      </c>
      <c r="E96" s="2" t="s">
        <v>150</v>
      </c>
      <c r="F96" s="2" t="s">
        <v>166</v>
      </c>
      <c r="G96" s="2" t="s">
        <v>167</v>
      </c>
      <c r="H96" s="2" t="s">
        <v>151</v>
      </c>
      <c r="I96" s="2" t="s">
        <v>152</v>
      </c>
      <c r="J96" s="2" t="s">
        <v>153</v>
      </c>
      <c r="K96" s="2" t="s">
        <v>154</v>
      </c>
      <c r="O96" s="9" t="s">
        <v>83</v>
      </c>
      <c r="P96" s="9" t="s">
        <v>84</v>
      </c>
      <c r="Q96" s="9" t="s">
        <v>85</v>
      </c>
      <c r="R96" s="9" t="s">
        <v>86</v>
      </c>
      <c r="S96" s="9" t="s">
        <v>87</v>
      </c>
      <c r="T96" s="9" t="s">
        <v>88</v>
      </c>
      <c r="U96" s="9" t="s">
        <v>89</v>
      </c>
      <c r="V96" s="9" t="s">
        <v>90</v>
      </c>
      <c r="W96" s="9" t="s">
        <v>91</v>
      </c>
      <c r="X96" s="9" t="s">
        <v>92</v>
      </c>
      <c r="Y96" s="9" t="s">
        <v>93</v>
      </c>
      <c r="Z96" s="9" t="s">
        <v>94</v>
      </c>
      <c r="AA96" s="9" t="s">
        <v>95</v>
      </c>
      <c r="AB96" s="9" t="s">
        <v>96</v>
      </c>
      <c r="AC96" s="9" t="s">
        <v>97</v>
      </c>
      <c r="AD96" s="9" t="s">
        <v>98</v>
      </c>
      <c r="AE96" s="9" t="s">
        <v>99</v>
      </c>
      <c r="AF96" s="9" t="s">
        <v>100</v>
      </c>
      <c r="AG96" s="9" t="s">
        <v>101</v>
      </c>
      <c r="AH96" s="9" t="s">
        <v>102</v>
      </c>
      <c r="AI96" s="9" t="s">
        <v>103</v>
      </c>
      <c r="AJ96" s="9" t="s">
        <v>104</v>
      </c>
      <c r="AK96" s="9" t="s">
        <v>105</v>
      </c>
      <c r="AL96" s="9" t="s">
        <v>106</v>
      </c>
      <c r="AM96" s="9" t="s">
        <v>107</v>
      </c>
      <c r="AN96" s="9" t="s">
        <v>108</v>
      </c>
      <c r="AO96" s="9" t="s">
        <v>109</v>
      </c>
      <c r="AP96" s="9" t="s">
        <v>110</v>
      </c>
      <c r="AQ96" s="9" t="s">
        <v>111</v>
      </c>
      <c r="AR96" s="9" t="s">
        <v>112</v>
      </c>
      <c r="AS96" s="9" t="s">
        <v>113</v>
      </c>
      <c r="AT96" s="9" t="s">
        <v>114</v>
      </c>
      <c r="AU96" s="9" t="s">
        <v>115</v>
      </c>
      <c r="AV96" s="9" t="s">
        <v>116</v>
      </c>
      <c r="AW96" s="9" t="s">
        <v>117</v>
      </c>
      <c r="AX96" s="9" t="s">
        <v>163</v>
      </c>
      <c r="AY96" s="9" t="s">
        <v>119</v>
      </c>
      <c r="AZ96" s="9" t="s">
        <v>120</v>
      </c>
      <c r="BA96" s="9" t="s">
        <v>121</v>
      </c>
      <c r="BB96" s="9" t="s">
        <v>122</v>
      </c>
      <c r="BC96" s="9" t="s">
        <v>123</v>
      </c>
      <c r="BD96" s="9" t="s">
        <v>124</v>
      </c>
      <c r="BE96" s="9" t="s">
        <v>125</v>
      </c>
      <c r="BF96" s="9" t="s">
        <v>126</v>
      </c>
      <c r="BG96" s="9" t="s">
        <v>127</v>
      </c>
      <c r="BH96" s="9" t="s">
        <v>128</v>
      </c>
      <c r="BI96" s="9" t="s">
        <v>129</v>
      </c>
      <c r="BJ96" s="9" t="s">
        <v>130</v>
      </c>
      <c r="BK96" s="9" t="s">
        <v>131</v>
      </c>
      <c r="BL96" s="9" t="s">
        <v>132</v>
      </c>
      <c r="BM96" s="9" t="s">
        <v>133</v>
      </c>
      <c r="BN96" s="9" t="s">
        <v>134</v>
      </c>
      <c r="BO96" s="9" t="s">
        <v>135</v>
      </c>
      <c r="BP96" s="9" t="s">
        <v>136</v>
      </c>
      <c r="BQ96" s="9" t="s">
        <v>137</v>
      </c>
      <c r="BR96" s="9" t="s">
        <v>138</v>
      </c>
      <c r="BS96" s="9" t="s">
        <v>139</v>
      </c>
      <c r="BT96" s="9" t="s">
        <v>140</v>
      </c>
      <c r="BU96" s="9" t="s">
        <v>141</v>
      </c>
      <c r="BV96" s="9" t="s">
        <v>142</v>
      </c>
      <c r="BW96" s="9" t="s">
        <v>143</v>
      </c>
      <c r="BX96" s="9" t="s">
        <v>144</v>
      </c>
      <c r="BY96" s="9" t="s">
        <v>145</v>
      </c>
      <c r="BZ96" s="9" t="s">
        <v>146</v>
      </c>
      <c r="CA96" s="9" t="s">
        <v>273</v>
      </c>
      <c r="CB96" s="9" t="s">
        <v>274</v>
      </c>
    </row>
    <row r="97" spans="1:80">
      <c r="A97" t="s">
        <v>57</v>
      </c>
      <c r="B97" s="5">
        <v>157.13800000000001</v>
      </c>
      <c r="N97" s="2" t="s">
        <v>149</v>
      </c>
      <c r="O97">
        <v>12820.05</v>
      </c>
      <c r="P97">
        <v>19915.039999999997</v>
      </c>
      <c r="Q97">
        <v>16708.009895002935</v>
      </c>
      <c r="R97">
        <v>-629.49333078063864</v>
      </c>
      <c r="S97">
        <v>-10649.774391989124</v>
      </c>
      <c r="T97">
        <v>-26311.170076571438</v>
      </c>
      <c r="U97">
        <v>-23516.69450245587</v>
      </c>
      <c r="V97">
        <v>-13437.270585880364</v>
      </c>
      <c r="W97">
        <v>-8285.8869333466791</v>
      </c>
      <c r="X97">
        <v>105.48268877883265</v>
      </c>
      <c r="Y97">
        <v>293.45644543102162</v>
      </c>
      <c r="Z97">
        <v>-586.99617806306014</v>
      </c>
      <c r="AA97">
        <v>-84.773178569534593</v>
      </c>
      <c r="AB97">
        <v>-408.24448805792963</v>
      </c>
      <c r="AC97">
        <v>-1352.674446973811</v>
      </c>
      <c r="AD97">
        <v>-994.32234457881395</v>
      </c>
      <c r="AE97">
        <v>-613.66433851944566</v>
      </c>
      <c r="AF97">
        <v>-413.20466865133221</v>
      </c>
      <c r="AG97">
        <v>539.07419188233825</v>
      </c>
      <c r="AH97">
        <v>848.36354474430391</v>
      </c>
      <c r="AI97">
        <v>849.07445235369687</v>
      </c>
      <c r="AJ97">
        <v>1295.1424180224481</v>
      </c>
      <c r="AK97">
        <v>1141.1113132184719</v>
      </c>
      <c r="AL97">
        <v>1778.3436147481566</v>
      </c>
      <c r="AM97">
        <v>1524.8418197399069</v>
      </c>
      <c r="AN97">
        <v>7236.331441616976</v>
      </c>
      <c r="AO97">
        <v>7336.7710665361101</v>
      </c>
      <c r="AP97">
        <v>6645.37429071112</v>
      </c>
      <c r="AQ97">
        <v>7243.4782726720605</v>
      </c>
      <c r="AR97">
        <v>-3595.9720039787753</v>
      </c>
      <c r="AS97">
        <v>-3044.9926004931949</v>
      </c>
      <c r="AT97">
        <v>-2778.1933936464247</v>
      </c>
      <c r="AU97">
        <v>-2768.7827361291093</v>
      </c>
      <c r="AV97">
        <v>2392.7524197374805</v>
      </c>
      <c r="AW97">
        <v>2333.7624545733615</v>
      </c>
      <c r="AX97">
        <v>2214.4944344382293</v>
      </c>
      <c r="AY97">
        <v>1757.1780869213599</v>
      </c>
      <c r="AZ97">
        <v>1547.6110956911089</v>
      </c>
      <c r="BA97">
        <v>119.48314102509903</v>
      </c>
      <c r="BB97">
        <v>58.33834377596213</v>
      </c>
      <c r="BC97">
        <v>-1543.5850178867495</v>
      </c>
      <c r="BD97">
        <v>-3458.9167169935927</v>
      </c>
      <c r="BE97">
        <v>-3858.3407703496523</v>
      </c>
      <c r="BF97">
        <v>-4979.9062327689935</v>
      </c>
      <c r="BG97">
        <v>-2515.4144859433436</v>
      </c>
      <c r="BH97">
        <v>-707.50210959377728</v>
      </c>
      <c r="BI97">
        <v>2227.0838126031922</v>
      </c>
      <c r="BJ97">
        <v>4248.0578373005228</v>
      </c>
      <c r="BK97">
        <v>4572.1184506969639</v>
      </c>
      <c r="BL97">
        <v>8217.82</v>
      </c>
      <c r="BM97">
        <v>6729.8150962</v>
      </c>
      <c r="BN97">
        <v>6699.4378021000011</v>
      </c>
      <c r="BO97">
        <v>4822.6622457999983</v>
      </c>
      <c r="BP97">
        <v>391.6122774000014</v>
      </c>
      <c r="BQ97">
        <v>108.00722290000158</v>
      </c>
      <c r="BR97">
        <v>-1239.0612937000005</v>
      </c>
      <c r="BS97">
        <v>594.95664140000008</v>
      </c>
      <c r="BT97">
        <v>1169.2918497999981</v>
      </c>
      <c r="BU97">
        <v>1178.1104466999986</v>
      </c>
      <c r="BV97">
        <v>2381.6061842999989</v>
      </c>
      <c r="BW97">
        <v>7.6509953000004316</v>
      </c>
      <c r="BX97">
        <v>115.8375630999999</v>
      </c>
      <c r="BY97">
        <v>-672.71807230000195</v>
      </c>
      <c r="BZ97">
        <v>-2743.6049767000004</v>
      </c>
      <c r="CA97">
        <v>-3299.8957958999999</v>
      </c>
      <c r="CB97">
        <v>-4216.9028242999993</v>
      </c>
    </row>
    <row r="98" spans="1:80" ht="45">
      <c r="A98" t="s">
        <v>58</v>
      </c>
      <c r="B98" s="5">
        <v>265</v>
      </c>
      <c r="N98" s="2" t="s">
        <v>151</v>
      </c>
      <c r="O98">
        <v>7270.8609002099984</v>
      </c>
      <c r="P98">
        <v>9571.0421830869218</v>
      </c>
      <c r="Q98">
        <v>11016.953658546487</v>
      </c>
      <c r="R98">
        <v>11019.325229047972</v>
      </c>
      <c r="S98">
        <v>11229.528703507855</v>
      </c>
      <c r="T98">
        <v>12491.316804574244</v>
      </c>
      <c r="U98">
        <v>12865.623248946409</v>
      </c>
      <c r="V98">
        <v>12606.076115617883</v>
      </c>
      <c r="W98">
        <v>12244.442713854485</v>
      </c>
      <c r="X98">
        <v>12118.961721906366</v>
      </c>
      <c r="Y98">
        <v>11880.825465680793</v>
      </c>
      <c r="Z98">
        <v>11254.401149456484</v>
      </c>
      <c r="AA98">
        <v>10593.291281514783</v>
      </c>
      <c r="AB98">
        <v>9888.9750718792748</v>
      </c>
      <c r="AC98">
        <v>9393.9155906303076</v>
      </c>
      <c r="AD98">
        <v>9435.0880988728768</v>
      </c>
      <c r="AE98">
        <v>9591.9621373588052</v>
      </c>
      <c r="AF98">
        <v>9770.2485483553755</v>
      </c>
      <c r="AG98">
        <v>9948.97419786512</v>
      </c>
      <c r="AH98">
        <v>9409.2361032954595</v>
      </c>
      <c r="AI98">
        <v>8296.7206244458685</v>
      </c>
      <c r="AJ98">
        <v>6050.8217490520183</v>
      </c>
      <c r="AK98">
        <v>4094.286761381657</v>
      </c>
      <c r="AL98">
        <v>4285.8031130588715</v>
      </c>
      <c r="AM98">
        <v>4826.3828258286985</v>
      </c>
      <c r="AN98">
        <v>4828.0399243709799</v>
      </c>
      <c r="AO98">
        <v>4245.882233435821</v>
      </c>
      <c r="AP98">
        <v>4237.6239764231068</v>
      </c>
      <c r="AQ98">
        <v>4562.1924310540253</v>
      </c>
      <c r="AR98">
        <v>4586.2671520612403</v>
      </c>
      <c r="AS98">
        <v>4567.8205231736065</v>
      </c>
      <c r="AT98">
        <v>4557.9074263208367</v>
      </c>
      <c r="AU98">
        <v>4526.7246607461611</v>
      </c>
      <c r="AV98">
        <v>4662.5149272127237</v>
      </c>
      <c r="AW98">
        <v>4804.1540159412671</v>
      </c>
      <c r="AX98">
        <v>4924.3971728957522</v>
      </c>
      <c r="AY98">
        <v>5006.3735554826935</v>
      </c>
      <c r="AZ98">
        <v>5070.3917774192732</v>
      </c>
      <c r="BA98">
        <v>5058.5420390859081</v>
      </c>
      <c r="BB98">
        <v>5034.2602660008288</v>
      </c>
      <c r="BC98">
        <v>4986.7881595495382</v>
      </c>
      <c r="BD98">
        <v>4926.7882447930333</v>
      </c>
      <c r="BE98">
        <v>4857.0100223716563</v>
      </c>
      <c r="BF98">
        <v>4745.3279197803868</v>
      </c>
      <c r="BG98">
        <v>4601.6940660810169</v>
      </c>
      <c r="BH98">
        <v>3890.9232253560308</v>
      </c>
      <c r="BI98">
        <v>3276.802665491196</v>
      </c>
      <c r="BJ98">
        <v>2941.5133674758877</v>
      </c>
      <c r="BK98">
        <v>2521.0887729449232</v>
      </c>
      <c r="BL98">
        <v>3586.7832094273263</v>
      </c>
      <c r="BM98">
        <v>4281.4778864702894</v>
      </c>
      <c r="BN98">
        <v>4896.1300772247596</v>
      </c>
      <c r="BO98">
        <v>5240.5132592203663</v>
      </c>
      <c r="BP98">
        <v>5143.3508885408837</v>
      </c>
      <c r="BQ98">
        <v>5037.3556143027827</v>
      </c>
      <c r="BR98">
        <v>4901.7034667492826</v>
      </c>
      <c r="BS98">
        <v>4842.8518225692742</v>
      </c>
      <c r="BT98">
        <v>4822.518813388775</v>
      </c>
      <c r="BU98">
        <v>4868.5834875395294</v>
      </c>
      <c r="BV98">
        <v>4985.6037479053111</v>
      </c>
      <c r="BW98">
        <v>5017.8751501852812</v>
      </c>
      <c r="BX98">
        <v>5035.4538267251974</v>
      </c>
      <c r="BY98">
        <v>5006.5498010973433</v>
      </c>
      <c r="BZ98">
        <v>4915.3192965222079</v>
      </c>
      <c r="CA98">
        <v>4936.9540603588312</v>
      </c>
      <c r="CB98">
        <v>4990.9707461695889</v>
      </c>
    </row>
    <row r="99" spans="1:80" ht="45">
      <c r="A99" t="s">
        <v>59</v>
      </c>
      <c r="B99" s="5">
        <v>366</v>
      </c>
      <c r="N99" s="2" t="s">
        <v>152</v>
      </c>
      <c r="O99">
        <v>12138.446200419996</v>
      </c>
      <c r="P99">
        <v>15802.749866173843</v>
      </c>
      <c r="Q99">
        <v>17878.472322342826</v>
      </c>
      <c r="R99">
        <v>17873.740129884831</v>
      </c>
      <c r="S99">
        <v>18761.585798404052</v>
      </c>
      <c r="T99">
        <v>22557.515504365401</v>
      </c>
      <c r="U99">
        <v>24484.093118232526</v>
      </c>
      <c r="V99">
        <v>24680.497380869492</v>
      </c>
      <c r="W99">
        <v>24471.184924010027</v>
      </c>
      <c r="X99">
        <v>24333.287205674849</v>
      </c>
      <c r="Y99">
        <v>24053.544270952152</v>
      </c>
      <c r="Z99">
        <v>23252.248847406685</v>
      </c>
      <c r="AA99">
        <v>22378.262670451764</v>
      </c>
      <c r="AB99">
        <v>21435.44107558364</v>
      </c>
      <c r="AC99">
        <v>20805.444435434398</v>
      </c>
      <c r="AD99">
        <v>20848.82416914848</v>
      </c>
      <c r="AE99">
        <v>21000.701063046305</v>
      </c>
      <c r="AF99">
        <v>21169.031618472014</v>
      </c>
      <c r="AG99">
        <v>21353.346707897388</v>
      </c>
      <c r="AH99">
        <v>20621.206841520852</v>
      </c>
      <c r="AI99">
        <v>18994.724661203985</v>
      </c>
      <c r="AJ99">
        <v>15433.92178951516</v>
      </c>
      <c r="AK99">
        <v>12299.196743263659</v>
      </c>
      <c r="AL99">
        <v>12561.83759934165</v>
      </c>
      <c r="AM99">
        <v>13034.266214294854</v>
      </c>
      <c r="AN99">
        <v>11360.205335469995</v>
      </c>
      <c r="AO99">
        <v>8653.2166751500772</v>
      </c>
      <c r="AP99">
        <v>7632.567917295074</v>
      </c>
      <c r="AQ99">
        <v>7505.236566255975</v>
      </c>
      <c r="AR99">
        <v>7738.4587429082858</v>
      </c>
      <c r="AS99">
        <v>7868.4879374292286</v>
      </c>
      <c r="AT99">
        <v>7958.2216045028572</v>
      </c>
      <c r="AU99">
        <v>8030.0565512314852</v>
      </c>
      <c r="AV99">
        <v>8161.5872387748404</v>
      </c>
      <c r="AW99">
        <v>8260.5435711545688</v>
      </c>
      <c r="AX99">
        <v>8340.5890461126855</v>
      </c>
      <c r="AY99">
        <v>8385.9996900145288</v>
      </c>
      <c r="AZ99">
        <v>8415.9953456705643</v>
      </c>
      <c r="BA99">
        <v>8413.2754215466975</v>
      </c>
      <c r="BB99">
        <v>8404.2131354249559</v>
      </c>
      <c r="BC99">
        <v>8428.9018960343965</v>
      </c>
      <c r="BD99">
        <v>8546.6050232721882</v>
      </c>
      <c r="BE99">
        <v>8657.0211826078412</v>
      </c>
      <c r="BF99">
        <v>8771.5694698011594</v>
      </c>
      <c r="BG99">
        <v>8686.3145776865822</v>
      </c>
      <c r="BH99">
        <v>7661.9645737971478</v>
      </c>
      <c r="BI99">
        <v>6689.2078167641239</v>
      </c>
      <c r="BJ99">
        <v>6138.4950434040366</v>
      </c>
      <c r="BK99">
        <v>5431.2138454408632</v>
      </c>
      <c r="BL99">
        <v>6971.9131182067304</v>
      </c>
      <c r="BM99">
        <v>7872.5620874579972</v>
      </c>
      <c r="BN99">
        <v>8627.9849091796168</v>
      </c>
      <c r="BO99">
        <v>8937.179024074374</v>
      </c>
      <c r="BP99">
        <v>8842.9112898322819</v>
      </c>
      <c r="BQ99">
        <v>8742.2085029397495</v>
      </c>
      <c r="BR99">
        <v>8643.5819942396593</v>
      </c>
      <c r="BS99">
        <v>8583.989778155712</v>
      </c>
      <c r="BT99">
        <v>8562.2397220892672</v>
      </c>
      <c r="BU99">
        <v>8601.4377051070333</v>
      </c>
      <c r="BV99">
        <v>8719.3148338123938</v>
      </c>
      <c r="BW99">
        <v>8706.295837712998</v>
      </c>
      <c r="BX99">
        <v>8562.7154767881511</v>
      </c>
      <c r="BY99">
        <v>8345.626290629958</v>
      </c>
      <c r="BZ99">
        <v>8051.3502186762398</v>
      </c>
      <c r="CA99">
        <v>8133.8438118473186</v>
      </c>
      <c r="CB99">
        <v>8417.3472192041445</v>
      </c>
    </row>
    <row r="100" spans="1:80" ht="45">
      <c r="A100" t="s">
        <v>60</v>
      </c>
      <c r="B100" s="5">
        <v>618</v>
      </c>
      <c r="C100">
        <f>SUM(B97,B98,B99,B100)</f>
        <v>1406.1379999999999</v>
      </c>
      <c r="N100" s="2" t="s">
        <v>153</v>
      </c>
      <c r="O100">
        <v>-2464.3097002099985</v>
      </c>
      <c r="P100">
        <v>-2892.3731830869224</v>
      </c>
      <c r="Q100">
        <v>-2706.0836690461947</v>
      </c>
      <c r="R100">
        <v>-2689.5045726257431</v>
      </c>
      <c r="S100">
        <v>-3834.5854862845385</v>
      </c>
      <c r="T100">
        <v>-7641.0805950080703</v>
      </c>
      <c r="U100">
        <v>-10371.316489625824</v>
      </c>
      <c r="V100">
        <v>-11542.766414885335</v>
      </c>
      <c r="W100">
        <v>-12209.041706456603</v>
      </c>
      <c r="X100">
        <v>-12309.689245630601</v>
      </c>
      <c r="Y100">
        <v>-12464.612144861925</v>
      </c>
      <c r="Z100">
        <v>-12741.294246443922</v>
      </c>
      <c r="AA100">
        <v>-12976.651496359176</v>
      </c>
      <c r="AB100">
        <v>-13203.956935529459</v>
      </c>
      <c r="AC100">
        <v>-13429.142098977873</v>
      </c>
      <c r="AD100">
        <v>-13392.384041678326</v>
      </c>
      <c r="AE100">
        <v>-13225.515714016197</v>
      </c>
      <c r="AF100">
        <v>-13027.317591877902</v>
      </c>
      <c r="AG100">
        <v>-12859.770822199413</v>
      </c>
      <c r="AH100">
        <v>-13014.705373155322</v>
      </c>
      <c r="AI100">
        <v>-13099.287449070362</v>
      </c>
      <c r="AJ100">
        <v>-12715.378331874264</v>
      </c>
      <c r="AK100">
        <v>-12315.53320238235</v>
      </c>
      <c r="AL100">
        <v>-12266.265859506686</v>
      </c>
      <c r="AM100">
        <v>-11589.383951103609</v>
      </c>
      <c r="AN100">
        <v>-8236.2908978270498</v>
      </c>
      <c r="AO100">
        <v>-4568.7866499926913</v>
      </c>
      <c r="AP100">
        <v>-2552.2639053208291</v>
      </c>
      <c r="AQ100">
        <v>-1323.8958393498733</v>
      </c>
      <c r="AR100">
        <v>-1718.1160296328503</v>
      </c>
      <c r="AS100">
        <v>-2033.5143053376369</v>
      </c>
      <c r="AT100">
        <v>-2242.7209300432041</v>
      </c>
      <c r="AU100">
        <v>-2479.9391202244865</v>
      </c>
      <c r="AV100">
        <v>-2335.6296959115084</v>
      </c>
      <c r="AW100">
        <v>-2108.6250944853346</v>
      </c>
      <c r="AX100">
        <v>-1907.9865735381145</v>
      </c>
      <c r="AY100">
        <v>-1752.878713580975</v>
      </c>
      <c r="AZ100">
        <v>-1620.8153590833101</v>
      </c>
      <c r="BA100">
        <v>-1650.9247258356697</v>
      </c>
      <c r="BB100">
        <v>-1705.6454728474246</v>
      </c>
      <c r="BC100">
        <v>-1897.4393134201778</v>
      </c>
      <c r="BD100">
        <v>-2312.8453121652774</v>
      </c>
      <c r="BE100">
        <v>-2743.012298100713</v>
      </c>
      <c r="BF100">
        <v>-3307.1551802611593</v>
      </c>
      <c r="BG100">
        <v>-3567.5469571301146</v>
      </c>
      <c r="BH100">
        <v>-3651.1594715262031</v>
      </c>
      <c r="BI100">
        <v>-3548.0076370546599</v>
      </c>
      <c r="BJ100">
        <v>-3452.449984380411</v>
      </c>
      <c r="BK100">
        <v>-3299.1613720469568</v>
      </c>
      <c r="BL100">
        <v>-3183.476608131482</v>
      </c>
      <c r="BM100">
        <v>-2900.6905155051263</v>
      </c>
      <c r="BN100">
        <v>-2567.5795866849539</v>
      </c>
      <c r="BO100">
        <v>-2152.8182704876499</v>
      </c>
      <c r="BP100">
        <v>-2255.7699140419136</v>
      </c>
      <c r="BQ100">
        <v>-2372.35016297115</v>
      </c>
      <c r="BR100">
        <v>-2582.0535882314725</v>
      </c>
      <c r="BS100">
        <v>-2639.4240886036005</v>
      </c>
      <c r="BT100">
        <v>-2656.9230040122115</v>
      </c>
      <c r="BU100">
        <v>-2597.1249475954774</v>
      </c>
      <c r="BV100">
        <v>-2481.818423908855</v>
      </c>
      <c r="BW100">
        <v>-2358.9662248701507</v>
      </c>
      <c r="BX100">
        <v>-2019.069473400707</v>
      </c>
      <c r="BY100">
        <v>-1671.6031779678872</v>
      </c>
      <c r="BZ100">
        <v>-1356.7425477858537</v>
      </c>
      <c r="CA100">
        <v>-1456.8254426181427</v>
      </c>
      <c r="CB100">
        <v>-1861.7821998995219</v>
      </c>
    </row>
    <row r="101" spans="1:80" ht="45">
      <c r="A101" t="s">
        <v>61</v>
      </c>
      <c r="B101" s="5">
        <v>584</v>
      </c>
      <c r="C101">
        <f t="shared" ref="C101:C164" si="31">SUM(B98,B99,B100,B101)</f>
        <v>1833</v>
      </c>
      <c r="N101" s="2" t="s">
        <v>154</v>
      </c>
      <c r="O101">
        <v>-7331.8950004199969</v>
      </c>
      <c r="P101">
        <v>-9124.0808661738447</v>
      </c>
      <c r="Q101">
        <v>-9567.6023328425363</v>
      </c>
      <c r="R101">
        <v>-9543.9194734625999</v>
      </c>
      <c r="S101">
        <v>-11366.642581180735</v>
      </c>
      <c r="T101">
        <v>-17707.279294799228</v>
      </c>
      <c r="U101">
        <v>-21989.786358911941</v>
      </c>
      <c r="V101">
        <v>-23617.187680136944</v>
      </c>
      <c r="W101">
        <v>-24435.783916612148</v>
      </c>
      <c r="X101">
        <v>-24524.014729399085</v>
      </c>
      <c r="Y101">
        <v>-24637.330950133284</v>
      </c>
      <c r="Z101">
        <v>-24739.141944394127</v>
      </c>
      <c r="AA101">
        <v>-24761.622885296154</v>
      </c>
      <c r="AB101">
        <v>-24750.422939233827</v>
      </c>
      <c r="AC101">
        <v>-24840.670943781963</v>
      </c>
      <c r="AD101">
        <v>-24806.120111953926</v>
      </c>
      <c r="AE101">
        <v>-24634.2546397037</v>
      </c>
      <c r="AF101">
        <v>-24426.10066199454</v>
      </c>
      <c r="AG101">
        <v>-24264.143332231677</v>
      </c>
      <c r="AH101">
        <v>-24226.676111380712</v>
      </c>
      <c r="AI101">
        <v>-23797.291485828475</v>
      </c>
      <c r="AJ101">
        <v>-22098.478372337406</v>
      </c>
      <c r="AK101">
        <v>-20520.443184264353</v>
      </c>
      <c r="AL101">
        <v>-20542.300345789467</v>
      </c>
      <c r="AM101">
        <v>-19797.267339569764</v>
      </c>
      <c r="AN101">
        <v>-14768.456308926065</v>
      </c>
      <c r="AO101">
        <v>-8976.1210917069475</v>
      </c>
      <c r="AP101">
        <v>-5947.2078461927968</v>
      </c>
      <c r="AQ101">
        <v>-4266.9399745518222</v>
      </c>
      <c r="AR101">
        <v>-4870.3076204798963</v>
      </c>
      <c r="AS101">
        <v>-5334.1817195932581</v>
      </c>
      <c r="AT101">
        <v>-5643.0351082252246</v>
      </c>
      <c r="AU101">
        <v>-5983.271010709811</v>
      </c>
      <c r="AV101">
        <v>-5834.7020074736247</v>
      </c>
      <c r="AW101">
        <v>-5565.0146496986354</v>
      </c>
      <c r="AX101">
        <v>-5324.1784467550478</v>
      </c>
      <c r="AY101">
        <v>-5132.5048481128097</v>
      </c>
      <c r="AZ101">
        <v>-4966.4189273346019</v>
      </c>
      <c r="BA101">
        <v>-5005.6581082964585</v>
      </c>
      <c r="BB101">
        <v>-5075.5983422715508</v>
      </c>
      <c r="BC101">
        <v>-5339.5530499050356</v>
      </c>
      <c r="BD101">
        <v>-5932.6620906444332</v>
      </c>
      <c r="BE101">
        <v>-6543.0234583368974</v>
      </c>
      <c r="BF101">
        <v>-7333.3967302819319</v>
      </c>
      <c r="BG101">
        <v>-7652.1674687356799</v>
      </c>
      <c r="BH101">
        <v>-7422.2008199673201</v>
      </c>
      <c r="BI101">
        <v>-6960.4127883275878</v>
      </c>
      <c r="BJ101">
        <v>-6649.4316603085608</v>
      </c>
      <c r="BK101">
        <v>-6209.2864445428968</v>
      </c>
      <c r="BL101">
        <v>-6568.6065169108861</v>
      </c>
      <c r="BM101">
        <v>-6491.7747164928342</v>
      </c>
      <c r="BN101">
        <v>-6299.4344186398102</v>
      </c>
      <c r="BO101">
        <v>-5849.4840353416575</v>
      </c>
      <c r="BP101">
        <v>-5955.3303153333127</v>
      </c>
      <c r="BQ101">
        <v>-6077.2030516081159</v>
      </c>
      <c r="BR101">
        <v>-6323.9321157218501</v>
      </c>
      <c r="BS101">
        <v>-6380.5620441900373</v>
      </c>
      <c r="BT101">
        <v>-6396.6439127127051</v>
      </c>
      <c r="BU101">
        <v>-6329.9791651629803</v>
      </c>
      <c r="BV101">
        <v>-6215.5295098159386</v>
      </c>
      <c r="BW101">
        <v>-6047.3869123978666</v>
      </c>
      <c r="BX101">
        <v>-5546.3311234636594</v>
      </c>
      <c r="BY101">
        <v>-5010.6796675005025</v>
      </c>
      <c r="BZ101">
        <v>-4492.7734699398843</v>
      </c>
      <c r="CA101">
        <v>-4653.7151941066295</v>
      </c>
      <c r="CB101">
        <v>-5288.1586729340779</v>
      </c>
    </row>
    <row r="102" spans="1:80">
      <c r="A102" t="s">
        <v>62</v>
      </c>
      <c r="B102" s="5">
        <v>1023</v>
      </c>
      <c r="C102">
        <f t="shared" si="31"/>
        <v>2591</v>
      </c>
      <c r="N102" s="2" t="s">
        <v>169</v>
      </c>
      <c r="O102" t="str">
        <f>IF(O97&gt;O99, "Upper Limit", IF(O97&gt;O98, "Lower Limit", "No"))</f>
        <v>Upper Limit</v>
      </c>
      <c r="P102" t="str">
        <f t="shared" ref="P102:CA102" si="32">IF(P97&gt;P99, "Upper Limit", IF(P97&gt;P98, "Lower Limit", "No"))</f>
        <v>Upper Limit</v>
      </c>
      <c r="Q102" t="str">
        <f t="shared" si="32"/>
        <v>Lower Limit</v>
      </c>
      <c r="R102" t="str">
        <f t="shared" si="32"/>
        <v>No</v>
      </c>
      <c r="S102" t="str">
        <f t="shared" si="32"/>
        <v>No</v>
      </c>
      <c r="T102" t="str">
        <f t="shared" si="32"/>
        <v>No</v>
      </c>
      <c r="U102" t="str">
        <f t="shared" si="32"/>
        <v>No</v>
      </c>
      <c r="V102" t="str">
        <f t="shared" si="32"/>
        <v>No</v>
      </c>
      <c r="W102" t="str">
        <f t="shared" si="32"/>
        <v>No</v>
      </c>
      <c r="X102" t="str">
        <f t="shared" si="32"/>
        <v>No</v>
      </c>
      <c r="Y102" t="str">
        <f t="shared" si="32"/>
        <v>No</v>
      </c>
      <c r="Z102" t="str">
        <f t="shared" si="32"/>
        <v>No</v>
      </c>
      <c r="AA102" t="str">
        <f t="shared" si="32"/>
        <v>No</v>
      </c>
      <c r="AB102" t="str">
        <f t="shared" si="32"/>
        <v>No</v>
      </c>
      <c r="AC102" t="str">
        <f t="shared" si="32"/>
        <v>No</v>
      </c>
      <c r="AD102" t="str">
        <f t="shared" si="32"/>
        <v>No</v>
      </c>
      <c r="AE102" t="str">
        <f t="shared" si="32"/>
        <v>No</v>
      </c>
      <c r="AF102" t="str">
        <f t="shared" si="32"/>
        <v>No</v>
      </c>
      <c r="AG102" t="str">
        <f t="shared" si="32"/>
        <v>No</v>
      </c>
      <c r="AH102" t="str">
        <f t="shared" si="32"/>
        <v>No</v>
      </c>
      <c r="AI102" t="str">
        <f t="shared" si="32"/>
        <v>No</v>
      </c>
      <c r="AJ102" t="str">
        <f t="shared" si="32"/>
        <v>No</v>
      </c>
      <c r="AK102" t="str">
        <f t="shared" si="32"/>
        <v>No</v>
      </c>
      <c r="AL102" t="str">
        <f t="shared" si="32"/>
        <v>No</v>
      </c>
      <c r="AM102" t="str">
        <f t="shared" si="32"/>
        <v>No</v>
      </c>
      <c r="AN102" t="str">
        <f t="shared" si="32"/>
        <v>Lower Limit</v>
      </c>
      <c r="AO102" t="str">
        <f t="shared" si="32"/>
        <v>Lower Limit</v>
      </c>
      <c r="AP102" t="str">
        <f t="shared" si="32"/>
        <v>Lower Limit</v>
      </c>
      <c r="AQ102" t="str">
        <f t="shared" si="32"/>
        <v>Lower Limit</v>
      </c>
      <c r="AR102" t="str">
        <f t="shared" si="32"/>
        <v>No</v>
      </c>
      <c r="AS102" t="str">
        <f t="shared" si="32"/>
        <v>No</v>
      </c>
      <c r="AT102" t="str">
        <f t="shared" si="32"/>
        <v>No</v>
      </c>
      <c r="AU102" t="str">
        <f t="shared" si="32"/>
        <v>No</v>
      </c>
      <c r="AV102" t="str">
        <f t="shared" si="32"/>
        <v>No</v>
      </c>
      <c r="AW102" t="str">
        <f t="shared" si="32"/>
        <v>No</v>
      </c>
      <c r="AX102" t="str">
        <f t="shared" si="32"/>
        <v>No</v>
      </c>
      <c r="AY102" t="str">
        <f t="shared" si="32"/>
        <v>No</v>
      </c>
      <c r="AZ102" t="str">
        <f t="shared" si="32"/>
        <v>No</v>
      </c>
      <c r="BA102" t="str">
        <f t="shared" si="32"/>
        <v>No</v>
      </c>
      <c r="BB102" t="str">
        <f t="shared" si="32"/>
        <v>No</v>
      </c>
      <c r="BC102" t="str">
        <f t="shared" si="32"/>
        <v>No</v>
      </c>
      <c r="BD102" t="str">
        <f t="shared" si="32"/>
        <v>No</v>
      </c>
      <c r="BE102" t="str">
        <f t="shared" si="32"/>
        <v>No</v>
      </c>
      <c r="BF102" t="str">
        <f t="shared" si="32"/>
        <v>No</v>
      </c>
      <c r="BG102" t="str">
        <f t="shared" si="32"/>
        <v>No</v>
      </c>
      <c r="BH102" t="str">
        <f t="shared" si="32"/>
        <v>No</v>
      </c>
      <c r="BI102" t="str">
        <f t="shared" si="32"/>
        <v>No</v>
      </c>
      <c r="BJ102" t="str">
        <f t="shared" si="32"/>
        <v>Lower Limit</v>
      </c>
      <c r="BK102" t="str">
        <f t="shared" si="32"/>
        <v>Lower Limit</v>
      </c>
      <c r="BL102" t="str">
        <f t="shared" si="32"/>
        <v>Upper Limit</v>
      </c>
      <c r="BM102" t="str">
        <f t="shared" si="32"/>
        <v>Lower Limit</v>
      </c>
      <c r="BN102" t="str">
        <f t="shared" si="32"/>
        <v>Lower Limit</v>
      </c>
      <c r="BO102" t="str">
        <f t="shared" si="32"/>
        <v>No</v>
      </c>
      <c r="BP102" t="str">
        <f t="shared" si="32"/>
        <v>No</v>
      </c>
      <c r="BQ102" t="str">
        <f t="shared" si="32"/>
        <v>No</v>
      </c>
      <c r="BR102" t="str">
        <f t="shared" si="32"/>
        <v>No</v>
      </c>
      <c r="BS102" t="str">
        <f t="shared" si="32"/>
        <v>No</v>
      </c>
      <c r="BT102" t="str">
        <f t="shared" si="32"/>
        <v>No</v>
      </c>
      <c r="BU102" t="str">
        <f t="shared" si="32"/>
        <v>No</v>
      </c>
      <c r="BV102" t="str">
        <f t="shared" si="32"/>
        <v>No</v>
      </c>
      <c r="BW102" t="str">
        <f t="shared" si="32"/>
        <v>No</v>
      </c>
      <c r="BX102" t="str">
        <f t="shared" si="32"/>
        <v>No</v>
      </c>
      <c r="BY102" t="str">
        <f t="shared" si="32"/>
        <v>No</v>
      </c>
      <c r="BZ102" t="str">
        <f t="shared" si="32"/>
        <v>No</v>
      </c>
      <c r="CA102" t="str">
        <f t="shared" si="32"/>
        <v>No</v>
      </c>
      <c r="CB102" t="str">
        <f t="shared" ref="CB102" si="33">IF(CB97&gt;CB99, "Upper Limit", IF(CB97&gt;CB98, "Lower Limit", "No"))</f>
        <v>No</v>
      </c>
    </row>
    <row r="103" spans="1:80">
      <c r="A103" t="s">
        <v>63</v>
      </c>
      <c r="B103" s="5">
        <v>674</v>
      </c>
      <c r="C103">
        <f t="shared" si="31"/>
        <v>2899</v>
      </c>
      <c r="N103" s="2" t="s">
        <v>275</v>
      </c>
      <c r="O103" t="str">
        <f>IF(O97&lt;O101, "Upper Limit", IF(O97&lt;O100, "Lower Limit", "No"))</f>
        <v>No</v>
      </c>
      <c r="P103" t="str">
        <f t="shared" ref="P103:CA103" si="34">IF(P97&lt;P101, "Upper Limit", IF(P97&lt;P100, "Lower Limit", "No"))</f>
        <v>No</v>
      </c>
      <c r="Q103" t="str">
        <f t="shared" si="34"/>
        <v>No</v>
      </c>
      <c r="R103" t="str">
        <f t="shared" si="34"/>
        <v>No</v>
      </c>
      <c r="S103" t="str">
        <f t="shared" si="34"/>
        <v>Lower Limit</v>
      </c>
      <c r="T103" t="str">
        <f t="shared" si="34"/>
        <v>Upper Limit</v>
      </c>
      <c r="U103" t="str">
        <f t="shared" si="34"/>
        <v>Upper Limit</v>
      </c>
      <c r="V103" t="str">
        <f t="shared" si="34"/>
        <v>Lower Limit</v>
      </c>
      <c r="W103" t="str">
        <f t="shared" si="34"/>
        <v>No</v>
      </c>
      <c r="X103" t="str">
        <f t="shared" si="34"/>
        <v>No</v>
      </c>
      <c r="Y103" t="str">
        <f t="shared" si="34"/>
        <v>No</v>
      </c>
      <c r="Z103" t="str">
        <f t="shared" si="34"/>
        <v>No</v>
      </c>
      <c r="AA103" t="str">
        <f t="shared" si="34"/>
        <v>No</v>
      </c>
      <c r="AB103" t="str">
        <f t="shared" si="34"/>
        <v>No</v>
      </c>
      <c r="AC103" t="str">
        <f t="shared" si="34"/>
        <v>No</v>
      </c>
      <c r="AD103" t="str">
        <f t="shared" si="34"/>
        <v>No</v>
      </c>
      <c r="AE103" t="str">
        <f t="shared" si="34"/>
        <v>No</v>
      </c>
      <c r="AF103" t="str">
        <f t="shared" si="34"/>
        <v>No</v>
      </c>
      <c r="AG103" t="str">
        <f t="shared" si="34"/>
        <v>No</v>
      </c>
      <c r="AH103" t="str">
        <f t="shared" si="34"/>
        <v>No</v>
      </c>
      <c r="AI103" t="str">
        <f t="shared" si="34"/>
        <v>No</v>
      </c>
      <c r="AJ103" t="str">
        <f t="shared" si="34"/>
        <v>No</v>
      </c>
      <c r="AK103" t="str">
        <f t="shared" si="34"/>
        <v>No</v>
      </c>
      <c r="AL103" t="str">
        <f t="shared" si="34"/>
        <v>No</v>
      </c>
      <c r="AM103" t="str">
        <f t="shared" si="34"/>
        <v>No</v>
      </c>
      <c r="AN103" t="str">
        <f t="shared" si="34"/>
        <v>No</v>
      </c>
      <c r="AO103" t="str">
        <f t="shared" si="34"/>
        <v>No</v>
      </c>
      <c r="AP103" t="str">
        <f t="shared" si="34"/>
        <v>No</v>
      </c>
      <c r="AQ103" t="str">
        <f t="shared" si="34"/>
        <v>No</v>
      </c>
      <c r="AR103" t="str">
        <f t="shared" si="34"/>
        <v>Lower Limit</v>
      </c>
      <c r="AS103" t="str">
        <f t="shared" si="34"/>
        <v>Lower Limit</v>
      </c>
      <c r="AT103" t="str">
        <f t="shared" si="34"/>
        <v>Lower Limit</v>
      </c>
      <c r="AU103" t="str">
        <f t="shared" si="34"/>
        <v>Lower Limit</v>
      </c>
      <c r="AV103" t="str">
        <f t="shared" si="34"/>
        <v>No</v>
      </c>
      <c r="AW103" t="str">
        <f t="shared" si="34"/>
        <v>No</v>
      </c>
      <c r="AX103" t="str">
        <f t="shared" si="34"/>
        <v>No</v>
      </c>
      <c r="AY103" t="str">
        <f t="shared" si="34"/>
        <v>No</v>
      </c>
      <c r="AZ103" t="str">
        <f t="shared" si="34"/>
        <v>No</v>
      </c>
      <c r="BA103" t="str">
        <f t="shared" si="34"/>
        <v>No</v>
      </c>
      <c r="BB103" t="str">
        <f t="shared" si="34"/>
        <v>No</v>
      </c>
      <c r="BC103" t="str">
        <f t="shared" si="34"/>
        <v>No</v>
      </c>
      <c r="BD103" t="str">
        <f t="shared" si="34"/>
        <v>Lower Limit</v>
      </c>
      <c r="BE103" t="str">
        <f t="shared" si="34"/>
        <v>Lower Limit</v>
      </c>
      <c r="BF103" t="str">
        <f t="shared" si="34"/>
        <v>Lower Limit</v>
      </c>
      <c r="BG103" t="str">
        <f t="shared" si="34"/>
        <v>No</v>
      </c>
      <c r="BH103" t="str">
        <f t="shared" si="34"/>
        <v>No</v>
      </c>
      <c r="BI103" t="str">
        <f t="shared" si="34"/>
        <v>No</v>
      </c>
      <c r="BJ103" t="str">
        <f t="shared" si="34"/>
        <v>No</v>
      </c>
      <c r="BK103" t="str">
        <f t="shared" si="34"/>
        <v>No</v>
      </c>
      <c r="BL103" t="str">
        <f t="shared" si="34"/>
        <v>No</v>
      </c>
      <c r="BM103" t="str">
        <f t="shared" si="34"/>
        <v>No</v>
      </c>
      <c r="BN103" t="str">
        <f t="shared" si="34"/>
        <v>No</v>
      </c>
      <c r="BO103" t="str">
        <f t="shared" si="34"/>
        <v>No</v>
      </c>
      <c r="BP103" t="str">
        <f t="shared" si="34"/>
        <v>No</v>
      </c>
      <c r="BQ103" t="str">
        <f t="shared" si="34"/>
        <v>No</v>
      </c>
      <c r="BR103" t="str">
        <f t="shared" si="34"/>
        <v>No</v>
      </c>
      <c r="BS103" t="str">
        <f t="shared" si="34"/>
        <v>No</v>
      </c>
      <c r="BT103" t="str">
        <f t="shared" si="34"/>
        <v>No</v>
      </c>
      <c r="BU103" t="str">
        <f t="shared" si="34"/>
        <v>No</v>
      </c>
      <c r="BV103" t="str">
        <f t="shared" si="34"/>
        <v>No</v>
      </c>
      <c r="BW103" t="str">
        <f t="shared" si="34"/>
        <v>No</v>
      </c>
      <c r="BX103" t="str">
        <f t="shared" si="34"/>
        <v>No</v>
      </c>
      <c r="BY103" t="str">
        <f t="shared" si="34"/>
        <v>No</v>
      </c>
      <c r="BZ103" t="str">
        <f t="shared" si="34"/>
        <v>Lower Limit</v>
      </c>
      <c r="CA103" t="str">
        <f t="shared" si="34"/>
        <v>Lower Limit</v>
      </c>
      <c r="CB103" t="str">
        <f t="shared" ref="CB103" si="35">IF(CB97&lt;CB101, "Upper Limit", IF(CB97&lt;CB100, "Lower Limit", "No"))</f>
        <v>Lower Limit</v>
      </c>
    </row>
    <row r="104" spans="1:80">
      <c r="A104" t="s">
        <v>64</v>
      </c>
      <c r="B104" s="5">
        <v>319</v>
      </c>
      <c r="C104">
        <f t="shared" si="31"/>
        <v>2600</v>
      </c>
      <c r="D104">
        <f>C104-C100</f>
        <v>1193.8620000000001</v>
      </c>
      <c r="E104" t="e">
        <v>#N/A</v>
      </c>
    </row>
    <row r="105" spans="1:80">
      <c r="A105" t="s">
        <v>65</v>
      </c>
      <c r="B105" s="5">
        <v>203</v>
      </c>
      <c r="C105">
        <f t="shared" si="31"/>
        <v>2219</v>
      </c>
      <c r="D105">
        <f t="shared" ref="D105:D168" si="36">C105-C101</f>
        <v>386</v>
      </c>
      <c r="E105" t="e">
        <v>#N/A</v>
      </c>
    </row>
    <row r="106" spans="1:80">
      <c r="A106" t="s">
        <v>66</v>
      </c>
      <c r="B106" s="5">
        <v>576</v>
      </c>
      <c r="C106">
        <f t="shared" si="31"/>
        <v>1772</v>
      </c>
      <c r="D106">
        <f t="shared" si="36"/>
        <v>-819</v>
      </c>
      <c r="E106" t="e">
        <v>#N/A</v>
      </c>
    </row>
    <row r="107" spans="1:80">
      <c r="A107" t="s">
        <v>67</v>
      </c>
      <c r="B107" s="5">
        <v>500</v>
      </c>
      <c r="C107">
        <f t="shared" si="31"/>
        <v>1598</v>
      </c>
      <c r="D107">
        <f t="shared" si="36"/>
        <v>-1301</v>
      </c>
      <c r="E107" t="e">
        <v>#N/A</v>
      </c>
    </row>
    <row r="108" spans="1:80">
      <c r="A108" t="s">
        <v>68</v>
      </c>
      <c r="B108" s="5">
        <v>456.9</v>
      </c>
      <c r="C108">
        <f t="shared" si="31"/>
        <v>1735.9</v>
      </c>
      <c r="D108">
        <f t="shared" si="36"/>
        <v>-864.09999999999991</v>
      </c>
      <c r="E108" t="e">
        <v>#N/A</v>
      </c>
    </row>
    <row r="109" spans="1:80">
      <c r="A109" t="s">
        <v>69</v>
      </c>
      <c r="B109" s="5">
        <v>728.7</v>
      </c>
      <c r="C109">
        <f t="shared" si="31"/>
        <v>2261.6000000000004</v>
      </c>
      <c r="D109">
        <f t="shared" si="36"/>
        <v>42.600000000000364</v>
      </c>
      <c r="E109" t="e">
        <v>#N/A</v>
      </c>
    </row>
    <row r="110" spans="1:80">
      <c r="A110" t="s">
        <v>70</v>
      </c>
      <c r="B110" s="5">
        <v>959.1</v>
      </c>
      <c r="C110">
        <f t="shared" si="31"/>
        <v>2644.7</v>
      </c>
      <c r="D110">
        <f t="shared" si="36"/>
        <v>872.69999999999982</v>
      </c>
      <c r="E110" t="e">
        <v>#N/A</v>
      </c>
    </row>
    <row r="111" spans="1:80">
      <c r="A111" t="s">
        <v>71</v>
      </c>
      <c r="B111" s="5">
        <v>1446.5</v>
      </c>
      <c r="C111">
        <f t="shared" si="31"/>
        <v>3591.2</v>
      </c>
      <c r="D111">
        <f t="shared" si="36"/>
        <v>1993.1999999999998</v>
      </c>
      <c r="E111" t="e">
        <v>#N/A</v>
      </c>
    </row>
    <row r="112" spans="1:80">
      <c r="A112" t="s">
        <v>72</v>
      </c>
      <c r="B112" s="5">
        <v>968.36800000000005</v>
      </c>
      <c r="C112">
        <f t="shared" si="31"/>
        <v>4102.6680000000006</v>
      </c>
      <c r="D112">
        <f t="shared" si="36"/>
        <v>2366.7680000000005</v>
      </c>
      <c r="E112" t="e">
        <v>#N/A</v>
      </c>
    </row>
    <row r="113" spans="1:11">
      <c r="A113" t="s">
        <v>73</v>
      </c>
      <c r="B113" s="5">
        <v>3111.68</v>
      </c>
      <c r="C113">
        <f t="shared" si="31"/>
        <v>6485.6479999999992</v>
      </c>
      <c r="D113">
        <f t="shared" si="36"/>
        <v>4224.0479999999989</v>
      </c>
      <c r="E113" t="e">
        <v>#N/A</v>
      </c>
    </row>
    <row r="114" spans="1:11">
      <c r="A114" t="s">
        <v>74</v>
      </c>
      <c r="B114" s="5">
        <v>5562.22</v>
      </c>
      <c r="C114">
        <f t="shared" si="31"/>
        <v>11088.768</v>
      </c>
      <c r="D114">
        <f t="shared" si="36"/>
        <v>8444.0679999999993</v>
      </c>
      <c r="E114" t="e">
        <v>#N/A</v>
      </c>
    </row>
    <row r="115" spans="1:11">
      <c r="A115" t="s">
        <v>75</v>
      </c>
      <c r="B115" s="5">
        <v>2828.83</v>
      </c>
      <c r="C115">
        <f t="shared" si="31"/>
        <v>12471.098</v>
      </c>
      <c r="D115">
        <f t="shared" si="36"/>
        <v>8879.898000000001</v>
      </c>
      <c r="E115" t="e">
        <v>#N/A</v>
      </c>
    </row>
    <row r="116" spans="1:11">
      <c r="A116" t="s">
        <v>76</v>
      </c>
      <c r="B116" s="5">
        <v>1507.91</v>
      </c>
      <c r="C116">
        <f t="shared" si="31"/>
        <v>13010.64</v>
      </c>
      <c r="D116">
        <f t="shared" si="36"/>
        <v>8907.9719999999979</v>
      </c>
      <c r="E116" t="e">
        <v>#N/A</v>
      </c>
    </row>
    <row r="117" spans="1:11">
      <c r="A117" t="s">
        <v>77</v>
      </c>
      <c r="B117" s="5">
        <v>2436.46</v>
      </c>
      <c r="C117">
        <f t="shared" si="31"/>
        <v>12335.419999999998</v>
      </c>
      <c r="D117">
        <f t="shared" si="36"/>
        <v>5849.771999999999</v>
      </c>
      <c r="E117" t="e">
        <v>#N/A</v>
      </c>
    </row>
    <row r="118" spans="1:11">
      <c r="A118" t="s">
        <v>78</v>
      </c>
      <c r="B118" s="5">
        <v>2541.94</v>
      </c>
      <c r="C118">
        <f t="shared" si="31"/>
        <v>9315.14</v>
      </c>
      <c r="D118">
        <f t="shared" si="36"/>
        <v>-1773.6280000000006</v>
      </c>
      <c r="E118" t="e">
        <v>#N/A</v>
      </c>
    </row>
    <row r="119" spans="1:11">
      <c r="A119" t="s">
        <v>79</v>
      </c>
      <c r="B119" s="5">
        <v>2133.6999999999998</v>
      </c>
      <c r="C119">
        <f t="shared" si="31"/>
        <v>8620.0099999999984</v>
      </c>
      <c r="D119">
        <f t="shared" si="36"/>
        <v>-3851.0880000000016</v>
      </c>
      <c r="E119" t="e">
        <v>#N/A</v>
      </c>
    </row>
    <row r="120" spans="1:11">
      <c r="A120" t="s">
        <v>80</v>
      </c>
      <c r="B120" s="5">
        <v>1720.49</v>
      </c>
      <c r="C120">
        <f t="shared" si="31"/>
        <v>8832.59</v>
      </c>
      <c r="D120">
        <f t="shared" si="36"/>
        <v>-4178.0499999999993</v>
      </c>
      <c r="E120" t="e">
        <v>#N/A</v>
      </c>
    </row>
    <row r="121" spans="1:11">
      <c r="A121" t="s">
        <v>81</v>
      </c>
      <c r="B121" s="5">
        <v>3015.64</v>
      </c>
      <c r="C121">
        <f t="shared" si="31"/>
        <v>9411.7699999999986</v>
      </c>
      <c r="D121">
        <f t="shared" si="36"/>
        <v>-2923.6499999999996</v>
      </c>
      <c r="E121" t="e">
        <v>#N/A</v>
      </c>
    </row>
    <row r="122" spans="1:11">
      <c r="A122" t="s">
        <v>82</v>
      </c>
      <c r="B122" s="5">
        <v>10240.4</v>
      </c>
      <c r="C122">
        <f t="shared" si="31"/>
        <v>17110.23</v>
      </c>
      <c r="D122">
        <f t="shared" si="36"/>
        <v>7795.09</v>
      </c>
      <c r="E122" t="e">
        <v>#N/A</v>
      </c>
    </row>
    <row r="123" spans="1:11">
      <c r="A123" t="s">
        <v>83</v>
      </c>
      <c r="B123" s="5">
        <v>6463.53</v>
      </c>
      <c r="C123">
        <f t="shared" si="31"/>
        <v>21440.059999999998</v>
      </c>
      <c r="D123">
        <f t="shared" si="36"/>
        <v>12820.05</v>
      </c>
      <c r="E123">
        <f t="shared" ref="E123:E186" si="37">AVERAGE(D104:D123)</f>
        <v>2403.2755999999999</v>
      </c>
      <c r="F123">
        <f>STDEV(D104,D105,D106,D107,D108,D109,D110,D111,D112,D113,D114,D115,D116,D117,D118,D119,D120,D121,D122,D123)</f>
        <v>4867.5853002099984</v>
      </c>
      <c r="G123">
        <f t="shared" ref="G123:G186" si="38">F123*2</f>
        <v>9735.1706004199968</v>
      </c>
      <c r="H123">
        <f t="shared" ref="H123:H186" si="39">E123+F123</f>
        <v>7270.8609002099984</v>
      </c>
      <c r="I123">
        <f t="shared" ref="I123:I186" si="40">E123+G123</f>
        <v>12138.446200419996</v>
      </c>
      <c r="J123">
        <f t="shared" ref="J123:J186" si="41">E123-F123</f>
        <v>-2464.3097002099985</v>
      </c>
      <c r="K123">
        <f t="shared" ref="K123:K186" si="42">E123-G123</f>
        <v>-7331.8950004199969</v>
      </c>
    </row>
    <row r="124" spans="1:11">
      <c r="A124" t="s">
        <v>84</v>
      </c>
      <c r="B124" s="5">
        <v>9028.06</v>
      </c>
      <c r="C124">
        <f t="shared" si="31"/>
        <v>28747.629999999997</v>
      </c>
      <c r="D124">
        <f t="shared" si="36"/>
        <v>19915.039999999997</v>
      </c>
      <c r="E124">
        <f t="shared" si="37"/>
        <v>3339.3344999999995</v>
      </c>
      <c r="F124">
        <f t="shared" ref="F124:F187" si="43">STDEV(D105,D106,D107,D108,D109,D110,D111,D112,D113,D114,D115,D116,D117,D118,D119,D120,D121,D122,D123,D124)</f>
        <v>6231.7076830869219</v>
      </c>
      <c r="G124">
        <f t="shared" si="38"/>
        <v>12463.415366173844</v>
      </c>
      <c r="H124">
        <f t="shared" si="39"/>
        <v>9571.0421830869218</v>
      </c>
      <c r="I124">
        <f t="shared" si="40"/>
        <v>15802.749866173843</v>
      </c>
      <c r="J124">
        <f t="shared" si="41"/>
        <v>-2892.3731830869224</v>
      </c>
      <c r="K124">
        <f t="shared" si="42"/>
        <v>-9124.0808661738447</v>
      </c>
    </row>
    <row r="125" spans="1:11">
      <c r="A125" t="s">
        <v>85</v>
      </c>
      <c r="B125" s="5">
        <v>387.78989500293397</v>
      </c>
      <c r="C125">
        <f t="shared" si="31"/>
        <v>26119.779895002932</v>
      </c>
      <c r="D125">
        <f t="shared" si="36"/>
        <v>16708.009895002935</v>
      </c>
      <c r="E125">
        <f t="shared" si="37"/>
        <v>4155.434994750146</v>
      </c>
      <c r="F125">
        <f t="shared" si="43"/>
        <v>6861.5186637963407</v>
      </c>
      <c r="G125">
        <f t="shared" si="38"/>
        <v>13723.037327592681</v>
      </c>
      <c r="H125">
        <f t="shared" si="39"/>
        <v>11016.953658546487</v>
      </c>
      <c r="I125">
        <f t="shared" si="40"/>
        <v>17878.472322342826</v>
      </c>
      <c r="J125">
        <f t="shared" si="41"/>
        <v>-2706.0836690461947</v>
      </c>
      <c r="K125">
        <f t="shared" si="42"/>
        <v>-9567.6023328425363</v>
      </c>
    </row>
    <row r="126" spans="1:11">
      <c r="A126" t="s">
        <v>86</v>
      </c>
      <c r="B126" s="5">
        <v>601.35677421642504</v>
      </c>
      <c r="C126">
        <f t="shared" si="31"/>
        <v>16480.736669219361</v>
      </c>
      <c r="D126">
        <f t="shared" si="36"/>
        <v>-629.49333078063864</v>
      </c>
      <c r="E126">
        <f t="shared" si="37"/>
        <v>4164.9103282111146</v>
      </c>
      <c r="F126">
        <f t="shared" si="43"/>
        <v>6854.4149008368577</v>
      </c>
      <c r="G126">
        <f t="shared" si="38"/>
        <v>13708.829801673715</v>
      </c>
      <c r="H126">
        <f t="shared" si="39"/>
        <v>11019.325229047972</v>
      </c>
      <c r="I126">
        <f t="shared" si="40"/>
        <v>17873.740129884831</v>
      </c>
      <c r="J126">
        <f t="shared" si="41"/>
        <v>-2689.5045726257431</v>
      </c>
      <c r="K126">
        <f t="shared" si="42"/>
        <v>-9543.9194734625999</v>
      </c>
    </row>
    <row r="127" spans="1:11">
      <c r="A127" t="s">
        <v>87</v>
      </c>
      <c r="B127" s="5">
        <v>773.07893879151595</v>
      </c>
      <c r="C127">
        <f t="shared" si="31"/>
        <v>10790.285608010874</v>
      </c>
      <c r="D127">
        <f t="shared" si="36"/>
        <v>-10649.774391989124</v>
      </c>
      <c r="E127">
        <f t="shared" si="37"/>
        <v>3697.4716086116582</v>
      </c>
      <c r="F127">
        <f t="shared" si="43"/>
        <v>7532.0570948961968</v>
      </c>
      <c r="G127">
        <f t="shared" si="38"/>
        <v>15064.114189792394</v>
      </c>
      <c r="H127">
        <f t="shared" si="39"/>
        <v>11229.528703507855</v>
      </c>
      <c r="I127">
        <f t="shared" si="40"/>
        <v>18761.585798404052</v>
      </c>
      <c r="J127">
        <f t="shared" si="41"/>
        <v>-3834.5854862845385</v>
      </c>
      <c r="K127">
        <f t="shared" si="42"/>
        <v>-11366.642581180735</v>
      </c>
    </row>
    <row r="128" spans="1:11">
      <c r="A128" t="s">
        <v>88</v>
      </c>
      <c r="B128" s="5">
        <v>674.23431541768605</v>
      </c>
      <c r="C128">
        <f t="shared" si="31"/>
        <v>2436.4599234285611</v>
      </c>
      <c r="D128">
        <f t="shared" si="36"/>
        <v>-26311.170076571438</v>
      </c>
      <c r="E128">
        <f t="shared" si="37"/>
        <v>2425.1181047830869</v>
      </c>
      <c r="F128">
        <f t="shared" si="43"/>
        <v>10066.198699791157</v>
      </c>
      <c r="G128">
        <f t="shared" si="38"/>
        <v>20132.397399582314</v>
      </c>
      <c r="H128">
        <f t="shared" si="39"/>
        <v>12491.316804574244</v>
      </c>
      <c r="I128">
        <f t="shared" si="40"/>
        <v>22557.515504365401</v>
      </c>
      <c r="J128">
        <f t="shared" si="41"/>
        <v>-7641.0805950080703</v>
      </c>
      <c r="K128">
        <f t="shared" si="42"/>
        <v>-17707.279294799228</v>
      </c>
    </row>
    <row r="129" spans="1:11">
      <c r="A129" t="s">
        <v>89</v>
      </c>
      <c r="B129" s="5">
        <v>554.41536412143603</v>
      </c>
      <c r="C129">
        <f t="shared" si="31"/>
        <v>2603.0853925470633</v>
      </c>
      <c r="D129">
        <f t="shared" si="36"/>
        <v>-23516.69450245587</v>
      </c>
      <c r="E129">
        <f t="shared" si="37"/>
        <v>1247.153379660293</v>
      </c>
      <c r="F129">
        <f t="shared" si="43"/>
        <v>11618.469869286117</v>
      </c>
      <c r="G129">
        <f t="shared" si="38"/>
        <v>23236.939738572233</v>
      </c>
      <c r="H129">
        <f t="shared" si="39"/>
        <v>12865.623248946409</v>
      </c>
      <c r="I129">
        <f t="shared" si="40"/>
        <v>24484.093118232526</v>
      </c>
      <c r="J129">
        <f t="shared" si="41"/>
        <v>-10371.316489625824</v>
      </c>
      <c r="K129">
        <f t="shared" si="42"/>
        <v>-21989.786358911941</v>
      </c>
    </row>
    <row r="130" spans="1:11">
      <c r="A130" t="s">
        <v>90</v>
      </c>
      <c r="B130" s="5">
        <v>1041.73746500836</v>
      </c>
      <c r="C130">
        <f t="shared" si="31"/>
        <v>3043.466083338998</v>
      </c>
      <c r="D130">
        <f t="shared" si="36"/>
        <v>-13437.270585880364</v>
      </c>
      <c r="E130">
        <f t="shared" si="37"/>
        <v>531.65485036627501</v>
      </c>
      <c r="F130">
        <f t="shared" si="43"/>
        <v>12074.421265251609</v>
      </c>
      <c r="G130">
        <f t="shared" si="38"/>
        <v>24148.842530503218</v>
      </c>
      <c r="H130">
        <f t="shared" si="39"/>
        <v>12606.076115617883</v>
      </c>
      <c r="I130">
        <f t="shared" si="40"/>
        <v>24680.497380869492</v>
      </c>
      <c r="J130">
        <f t="shared" si="41"/>
        <v>-11542.766414885335</v>
      </c>
      <c r="K130">
        <f t="shared" si="42"/>
        <v>-23617.187680136944</v>
      </c>
    </row>
    <row r="131" spans="1:11">
      <c r="A131" t="s">
        <v>91</v>
      </c>
      <c r="B131" s="5">
        <v>234.011530116713</v>
      </c>
      <c r="C131">
        <f t="shared" si="31"/>
        <v>2504.3986746641954</v>
      </c>
      <c r="D131">
        <f t="shared" si="36"/>
        <v>-8285.8869333466791</v>
      </c>
      <c r="E131">
        <f t="shared" si="37"/>
        <v>17.700503698941247</v>
      </c>
      <c r="F131">
        <f t="shared" si="43"/>
        <v>12226.742210155544</v>
      </c>
      <c r="G131">
        <f t="shared" si="38"/>
        <v>24453.484420311088</v>
      </c>
      <c r="H131">
        <f t="shared" si="39"/>
        <v>12244.442713854485</v>
      </c>
      <c r="I131">
        <f t="shared" si="40"/>
        <v>24471.184924010027</v>
      </c>
      <c r="J131">
        <f t="shared" si="41"/>
        <v>-12209.041706456603</v>
      </c>
      <c r="K131">
        <f t="shared" si="42"/>
        <v>-24435.783916612148</v>
      </c>
    </row>
    <row r="132" spans="1:11">
      <c r="A132" t="s">
        <v>92</v>
      </c>
      <c r="B132" s="5">
        <v>711.77825296088497</v>
      </c>
      <c r="C132">
        <f t="shared" si="31"/>
        <v>2541.9426122073937</v>
      </c>
      <c r="D132">
        <f t="shared" si="36"/>
        <v>105.48268877883265</v>
      </c>
      <c r="E132">
        <f t="shared" si="37"/>
        <v>-95.36376186211767</v>
      </c>
      <c r="F132">
        <f t="shared" si="43"/>
        <v>12214.325483768484</v>
      </c>
      <c r="G132">
        <f t="shared" si="38"/>
        <v>24428.650967536967</v>
      </c>
      <c r="H132">
        <f t="shared" si="39"/>
        <v>12118.961721906366</v>
      </c>
      <c r="I132">
        <f t="shared" si="40"/>
        <v>24333.287205674849</v>
      </c>
      <c r="J132">
        <f t="shared" si="41"/>
        <v>-12309.689245630601</v>
      </c>
      <c r="K132">
        <f t="shared" si="42"/>
        <v>-24524.014729399085</v>
      </c>
    </row>
    <row r="133" spans="1:11">
      <c r="A133" t="s">
        <v>93</v>
      </c>
      <c r="B133" s="5">
        <v>909.01458989212699</v>
      </c>
      <c r="C133">
        <f t="shared" si="31"/>
        <v>2896.5418379780849</v>
      </c>
      <c r="D133">
        <f t="shared" si="36"/>
        <v>293.45644543102162</v>
      </c>
      <c r="E133">
        <f t="shared" si="37"/>
        <v>-291.89333959056557</v>
      </c>
      <c r="F133">
        <f t="shared" si="43"/>
        <v>12172.718805271359</v>
      </c>
      <c r="G133">
        <f t="shared" si="38"/>
        <v>24345.437610542718</v>
      </c>
      <c r="H133">
        <f t="shared" si="39"/>
        <v>11880.825465680793</v>
      </c>
      <c r="I133">
        <f t="shared" si="40"/>
        <v>24053.544270952152</v>
      </c>
      <c r="J133">
        <f t="shared" si="41"/>
        <v>-12464.612144861925</v>
      </c>
      <c r="K133">
        <f t="shared" si="42"/>
        <v>-24637.330950133284</v>
      </c>
    </row>
    <row r="134" spans="1:11">
      <c r="A134" t="s">
        <v>94</v>
      </c>
      <c r="B134" s="5">
        <v>601.66553230621298</v>
      </c>
      <c r="C134">
        <f t="shared" si="31"/>
        <v>2456.4699052759379</v>
      </c>
      <c r="D134">
        <f t="shared" si="36"/>
        <v>-586.99617806306014</v>
      </c>
      <c r="E134">
        <f t="shared" si="37"/>
        <v>-743.44654849371943</v>
      </c>
      <c r="F134">
        <f t="shared" si="43"/>
        <v>11997.847697950203</v>
      </c>
      <c r="G134">
        <f t="shared" si="38"/>
        <v>23995.695395900406</v>
      </c>
      <c r="H134">
        <f t="shared" si="39"/>
        <v>11254.401149456484</v>
      </c>
      <c r="I134">
        <f t="shared" si="40"/>
        <v>23252.248847406685</v>
      </c>
      <c r="J134">
        <f t="shared" si="41"/>
        <v>-12741.294246443922</v>
      </c>
      <c r="K134">
        <f t="shared" si="42"/>
        <v>-24739.141944394127</v>
      </c>
    </row>
    <row r="135" spans="1:11">
      <c r="A135" t="s">
        <v>95</v>
      </c>
      <c r="B135" s="5">
        <v>197.167120935436</v>
      </c>
      <c r="C135">
        <f t="shared" si="31"/>
        <v>2419.6254960946608</v>
      </c>
      <c r="D135">
        <f t="shared" si="36"/>
        <v>-84.773178569534593</v>
      </c>
      <c r="E135">
        <f t="shared" si="37"/>
        <v>-1191.6801074221962</v>
      </c>
      <c r="F135">
        <f t="shared" si="43"/>
        <v>11784.97138893698</v>
      </c>
      <c r="G135">
        <f t="shared" si="38"/>
        <v>23569.942777873959</v>
      </c>
      <c r="H135">
        <f t="shared" si="39"/>
        <v>10593.291281514783</v>
      </c>
      <c r="I135">
        <f t="shared" si="40"/>
        <v>22378.262670451764</v>
      </c>
      <c r="J135">
        <f t="shared" si="41"/>
        <v>-12976.651496359176</v>
      </c>
      <c r="K135">
        <f t="shared" si="42"/>
        <v>-24761.622885296154</v>
      </c>
    </row>
    <row r="136" spans="1:11">
      <c r="A136" t="s">
        <v>96</v>
      </c>
      <c r="B136" s="5">
        <v>425.850881015688</v>
      </c>
      <c r="C136">
        <f t="shared" si="31"/>
        <v>2133.6981241494641</v>
      </c>
      <c r="D136">
        <f t="shared" si="36"/>
        <v>-408.24448805792963</v>
      </c>
      <c r="E136">
        <f t="shared" si="37"/>
        <v>-1657.4909318250925</v>
      </c>
      <c r="F136">
        <f t="shared" si="43"/>
        <v>11546.466003704367</v>
      </c>
      <c r="G136">
        <f t="shared" si="38"/>
        <v>23092.932007408734</v>
      </c>
      <c r="H136">
        <f t="shared" si="39"/>
        <v>9888.9750718792748</v>
      </c>
      <c r="I136">
        <f t="shared" si="40"/>
        <v>21435.44107558364</v>
      </c>
      <c r="J136">
        <f t="shared" si="41"/>
        <v>-13203.956935529459</v>
      </c>
      <c r="K136">
        <f t="shared" si="42"/>
        <v>-24750.422939233827</v>
      </c>
    </row>
    <row r="137" spans="1:11">
      <c r="A137" t="s">
        <v>97</v>
      </c>
      <c r="B137" s="5">
        <v>319.18385674693701</v>
      </c>
      <c r="C137">
        <f t="shared" si="31"/>
        <v>1543.8673910042739</v>
      </c>
      <c r="D137">
        <f t="shared" si="36"/>
        <v>-1352.674446973811</v>
      </c>
      <c r="E137">
        <f t="shared" si="37"/>
        <v>-2017.6132541737832</v>
      </c>
      <c r="F137">
        <f t="shared" si="43"/>
        <v>11411.52884480409</v>
      </c>
      <c r="G137">
        <f t="shared" si="38"/>
        <v>22823.05768960818</v>
      </c>
      <c r="H137">
        <f t="shared" si="39"/>
        <v>9393.9155906303076</v>
      </c>
      <c r="I137">
        <f t="shared" si="40"/>
        <v>20805.444435434398</v>
      </c>
      <c r="J137">
        <f t="shared" si="41"/>
        <v>-13429.142098977873</v>
      </c>
      <c r="K137">
        <f t="shared" si="42"/>
        <v>-24840.670943781963</v>
      </c>
    </row>
    <row r="138" spans="1:11">
      <c r="A138" t="s">
        <v>98</v>
      </c>
      <c r="B138" s="5">
        <v>519.94570199906298</v>
      </c>
      <c r="C138">
        <f t="shared" si="31"/>
        <v>1462.1475606971239</v>
      </c>
      <c r="D138">
        <f t="shared" si="36"/>
        <v>-994.32234457881395</v>
      </c>
      <c r="E138">
        <f t="shared" si="37"/>
        <v>-1978.6479714027241</v>
      </c>
      <c r="F138">
        <f t="shared" si="43"/>
        <v>11413.736070275601</v>
      </c>
      <c r="G138">
        <f t="shared" si="38"/>
        <v>22827.472140551203</v>
      </c>
      <c r="H138">
        <f t="shared" si="39"/>
        <v>9435.0880988728768</v>
      </c>
      <c r="I138">
        <f t="shared" si="40"/>
        <v>20848.82416914848</v>
      </c>
      <c r="J138">
        <f t="shared" si="41"/>
        <v>-13392.384041678326</v>
      </c>
      <c r="K138">
        <f t="shared" si="42"/>
        <v>-24806.120111953926</v>
      </c>
    </row>
    <row r="139" spans="1:11">
      <c r="A139" t="s">
        <v>99</v>
      </c>
      <c r="B139" s="5">
        <v>540.98071781352701</v>
      </c>
      <c r="C139">
        <f t="shared" si="31"/>
        <v>1805.9611575752151</v>
      </c>
      <c r="D139">
        <f t="shared" si="36"/>
        <v>-613.66433851944566</v>
      </c>
      <c r="E139">
        <f t="shared" si="37"/>
        <v>-1816.7767883286961</v>
      </c>
      <c r="F139">
        <f t="shared" si="43"/>
        <v>11408.738925687501</v>
      </c>
      <c r="G139">
        <f t="shared" si="38"/>
        <v>22817.477851375003</v>
      </c>
      <c r="H139">
        <f t="shared" si="39"/>
        <v>9591.9621373588052</v>
      </c>
      <c r="I139">
        <f t="shared" si="40"/>
        <v>21000.701063046305</v>
      </c>
      <c r="J139">
        <f t="shared" si="41"/>
        <v>-13225.515714016197</v>
      </c>
      <c r="K139">
        <f t="shared" si="42"/>
        <v>-24634.2546397037</v>
      </c>
    </row>
    <row r="140" spans="1:11">
      <c r="A140" t="s">
        <v>100</v>
      </c>
      <c r="B140" s="5">
        <v>340.383178938605</v>
      </c>
      <c r="C140">
        <f t="shared" si="31"/>
        <v>1720.4934554981319</v>
      </c>
      <c r="D140">
        <f t="shared" si="36"/>
        <v>-413.20466865133221</v>
      </c>
      <c r="E140">
        <f t="shared" si="37"/>
        <v>-1628.5345217612621</v>
      </c>
      <c r="F140">
        <f t="shared" si="43"/>
        <v>11398.783070116639</v>
      </c>
      <c r="G140">
        <f t="shared" si="38"/>
        <v>22797.566140233277</v>
      </c>
      <c r="H140">
        <f t="shared" si="39"/>
        <v>9770.2485483553755</v>
      </c>
      <c r="I140">
        <f t="shared" si="40"/>
        <v>21169.031618472014</v>
      </c>
      <c r="J140">
        <f t="shared" si="41"/>
        <v>-13027.317591877902</v>
      </c>
      <c r="K140">
        <f t="shared" si="42"/>
        <v>-24426.10066199454</v>
      </c>
    </row>
    <row r="141" spans="1:11">
      <c r="A141" t="s">
        <v>101</v>
      </c>
      <c r="B141" s="5">
        <v>681.63198413541704</v>
      </c>
      <c r="C141">
        <f t="shared" si="31"/>
        <v>2082.9415828866122</v>
      </c>
      <c r="D141">
        <f t="shared" si="36"/>
        <v>539.07419188233825</v>
      </c>
      <c r="E141">
        <f t="shared" si="37"/>
        <v>-1455.3983121671456</v>
      </c>
      <c r="F141">
        <f t="shared" si="43"/>
        <v>11404.372510032266</v>
      </c>
      <c r="G141">
        <f t="shared" si="38"/>
        <v>22808.745020064533</v>
      </c>
      <c r="H141">
        <f t="shared" si="39"/>
        <v>9948.97419786512</v>
      </c>
      <c r="I141">
        <f t="shared" si="40"/>
        <v>21353.346707897388</v>
      </c>
      <c r="J141">
        <f t="shared" si="41"/>
        <v>-12859.770822199413</v>
      </c>
      <c r="K141">
        <f t="shared" si="42"/>
        <v>-24264.143332231677</v>
      </c>
    </row>
    <row r="142" spans="1:11">
      <c r="A142" t="s">
        <v>102</v>
      </c>
      <c r="B142" s="5">
        <v>747.51522455387897</v>
      </c>
      <c r="C142">
        <f t="shared" si="31"/>
        <v>2310.5111054414278</v>
      </c>
      <c r="D142">
        <f t="shared" si="36"/>
        <v>848.36354474430391</v>
      </c>
      <c r="E142">
        <f t="shared" si="37"/>
        <v>-1802.734634929931</v>
      </c>
      <c r="F142">
        <f t="shared" si="43"/>
        <v>11211.970738225391</v>
      </c>
      <c r="G142">
        <f t="shared" si="38"/>
        <v>22423.941476450782</v>
      </c>
      <c r="H142">
        <f t="shared" si="39"/>
        <v>9409.2361032954595</v>
      </c>
      <c r="I142">
        <f t="shared" si="40"/>
        <v>20621.206841520852</v>
      </c>
      <c r="J142">
        <f t="shared" si="41"/>
        <v>-13014.705373155322</v>
      </c>
      <c r="K142">
        <f t="shared" si="42"/>
        <v>-24226.676111380712</v>
      </c>
    </row>
    <row r="143" spans="1:11">
      <c r="A143" t="s">
        <v>103</v>
      </c>
      <c r="B143" s="5">
        <v>885.50522230101103</v>
      </c>
      <c r="C143">
        <f t="shared" si="31"/>
        <v>2655.035609928912</v>
      </c>
      <c r="D143">
        <f t="shared" si="36"/>
        <v>849.07445235369687</v>
      </c>
      <c r="E143">
        <f t="shared" si="37"/>
        <v>-2401.2834123122457</v>
      </c>
      <c r="F143">
        <f t="shared" si="43"/>
        <v>10698.004036758115</v>
      </c>
      <c r="G143">
        <f t="shared" si="38"/>
        <v>21396.00807351623</v>
      </c>
      <c r="H143">
        <f t="shared" si="39"/>
        <v>8296.7206244458685</v>
      </c>
      <c r="I143">
        <f t="shared" si="40"/>
        <v>18994.724661203985</v>
      </c>
      <c r="J143">
        <f t="shared" si="41"/>
        <v>-13099.287449070362</v>
      </c>
      <c r="K143">
        <f t="shared" si="42"/>
        <v>-23797.291485828475</v>
      </c>
    </row>
    <row r="144" spans="1:11">
      <c r="A144" t="s">
        <v>104</v>
      </c>
      <c r="B144" s="5">
        <v>700.98344253027301</v>
      </c>
      <c r="C144">
        <f t="shared" si="31"/>
        <v>3015.6358735205799</v>
      </c>
      <c r="D144">
        <f t="shared" si="36"/>
        <v>1295.1424180224481</v>
      </c>
      <c r="E144">
        <f t="shared" si="37"/>
        <v>-3332.2782914111231</v>
      </c>
      <c r="F144">
        <f t="shared" si="43"/>
        <v>9383.1000404631413</v>
      </c>
      <c r="G144">
        <f t="shared" si="38"/>
        <v>18766.200080926283</v>
      </c>
      <c r="H144">
        <f t="shared" si="39"/>
        <v>6050.8217490520183</v>
      </c>
      <c r="I144">
        <f t="shared" si="40"/>
        <v>15433.92178951516</v>
      </c>
      <c r="J144">
        <f t="shared" si="41"/>
        <v>-12715.378331874264</v>
      </c>
      <c r="K144">
        <f t="shared" si="42"/>
        <v>-22098.478372337406</v>
      </c>
    </row>
    <row r="145" spans="1:11">
      <c r="A145" t="s">
        <v>105</v>
      </c>
      <c r="B145" s="5">
        <v>890.04900671992095</v>
      </c>
      <c r="C145">
        <f t="shared" si="31"/>
        <v>3224.0528961050841</v>
      </c>
      <c r="D145">
        <f t="shared" si="36"/>
        <v>1141.1113132184719</v>
      </c>
      <c r="E145">
        <f t="shared" si="37"/>
        <v>-4110.6232205003462</v>
      </c>
      <c r="F145">
        <f t="shared" si="43"/>
        <v>8204.9099818820032</v>
      </c>
      <c r="G145">
        <f t="shared" si="38"/>
        <v>16409.819963764006</v>
      </c>
      <c r="H145">
        <f t="shared" si="39"/>
        <v>4094.286761381657</v>
      </c>
      <c r="I145">
        <f t="shared" si="40"/>
        <v>12299.196743263659</v>
      </c>
      <c r="J145">
        <f t="shared" si="41"/>
        <v>-12315.53320238235</v>
      </c>
      <c r="K145">
        <f t="shared" si="42"/>
        <v>-20520.443184264353</v>
      </c>
    </row>
    <row r="146" spans="1:11">
      <c r="A146" t="s">
        <v>106</v>
      </c>
      <c r="B146" s="5">
        <v>1612.3170486383799</v>
      </c>
      <c r="C146">
        <f t="shared" si="31"/>
        <v>4088.8547201895844</v>
      </c>
      <c r="D146">
        <f t="shared" si="36"/>
        <v>1778.3436147481566</v>
      </c>
      <c r="E146">
        <f t="shared" si="37"/>
        <v>-3990.2313732239077</v>
      </c>
      <c r="F146">
        <f t="shared" si="43"/>
        <v>8276.0344862827787</v>
      </c>
      <c r="G146">
        <f t="shared" si="38"/>
        <v>16552.068972565557</v>
      </c>
      <c r="H146">
        <f t="shared" si="39"/>
        <v>4285.8031130588715</v>
      </c>
      <c r="I146">
        <f t="shared" si="40"/>
        <v>12561.83759934165</v>
      </c>
      <c r="J146">
        <f t="shared" si="41"/>
        <v>-12266.265859506686</v>
      </c>
      <c r="K146">
        <f t="shared" si="42"/>
        <v>-20542.300345789467</v>
      </c>
    </row>
    <row r="147" spans="1:11">
      <c r="A147" t="s">
        <v>107</v>
      </c>
      <c r="B147" s="5">
        <v>976.52793178024501</v>
      </c>
      <c r="C147">
        <f t="shared" si="31"/>
        <v>4179.8774296688189</v>
      </c>
      <c r="D147">
        <f t="shared" si="36"/>
        <v>1524.8418197399069</v>
      </c>
      <c r="E147">
        <f t="shared" si="37"/>
        <v>-3381.5005626374559</v>
      </c>
      <c r="F147">
        <f t="shared" si="43"/>
        <v>8207.8833884661544</v>
      </c>
      <c r="G147">
        <f t="shared" si="38"/>
        <v>16415.766776932309</v>
      </c>
      <c r="H147">
        <f t="shared" si="39"/>
        <v>4826.3828258286985</v>
      </c>
      <c r="I147">
        <f t="shared" si="40"/>
        <v>13034.266214294854</v>
      </c>
      <c r="J147">
        <f t="shared" si="41"/>
        <v>-11589.383951103609</v>
      </c>
      <c r="K147">
        <f t="shared" si="42"/>
        <v>-19797.267339569764</v>
      </c>
    </row>
    <row r="148" spans="1:11">
      <c r="A148" t="s">
        <v>108</v>
      </c>
      <c r="B148" s="5">
        <v>6773.07332799901</v>
      </c>
      <c r="C148">
        <f t="shared" si="31"/>
        <v>10251.967315137555</v>
      </c>
      <c r="D148">
        <f t="shared" si="36"/>
        <v>7236.331441616976</v>
      </c>
      <c r="E148">
        <f t="shared" si="37"/>
        <v>-1704.125486728035</v>
      </c>
      <c r="F148">
        <f t="shared" si="43"/>
        <v>6532.1654110990148</v>
      </c>
      <c r="G148">
        <f t="shared" si="38"/>
        <v>13064.33082219803</v>
      </c>
      <c r="H148">
        <f t="shared" si="39"/>
        <v>4828.0399243709799</v>
      </c>
      <c r="I148">
        <f t="shared" si="40"/>
        <v>11360.205335469995</v>
      </c>
      <c r="J148">
        <f t="shared" si="41"/>
        <v>-8236.2908978270498</v>
      </c>
      <c r="K148">
        <f t="shared" si="42"/>
        <v>-14768.456308926065</v>
      </c>
    </row>
    <row r="149" spans="1:11">
      <c r="A149" t="s">
        <v>109</v>
      </c>
      <c r="B149" s="5">
        <v>1198.9056542235601</v>
      </c>
      <c r="C149">
        <f t="shared" si="31"/>
        <v>10560.823962641194</v>
      </c>
      <c r="D149">
        <f t="shared" si="36"/>
        <v>7336.7710665361101</v>
      </c>
      <c r="E149">
        <f t="shared" si="37"/>
        <v>-161.45220827843514</v>
      </c>
      <c r="F149">
        <f t="shared" si="43"/>
        <v>4407.3344417142562</v>
      </c>
      <c r="G149">
        <f t="shared" si="38"/>
        <v>8814.6688834285123</v>
      </c>
      <c r="H149">
        <f t="shared" si="39"/>
        <v>4245.882233435821</v>
      </c>
      <c r="I149">
        <f t="shared" si="40"/>
        <v>8653.2166751500772</v>
      </c>
      <c r="J149">
        <f t="shared" si="41"/>
        <v>-4568.7866499926913</v>
      </c>
      <c r="K149">
        <f t="shared" si="42"/>
        <v>-8976.1210917069475</v>
      </c>
    </row>
    <row r="150" spans="1:11">
      <c r="A150" t="s">
        <v>110</v>
      </c>
      <c r="B150" s="5">
        <v>1785.72209689789</v>
      </c>
      <c r="C150">
        <f t="shared" si="31"/>
        <v>10734.229010900704</v>
      </c>
      <c r="D150">
        <f t="shared" si="36"/>
        <v>6645.37429071112</v>
      </c>
      <c r="E150">
        <f t="shared" si="37"/>
        <v>842.68003555113864</v>
      </c>
      <c r="F150">
        <f t="shared" si="43"/>
        <v>3394.9439408719677</v>
      </c>
      <c r="G150">
        <f t="shared" si="38"/>
        <v>6789.8878817439354</v>
      </c>
      <c r="H150">
        <f t="shared" si="39"/>
        <v>4237.6239764231068</v>
      </c>
      <c r="I150">
        <f t="shared" si="40"/>
        <v>7632.567917295074</v>
      </c>
      <c r="J150">
        <f t="shared" si="41"/>
        <v>-2552.2639053208291</v>
      </c>
      <c r="K150">
        <f t="shared" si="42"/>
        <v>-5947.2078461927968</v>
      </c>
    </row>
    <row r="151" spans="1:11">
      <c r="A151" t="s">
        <v>111</v>
      </c>
      <c r="B151" s="5">
        <v>1665.65462322042</v>
      </c>
      <c r="C151">
        <f t="shared" si="31"/>
        <v>11423.355702340879</v>
      </c>
      <c r="D151">
        <f t="shared" si="36"/>
        <v>7243.4782726720605</v>
      </c>
      <c r="E151">
        <f t="shared" si="37"/>
        <v>1619.148295852076</v>
      </c>
      <c r="F151">
        <f t="shared" si="43"/>
        <v>2943.0441352019493</v>
      </c>
      <c r="G151">
        <f t="shared" si="38"/>
        <v>5886.0882704038986</v>
      </c>
      <c r="H151">
        <f t="shared" si="39"/>
        <v>4562.1924310540253</v>
      </c>
      <c r="I151">
        <f t="shared" si="40"/>
        <v>7505.236566255975</v>
      </c>
      <c r="J151">
        <f t="shared" si="41"/>
        <v>-1323.8958393498733</v>
      </c>
      <c r="K151">
        <f t="shared" si="42"/>
        <v>-4266.9399745518222</v>
      </c>
    </row>
    <row r="152" spans="1:11">
      <c r="A152" t="s">
        <v>112</v>
      </c>
      <c r="B152" s="5">
        <v>2005.7129368169101</v>
      </c>
      <c r="C152">
        <f t="shared" si="31"/>
        <v>6655.9953111587802</v>
      </c>
      <c r="D152">
        <f t="shared" si="36"/>
        <v>-3595.9720039787753</v>
      </c>
      <c r="E152">
        <f t="shared" si="37"/>
        <v>1434.0755612141952</v>
      </c>
      <c r="F152">
        <f t="shared" si="43"/>
        <v>3152.1915908470455</v>
      </c>
      <c r="G152">
        <f t="shared" si="38"/>
        <v>6304.383181694091</v>
      </c>
      <c r="H152">
        <f t="shared" si="39"/>
        <v>4586.2671520612403</v>
      </c>
      <c r="I152">
        <f t="shared" si="40"/>
        <v>7738.4587429082858</v>
      </c>
      <c r="J152">
        <f t="shared" si="41"/>
        <v>-1718.1160296328503</v>
      </c>
      <c r="K152">
        <f t="shared" si="42"/>
        <v>-4870.3076204798963</v>
      </c>
    </row>
    <row r="153" spans="1:11">
      <c r="A153" t="s">
        <v>113</v>
      </c>
      <c r="B153" s="5">
        <v>2058.7417052127798</v>
      </c>
      <c r="C153">
        <f t="shared" si="31"/>
        <v>7515.8313621479992</v>
      </c>
      <c r="D153">
        <f t="shared" si="36"/>
        <v>-3044.9926004931949</v>
      </c>
      <c r="E153">
        <f t="shared" si="37"/>
        <v>1267.1531089179848</v>
      </c>
      <c r="F153">
        <f t="shared" si="43"/>
        <v>3300.6674142556217</v>
      </c>
      <c r="G153">
        <f t="shared" si="38"/>
        <v>6601.3348285112434</v>
      </c>
      <c r="H153">
        <f t="shared" si="39"/>
        <v>4567.8205231736065</v>
      </c>
      <c r="I153">
        <f t="shared" si="40"/>
        <v>7868.4879374292286</v>
      </c>
      <c r="J153">
        <f t="shared" si="41"/>
        <v>-2033.5143053376369</v>
      </c>
      <c r="K153">
        <f t="shared" si="42"/>
        <v>-5334.1817195932581</v>
      </c>
    </row>
    <row r="154" spans="1:11">
      <c r="A154" t="s">
        <v>114</v>
      </c>
      <c r="B154" s="5">
        <v>2225.92635200417</v>
      </c>
      <c r="C154">
        <f t="shared" si="31"/>
        <v>7956.0356172542797</v>
      </c>
      <c r="D154">
        <f t="shared" si="36"/>
        <v>-2778.1933936464247</v>
      </c>
      <c r="E154">
        <f t="shared" si="37"/>
        <v>1157.5932481388161</v>
      </c>
      <c r="F154">
        <f t="shared" si="43"/>
        <v>3400.3141781820204</v>
      </c>
      <c r="G154">
        <f t="shared" si="38"/>
        <v>6800.6283563640409</v>
      </c>
      <c r="H154">
        <f t="shared" si="39"/>
        <v>4557.9074263208367</v>
      </c>
      <c r="I154">
        <f t="shared" si="40"/>
        <v>7958.2216045028572</v>
      </c>
      <c r="J154">
        <f t="shared" si="41"/>
        <v>-2242.7209300432041</v>
      </c>
      <c r="K154">
        <f t="shared" si="42"/>
        <v>-5643.0351082252246</v>
      </c>
    </row>
    <row r="155" spans="1:11">
      <c r="A155" t="s">
        <v>115</v>
      </c>
      <c r="B155" s="5">
        <v>2364.19197217791</v>
      </c>
      <c r="C155">
        <f t="shared" si="31"/>
        <v>8654.5729662117701</v>
      </c>
      <c r="D155">
        <f t="shared" si="36"/>
        <v>-2768.7827361291093</v>
      </c>
      <c r="E155">
        <f t="shared" si="37"/>
        <v>1023.3927702608374</v>
      </c>
      <c r="F155">
        <f t="shared" si="43"/>
        <v>3503.331890485324</v>
      </c>
      <c r="G155">
        <f t="shared" si="38"/>
        <v>7006.6637809706481</v>
      </c>
      <c r="H155">
        <f t="shared" si="39"/>
        <v>4526.7246607461611</v>
      </c>
      <c r="I155">
        <f t="shared" si="40"/>
        <v>8030.0565512314852</v>
      </c>
      <c r="J155">
        <f t="shared" si="41"/>
        <v>-2479.9391202244865</v>
      </c>
      <c r="K155">
        <f t="shared" si="42"/>
        <v>-5983.271010709811</v>
      </c>
    </row>
    <row r="156" spans="1:11">
      <c r="A156" t="s">
        <v>116</v>
      </c>
      <c r="B156" s="5">
        <v>2399.8877015014</v>
      </c>
      <c r="C156">
        <f t="shared" si="31"/>
        <v>9048.7477308962607</v>
      </c>
      <c r="D156">
        <f t="shared" si="36"/>
        <v>2392.7524197374805</v>
      </c>
      <c r="E156">
        <f t="shared" si="37"/>
        <v>1163.4426156506079</v>
      </c>
      <c r="F156">
        <f t="shared" si="43"/>
        <v>3499.0723115621163</v>
      </c>
      <c r="G156">
        <f t="shared" si="38"/>
        <v>6998.1446231242326</v>
      </c>
      <c r="H156">
        <f t="shared" si="39"/>
        <v>4662.5149272127237</v>
      </c>
      <c r="I156">
        <f t="shared" si="40"/>
        <v>8161.5872387748404</v>
      </c>
      <c r="J156">
        <f t="shared" si="41"/>
        <v>-2335.6296959115084</v>
      </c>
      <c r="K156">
        <f t="shared" si="42"/>
        <v>-5834.7020074736247</v>
      </c>
    </row>
    <row r="157" spans="1:11">
      <c r="A157" t="s">
        <v>117</v>
      </c>
      <c r="B157" s="5">
        <v>2859.5877910378799</v>
      </c>
      <c r="C157">
        <f t="shared" si="31"/>
        <v>9849.5938167213608</v>
      </c>
      <c r="D157">
        <f t="shared" si="36"/>
        <v>2333.7624545733615</v>
      </c>
      <c r="E157">
        <f t="shared" si="37"/>
        <v>1347.7644607279665</v>
      </c>
      <c r="F157">
        <f t="shared" si="43"/>
        <v>3456.3895552133008</v>
      </c>
      <c r="G157">
        <f t="shared" si="38"/>
        <v>6912.7791104266016</v>
      </c>
      <c r="H157">
        <f t="shared" si="39"/>
        <v>4804.1540159412671</v>
      </c>
      <c r="I157">
        <f t="shared" si="40"/>
        <v>8260.5435711545688</v>
      </c>
      <c r="J157">
        <f t="shared" si="41"/>
        <v>-2108.6250944853346</v>
      </c>
      <c r="K157">
        <f t="shared" si="42"/>
        <v>-5565.0146496986354</v>
      </c>
    </row>
    <row r="158" spans="1:11">
      <c r="A158" t="s">
        <v>163</v>
      </c>
      <c r="B158" s="5">
        <v>2546.86258697532</v>
      </c>
      <c r="C158">
        <f t="shared" si="31"/>
        <v>10170.530051692509</v>
      </c>
      <c r="D158">
        <f t="shared" si="36"/>
        <v>2214.4944344382293</v>
      </c>
      <c r="E158">
        <f t="shared" si="37"/>
        <v>1508.2052996788188</v>
      </c>
      <c r="F158">
        <f t="shared" si="43"/>
        <v>3416.1918732169333</v>
      </c>
      <c r="G158">
        <f t="shared" si="38"/>
        <v>6832.3837464338667</v>
      </c>
      <c r="H158">
        <f t="shared" si="39"/>
        <v>4924.3971728957522</v>
      </c>
      <c r="I158">
        <f t="shared" si="40"/>
        <v>8340.5890461126855</v>
      </c>
      <c r="J158">
        <f t="shared" si="41"/>
        <v>-1907.9865735381145</v>
      </c>
      <c r="K158">
        <f t="shared" si="42"/>
        <v>-5324.1784467550478</v>
      </c>
    </row>
    <row r="159" spans="1:11">
      <c r="A159" t="s">
        <v>119</v>
      </c>
      <c r="B159" s="5">
        <v>2605.41297361853</v>
      </c>
      <c r="C159">
        <f t="shared" si="31"/>
        <v>10411.75105313313</v>
      </c>
      <c r="D159">
        <f t="shared" si="36"/>
        <v>1757.1780869213599</v>
      </c>
      <c r="E159">
        <f t="shared" si="37"/>
        <v>1626.7474209508594</v>
      </c>
      <c r="F159">
        <f t="shared" si="43"/>
        <v>3379.6261345318344</v>
      </c>
      <c r="G159">
        <f t="shared" si="38"/>
        <v>6759.2522690636688</v>
      </c>
      <c r="H159">
        <f t="shared" si="39"/>
        <v>5006.3735554826935</v>
      </c>
      <c r="I159">
        <f t="shared" si="40"/>
        <v>8385.9996900145288</v>
      </c>
      <c r="J159">
        <f t="shared" si="41"/>
        <v>-1752.878713580975</v>
      </c>
      <c r="K159">
        <f t="shared" si="42"/>
        <v>-5132.5048481128097</v>
      </c>
    </row>
    <row r="160" spans="1:11">
      <c r="A160" t="s">
        <v>120</v>
      </c>
      <c r="B160" s="5">
        <v>2584.49547495564</v>
      </c>
      <c r="C160">
        <f t="shared" si="31"/>
        <v>10596.35882658737</v>
      </c>
      <c r="D160">
        <f t="shared" si="36"/>
        <v>1547.6110956911089</v>
      </c>
      <c r="E160">
        <f t="shared" si="37"/>
        <v>1724.7882091679814</v>
      </c>
      <c r="F160">
        <f t="shared" si="43"/>
        <v>3345.6035682512916</v>
      </c>
      <c r="G160">
        <f t="shared" si="38"/>
        <v>6691.2071365025831</v>
      </c>
      <c r="H160">
        <f t="shared" si="39"/>
        <v>5070.3917774192732</v>
      </c>
      <c r="I160">
        <f t="shared" si="40"/>
        <v>8415.9953456705643</v>
      </c>
      <c r="J160">
        <f t="shared" si="41"/>
        <v>-1620.8153590833101</v>
      </c>
      <c r="K160">
        <f t="shared" si="42"/>
        <v>-4966.4189273346019</v>
      </c>
    </row>
    <row r="161" spans="1:11">
      <c r="A161" t="s">
        <v>121</v>
      </c>
      <c r="B161" s="5">
        <v>2232.3059221969702</v>
      </c>
      <c r="C161">
        <f t="shared" si="31"/>
        <v>9969.0769577464598</v>
      </c>
      <c r="D161">
        <f t="shared" si="36"/>
        <v>119.48314102509903</v>
      </c>
      <c r="E161">
        <f t="shared" si="37"/>
        <v>1703.8086566251193</v>
      </c>
      <c r="F161">
        <f t="shared" si="43"/>
        <v>3354.733382460789</v>
      </c>
      <c r="G161">
        <f t="shared" si="38"/>
        <v>6709.466764921578</v>
      </c>
      <c r="H161">
        <f t="shared" si="39"/>
        <v>5058.5420390859081</v>
      </c>
      <c r="I161">
        <f t="shared" si="40"/>
        <v>8413.2754215466975</v>
      </c>
      <c r="J161">
        <f t="shared" si="41"/>
        <v>-1650.9247258356697</v>
      </c>
      <c r="K161">
        <f t="shared" si="42"/>
        <v>-5005.6581082964585</v>
      </c>
    </row>
    <row r="162" spans="1:11">
      <c r="A162" t="s">
        <v>122</v>
      </c>
      <c r="B162" s="5">
        <v>2806.65402469733</v>
      </c>
      <c r="C162">
        <f t="shared" si="31"/>
        <v>10228.868395468471</v>
      </c>
      <c r="D162">
        <f t="shared" si="36"/>
        <v>58.33834377596213</v>
      </c>
      <c r="E162">
        <f t="shared" si="37"/>
        <v>1664.3073965767021</v>
      </c>
      <c r="F162">
        <f t="shared" si="43"/>
        <v>3369.9528694241267</v>
      </c>
      <c r="G162">
        <f t="shared" si="38"/>
        <v>6739.9057388482533</v>
      </c>
      <c r="H162">
        <f t="shared" si="39"/>
        <v>5034.2602660008288</v>
      </c>
      <c r="I162">
        <f t="shared" si="40"/>
        <v>8404.2131354249559</v>
      </c>
      <c r="J162">
        <f t="shared" si="41"/>
        <v>-1705.6454728474246</v>
      </c>
      <c r="K162">
        <f t="shared" si="42"/>
        <v>-5075.5983422715508</v>
      </c>
    </row>
    <row r="163" spans="1:11">
      <c r="A163" t="s">
        <v>123</v>
      </c>
      <c r="B163" s="5">
        <v>1244.7106133964401</v>
      </c>
      <c r="C163">
        <f t="shared" si="31"/>
        <v>8868.1660352463805</v>
      </c>
      <c r="D163">
        <f t="shared" si="36"/>
        <v>-1543.5850178867495</v>
      </c>
      <c r="E163">
        <f t="shared" si="37"/>
        <v>1544.67442306468</v>
      </c>
      <c r="F163">
        <f t="shared" si="43"/>
        <v>3442.1137364848578</v>
      </c>
      <c r="G163">
        <f t="shared" si="38"/>
        <v>6884.2274729697156</v>
      </c>
      <c r="H163">
        <f t="shared" si="39"/>
        <v>4986.7881595495382</v>
      </c>
      <c r="I163">
        <f t="shared" si="40"/>
        <v>8428.9018960343965</v>
      </c>
      <c r="J163">
        <f t="shared" si="41"/>
        <v>-1897.4393134201778</v>
      </c>
      <c r="K163">
        <f t="shared" si="42"/>
        <v>-5339.5530499050356</v>
      </c>
    </row>
    <row r="164" spans="1:11">
      <c r="A164" t="s">
        <v>124</v>
      </c>
      <c r="B164" s="5">
        <v>853.77154930303698</v>
      </c>
      <c r="C164">
        <f t="shared" si="31"/>
        <v>7137.4421095937769</v>
      </c>
      <c r="D164">
        <f t="shared" si="36"/>
        <v>-3458.9167169935927</v>
      </c>
      <c r="E164">
        <f t="shared" si="37"/>
        <v>1306.971466313878</v>
      </c>
      <c r="F164">
        <f t="shared" si="43"/>
        <v>3619.8167784791553</v>
      </c>
      <c r="G164">
        <f t="shared" si="38"/>
        <v>7239.6335569583107</v>
      </c>
      <c r="H164">
        <f t="shared" si="39"/>
        <v>4926.7882447930333</v>
      </c>
      <c r="I164">
        <f t="shared" si="40"/>
        <v>8546.6050232721882</v>
      </c>
      <c r="J164">
        <f t="shared" si="41"/>
        <v>-2312.8453121652774</v>
      </c>
      <c r="K164">
        <f t="shared" si="42"/>
        <v>-5932.6620906444332</v>
      </c>
    </row>
    <row r="165" spans="1:11">
      <c r="A165" t="s">
        <v>125</v>
      </c>
      <c r="B165" s="5">
        <v>1205.5999999999999</v>
      </c>
      <c r="C165">
        <f t="shared" ref="C165:C188" si="44">SUM(B162,B163,B164,B165)</f>
        <v>6110.7361873968075</v>
      </c>
      <c r="D165">
        <f t="shared" si="36"/>
        <v>-3858.3407703496523</v>
      </c>
      <c r="E165">
        <f t="shared" si="37"/>
        <v>1056.9988621354714</v>
      </c>
      <c r="F165">
        <f t="shared" si="43"/>
        <v>3800.0111602361844</v>
      </c>
      <c r="G165">
        <f t="shared" si="38"/>
        <v>7600.0223204723688</v>
      </c>
      <c r="H165">
        <f t="shared" si="39"/>
        <v>4857.0100223716563</v>
      </c>
      <c r="I165">
        <f t="shared" si="40"/>
        <v>8657.0211826078412</v>
      </c>
      <c r="J165">
        <f t="shared" si="41"/>
        <v>-2743.012298100713</v>
      </c>
      <c r="K165">
        <f t="shared" si="42"/>
        <v>-6543.0234583368974</v>
      </c>
    </row>
    <row r="166" spans="1:11">
      <c r="A166" t="s">
        <v>126</v>
      </c>
      <c r="B166" s="5">
        <v>1944.88</v>
      </c>
      <c r="C166">
        <f t="shared" si="44"/>
        <v>5248.9621626994776</v>
      </c>
      <c r="D166">
        <f t="shared" si="36"/>
        <v>-4979.9062327689935</v>
      </c>
      <c r="E166">
        <f t="shared" si="37"/>
        <v>719.08636975961394</v>
      </c>
      <c r="F166">
        <f t="shared" si="43"/>
        <v>4026.241550020773</v>
      </c>
      <c r="G166">
        <f t="shared" si="38"/>
        <v>8052.4831000415461</v>
      </c>
      <c r="H166">
        <f t="shared" si="39"/>
        <v>4745.3279197803868</v>
      </c>
      <c r="I166">
        <f t="shared" si="40"/>
        <v>8771.5694698011594</v>
      </c>
      <c r="J166">
        <f t="shared" si="41"/>
        <v>-3307.1551802611593</v>
      </c>
      <c r="K166">
        <f t="shared" si="42"/>
        <v>-7333.3967302819319</v>
      </c>
    </row>
    <row r="167" spans="1:11">
      <c r="A167" t="s">
        <v>127</v>
      </c>
      <c r="B167" s="5">
        <v>2348.5</v>
      </c>
      <c r="C167">
        <f t="shared" si="44"/>
        <v>6352.7515493030369</v>
      </c>
      <c r="D167">
        <f t="shared" si="36"/>
        <v>-2515.4144859433436</v>
      </c>
      <c r="E167">
        <f t="shared" si="37"/>
        <v>517.07355447545137</v>
      </c>
      <c r="F167">
        <f t="shared" si="43"/>
        <v>4084.6205116055658</v>
      </c>
      <c r="G167">
        <f t="shared" si="38"/>
        <v>8169.2410232111315</v>
      </c>
      <c r="H167">
        <f t="shared" si="39"/>
        <v>4601.6940660810169</v>
      </c>
      <c r="I167">
        <f t="shared" si="40"/>
        <v>8686.3145776865822</v>
      </c>
      <c r="J167">
        <f t="shared" si="41"/>
        <v>-3567.5469571301146</v>
      </c>
      <c r="K167">
        <f t="shared" si="42"/>
        <v>-7652.1674687356799</v>
      </c>
    </row>
    <row r="168" spans="1:11">
      <c r="A168" t="s">
        <v>128</v>
      </c>
      <c r="B168" s="5">
        <v>930.96</v>
      </c>
      <c r="C168">
        <f t="shared" si="44"/>
        <v>6429.94</v>
      </c>
      <c r="D168">
        <f t="shared" si="36"/>
        <v>-707.50210959377728</v>
      </c>
      <c r="E168">
        <f t="shared" si="37"/>
        <v>119.88187691491385</v>
      </c>
      <c r="F168">
        <f t="shared" si="43"/>
        <v>3771.041348441117</v>
      </c>
      <c r="G168">
        <f t="shared" si="38"/>
        <v>7542.0826968822339</v>
      </c>
      <c r="H168">
        <f t="shared" si="39"/>
        <v>3890.9232253560308</v>
      </c>
      <c r="I168">
        <f t="shared" si="40"/>
        <v>7661.9645737971478</v>
      </c>
      <c r="J168">
        <f t="shared" si="41"/>
        <v>-3651.1594715262031</v>
      </c>
      <c r="K168">
        <f t="shared" si="42"/>
        <v>-7422.2008199673201</v>
      </c>
    </row>
    <row r="169" spans="1:11">
      <c r="A169" t="s">
        <v>129</v>
      </c>
      <c r="B169" s="5">
        <v>3113.48</v>
      </c>
      <c r="C169">
        <f t="shared" si="44"/>
        <v>8337.82</v>
      </c>
      <c r="D169">
        <f t="shared" ref="D169:D188" si="45">C169-C165</f>
        <v>2227.0838126031922</v>
      </c>
      <c r="E169">
        <f t="shared" si="37"/>
        <v>-135.6024857817319</v>
      </c>
      <c r="F169">
        <f t="shared" si="43"/>
        <v>3412.4051512729279</v>
      </c>
      <c r="G169">
        <f t="shared" si="38"/>
        <v>6824.8103025458558</v>
      </c>
      <c r="H169">
        <f t="shared" si="39"/>
        <v>3276.802665491196</v>
      </c>
      <c r="I169">
        <f t="shared" si="40"/>
        <v>6689.2078167641239</v>
      </c>
      <c r="J169">
        <f t="shared" si="41"/>
        <v>-3548.0076370546599</v>
      </c>
      <c r="K169">
        <f t="shared" si="42"/>
        <v>-6960.4127883275878</v>
      </c>
    </row>
    <row r="170" spans="1:11">
      <c r="A170" t="s">
        <v>130</v>
      </c>
      <c r="B170" s="5">
        <v>3104.08</v>
      </c>
      <c r="C170">
        <f t="shared" si="44"/>
        <v>9497.02</v>
      </c>
      <c r="D170">
        <f t="shared" si="45"/>
        <v>4248.0578373005228</v>
      </c>
      <c r="E170">
        <f t="shared" si="37"/>
        <v>-255.46830845226177</v>
      </c>
      <c r="F170">
        <f t="shared" si="43"/>
        <v>3196.9816759281493</v>
      </c>
      <c r="G170">
        <f t="shared" si="38"/>
        <v>6393.9633518562987</v>
      </c>
      <c r="H170">
        <f t="shared" si="39"/>
        <v>2941.5133674758877</v>
      </c>
      <c r="I170">
        <f t="shared" si="40"/>
        <v>6138.4950434040366</v>
      </c>
      <c r="J170">
        <f t="shared" si="41"/>
        <v>-3452.449984380411</v>
      </c>
      <c r="K170">
        <f t="shared" si="42"/>
        <v>-6649.4316603085608</v>
      </c>
    </row>
    <row r="171" spans="1:11">
      <c r="A171" t="s">
        <v>131</v>
      </c>
      <c r="B171" s="5">
        <v>3776.35</v>
      </c>
      <c r="C171">
        <f t="shared" si="44"/>
        <v>10924.87</v>
      </c>
      <c r="D171">
        <f t="shared" si="45"/>
        <v>4572.1184506969639</v>
      </c>
      <c r="E171">
        <f t="shared" si="37"/>
        <v>-389.03629955101667</v>
      </c>
      <c r="F171">
        <f t="shared" si="43"/>
        <v>2910.12507249594</v>
      </c>
      <c r="G171">
        <f t="shared" si="38"/>
        <v>5820.25014499188</v>
      </c>
      <c r="H171">
        <f t="shared" si="39"/>
        <v>2521.0887729449232</v>
      </c>
      <c r="I171">
        <f t="shared" si="40"/>
        <v>5431.2138454408632</v>
      </c>
      <c r="J171">
        <f t="shared" si="41"/>
        <v>-3299.1613720469568</v>
      </c>
      <c r="K171">
        <f t="shared" si="42"/>
        <v>-6209.2864445428968</v>
      </c>
    </row>
    <row r="172" spans="1:11">
      <c r="A172" t="s">
        <v>132</v>
      </c>
      <c r="B172" s="5">
        <v>4653.8500000000004</v>
      </c>
      <c r="C172">
        <f t="shared" si="44"/>
        <v>14647.76</v>
      </c>
      <c r="D172">
        <f t="shared" si="45"/>
        <v>8217.82</v>
      </c>
      <c r="E172">
        <f t="shared" si="37"/>
        <v>201.65330064792207</v>
      </c>
      <c r="F172">
        <f t="shared" si="43"/>
        <v>3385.1299087794041</v>
      </c>
      <c r="G172">
        <f t="shared" si="38"/>
        <v>6770.2598175588082</v>
      </c>
      <c r="H172">
        <f t="shared" si="39"/>
        <v>3586.7832094273263</v>
      </c>
      <c r="I172">
        <f t="shared" si="40"/>
        <v>6971.9131182067304</v>
      </c>
      <c r="J172">
        <f t="shared" si="41"/>
        <v>-3183.476608131482</v>
      </c>
      <c r="K172">
        <f t="shared" si="42"/>
        <v>-6568.6065169108861</v>
      </c>
    </row>
    <row r="173" spans="1:11">
      <c r="A173" t="s">
        <v>133</v>
      </c>
      <c r="B173" s="5">
        <v>3533.3550961999999</v>
      </c>
      <c r="C173">
        <f t="shared" si="44"/>
        <v>15067.6350962</v>
      </c>
      <c r="D173">
        <f t="shared" si="45"/>
        <v>6729.8150962</v>
      </c>
      <c r="E173">
        <f t="shared" si="37"/>
        <v>690.39368548258176</v>
      </c>
      <c r="F173">
        <f t="shared" si="43"/>
        <v>3591.0842009877078</v>
      </c>
      <c r="G173">
        <f t="shared" si="38"/>
        <v>7182.1684019754157</v>
      </c>
      <c r="H173">
        <f t="shared" si="39"/>
        <v>4281.4778864702894</v>
      </c>
      <c r="I173">
        <f t="shared" si="40"/>
        <v>7872.5620874579972</v>
      </c>
      <c r="J173">
        <f t="shared" si="41"/>
        <v>-2900.6905155051263</v>
      </c>
      <c r="K173">
        <f t="shared" si="42"/>
        <v>-6491.7747164928342</v>
      </c>
    </row>
    <row r="174" spans="1:11">
      <c r="A174" t="s">
        <v>134</v>
      </c>
      <c r="B174" s="5">
        <v>4232.9027059</v>
      </c>
      <c r="C174">
        <f t="shared" si="44"/>
        <v>16196.457802100002</v>
      </c>
      <c r="D174">
        <f t="shared" si="45"/>
        <v>6699.4378021000011</v>
      </c>
      <c r="E174">
        <f t="shared" si="37"/>
        <v>1164.2752452699031</v>
      </c>
      <c r="F174">
        <f t="shared" si="43"/>
        <v>3731.8548319548568</v>
      </c>
      <c r="G174">
        <f t="shared" si="38"/>
        <v>7463.7096639097135</v>
      </c>
      <c r="H174">
        <f t="shared" si="39"/>
        <v>4896.1300772247596</v>
      </c>
      <c r="I174">
        <f t="shared" si="40"/>
        <v>8627.9849091796168</v>
      </c>
      <c r="J174">
        <f t="shared" si="41"/>
        <v>-2567.5795866849539</v>
      </c>
      <c r="K174">
        <f t="shared" si="42"/>
        <v>-6299.4344186398102</v>
      </c>
    </row>
    <row r="175" spans="1:11">
      <c r="A175" t="s">
        <v>135</v>
      </c>
      <c r="B175" s="5">
        <v>3327.4244437000002</v>
      </c>
      <c r="C175">
        <f t="shared" si="44"/>
        <v>15747.532245799999</v>
      </c>
      <c r="D175">
        <f t="shared" si="45"/>
        <v>4822.6622457999983</v>
      </c>
      <c r="E175">
        <f t="shared" si="37"/>
        <v>1543.8474943663584</v>
      </c>
      <c r="F175">
        <f t="shared" si="43"/>
        <v>3696.6657648540081</v>
      </c>
      <c r="G175">
        <f t="shared" si="38"/>
        <v>7393.3315297080162</v>
      </c>
      <c r="H175">
        <f t="shared" si="39"/>
        <v>5240.5132592203663</v>
      </c>
      <c r="I175">
        <f t="shared" si="40"/>
        <v>8937.179024074374</v>
      </c>
      <c r="J175">
        <f t="shared" si="41"/>
        <v>-2152.8182704876499</v>
      </c>
      <c r="K175">
        <f t="shared" si="42"/>
        <v>-5849.4840353416575</v>
      </c>
    </row>
    <row r="176" spans="1:11">
      <c r="A176" t="s">
        <v>136</v>
      </c>
      <c r="B176" s="5">
        <v>3945.6900316000001</v>
      </c>
      <c r="C176">
        <f t="shared" si="44"/>
        <v>15039.372277400002</v>
      </c>
      <c r="D176">
        <f t="shared" si="45"/>
        <v>391.6122774000014</v>
      </c>
      <c r="E176">
        <f t="shared" si="37"/>
        <v>1443.7904872494848</v>
      </c>
      <c r="F176">
        <f t="shared" si="43"/>
        <v>3699.5604012913986</v>
      </c>
      <c r="G176">
        <f t="shared" si="38"/>
        <v>7399.1208025827973</v>
      </c>
      <c r="H176">
        <f t="shared" si="39"/>
        <v>5143.3508885408837</v>
      </c>
      <c r="I176">
        <f t="shared" si="40"/>
        <v>8842.9112898322819</v>
      </c>
      <c r="J176">
        <f t="shared" si="41"/>
        <v>-2255.7699140419136</v>
      </c>
      <c r="K176">
        <f t="shared" si="42"/>
        <v>-5955.3303153333127</v>
      </c>
    </row>
    <row r="177" spans="1:81">
      <c r="A177" t="s">
        <v>137</v>
      </c>
      <c r="B177" s="5">
        <v>3669.6251379</v>
      </c>
      <c r="C177">
        <f t="shared" si="44"/>
        <v>15175.642319100001</v>
      </c>
      <c r="D177">
        <f t="shared" si="45"/>
        <v>108.00722290000158</v>
      </c>
      <c r="E177">
        <f t="shared" si="37"/>
        <v>1332.5027256658166</v>
      </c>
      <c r="F177">
        <f t="shared" si="43"/>
        <v>3704.8528886369663</v>
      </c>
      <c r="G177">
        <f t="shared" si="38"/>
        <v>7409.7057772739327</v>
      </c>
      <c r="H177">
        <f t="shared" si="39"/>
        <v>5037.3556143027827</v>
      </c>
      <c r="I177">
        <f t="shared" si="40"/>
        <v>8742.2085029397495</v>
      </c>
      <c r="J177">
        <f t="shared" si="41"/>
        <v>-2372.35016297115</v>
      </c>
      <c r="K177">
        <f t="shared" si="42"/>
        <v>-6077.2030516081159</v>
      </c>
    </row>
    <row r="178" spans="1:81">
      <c r="A178" t="s">
        <v>138</v>
      </c>
      <c r="B178" s="5">
        <v>4014.6568951999998</v>
      </c>
      <c r="C178">
        <f t="shared" si="44"/>
        <v>14957.396508400001</v>
      </c>
      <c r="D178">
        <f t="shared" si="45"/>
        <v>-1239.0612937000005</v>
      </c>
      <c r="E178">
        <f t="shared" si="37"/>
        <v>1159.824939258905</v>
      </c>
      <c r="F178">
        <f t="shared" si="43"/>
        <v>3741.8785274903776</v>
      </c>
      <c r="G178">
        <f t="shared" si="38"/>
        <v>7483.7570549807551</v>
      </c>
      <c r="H178">
        <f t="shared" si="39"/>
        <v>4901.7034667492826</v>
      </c>
      <c r="I178">
        <f t="shared" si="40"/>
        <v>8643.5819942396593</v>
      </c>
      <c r="J178">
        <f t="shared" si="41"/>
        <v>-2582.0535882314725</v>
      </c>
      <c r="K178">
        <f t="shared" si="42"/>
        <v>-6323.9321157218501</v>
      </c>
    </row>
    <row r="179" spans="1:81">
      <c r="A179" t="s">
        <v>139</v>
      </c>
      <c r="B179" s="5">
        <v>4712.5168224999998</v>
      </c>
      <c r="C179">
        <f t="shared" si="44"/>
        <v>16342.488887199999</v>
      </c>
      <c r="D179">
        <f t="shared" si="45"/>
        <v>594.95664140000008</v>
      </c>
      <c r="E179">
        <f t="shared" si="37"/>
        <v>1101.7138669828369</v>
      </c>
      <c r="F179">
        <f t="shared" si="43"/>
        <v>3741.1379555864373</v>
      </c>
      <c r="G179">
        <f t="shared" si="38"/>
        <v>7482.2759111728747</v>
      </c>
      <c r="H179">
        <f t="shared" si="39"/>
        <v>4842.8518225692742</v>
      </c>
      <c r="I179">
        <f t="shared" si="40"/>
        <v>8583.989778155712</v>
      </c>
      <c r="J179">
        <f t="shared" si="41"/>
        <v>-2639.4240886036005</v>
      </c>
      <c r="K179">
        <f t="shared" si="42"/>
        <v>-6380.5620441900373</v>
      </c>
    </row>
    <row r="180" spans="1:81">
      <c r="A180" t="s">
        <v>140</v>
      </c>
      <c r="B180" s="5">
        <v>3811.8652716000001</v>
      </c>
      <c r="C180">
        <f t="shared" si="44"/>
        <v>16208.6641272</v>
      </c>
      <c r="D180">
        <f t="shared" si="45"/>
        <v>1169.2918497999981</v>
      </c>
      <c r="E180">
        <f t="shared" si="37"/>
        <v>1082.7979046882815</v>
      </c>
      <c r="F180">
        <f t="shared" si="43"/>
        <v>3739.7209087004931</v>
      </c>
      <c r="G180">
        <f t="shared" si="38"/>
        <v>7479.4418174009861</v>
      </c>
      <c r="H180">
        <f t="shared" si="39"/>
        <v>4822.518813388775</v>
      </c>
      <c r="I180">
        <f t="shared" si="40"/>
        <v>8562.2397220892672</v>
      </c>
      <c r="J180">
        <f t="shared" si="41"/>
        <v>-2656.9230040122115</v>
      </c>
      <c r="K180">
        <f t="shared" si="42"/>
        <v>-6396.6439127127051</v>
      </c>
    </row>
    <row r="181" spans="1:81">
      <c r="A181" t="s">
        <v>141</v>
      </c>
      <c r="B181" s="5">
        <v>3814.7137765000002</v>
      </c>
      <c r="C181">
        <f t="shared" si="44"/>
        <v>16353.7527658</v>
      </c>
      <c r="D181">
        <f t="shared" si="45"/>
        <v>1178.1104466999986</v>
      </c>
      <c r="E181">
        <f t="shared" si="37"/>
        <v>1135.7292699720263</v>
      </c>
      <c r="F181">
        <f t="shared" si="43"/>
        <v>3732.8542175675034</v>
      </c>
      <c r="G181">
        <f t="shared" si="38"/>
        <v>7465.7084351350068</v>
      </c>
      <c r="H181">
        <f t="shared" si="39"/>
        <v>4868.5834875395294</v>
      </c>
      <c r="I181">
        <f t="shared" si="40"/>
        <v>8601.4377051070333</v>
      </c>
      <c r="J181">
        <f t="shared" si="41"/>
        <v>-2597.1249475954774</v>
      </c>
      <c r="K181">
        <f t="shared" si="42"/>
        <v>-6329.9791651629803</v>
      </c>
    </row>
    <row r="182" spans="1:81">
      <c r="A182" t="s">
        <v>142</v>
      </c>
      <c r="B182" s="5">
        <v>4999.9068220999998</v>
      </c>
      <c r="C182">
        <f t="shared" si="44"/>
        <v>17339.0026927</v>
      </c>
      <c r="D182">
        <f t="shared" si="45"/>
        <v>2381.6061842999989</v>
      </c>
      <c r="E182">
        <f t="shared" si="37"/>
        <v>1251.892661998228</v>
      </c>
      <c r="F182">
        <f t="shared" si="43"/>
        <v>3733.7110859070831</v>
      </c>
      <c r="G182">
        <f t="shared" si="38"/>
        <v>7467.4221718141662</v>
      </c>
      <c r="H182">
        <f t="shared" si="39"/>
        <v>4985.6037479053111</v>
      </c>
      <c r="I182">
        <f t="shared" si="40"/>
        <v>8719.3148338123938</v>
      </c>
      <c r="J182">
        <f t="shared" si="41"/>
        <v>-2481.818423908855</v>
      </c>
      <c r="K182">
        <f t="shared" si="42"/>
        <v>-6215.5295098159386</v>
      </c>
    </row>
    <row r="183" spans="1:81">
      <c r="A183" t="s">
        <v>143</v>
      </c>
      <c r="B183" s="5">
        <v>3723.6540123</v>
      </c>
      <c r="C183">
        <f t="shared" si="44"/>
        <v>16350.1398825</v>
      </c>
      <c r="D183">
        <f t="shared" si="45"/>
        <v>7.6509953000004316</v>
      </c>
      <c r="E183">
        <f t="shared" si="37"/>
        <v>1329.4544626575655</v>
      </c>
      <c r="F183">
        <f t="shared" si="43"/>
        <v>3688.4206875277159</v>
      </c>
      <c r="G183">
        <f t="shared" si="38"/>
        <v>7376.8413750554319</v>
      </c>
      <c r="H183">
        <f t="shared" si="39"/>
        <v>5017.8751501852812</v>
      </c>
      <c r="I183">
        <f t="shared" si="40"/>
        <v>8706.295837712998</v>
      </c>
      <c r="J183">
        <f t="shared" si="41"/>
        <v>-2358.9662248701507</v>
      </c>
      <c r="K183">
        <f t="shared" si="42"/>
        <v>-6047.3869123978666</v>
      </c>
    </row>
    <row r="184" spans="1:81">
      <c r="A184" t="s">
        <v>144</v>
      </c>
      <c r="B184" s="5">
        <v>3786.2270794000001</v>
      </c>
      <c r="C184">
        <f t="shared" si="44"/>
        <v>16324.5016903</v>
      </c>
      <c r="D184">
        <f t="shared" si="45"/>
        <v>115.8375630999999</v>
      </c>
      <c r="E184">
        <f t="shared" si="37"/>
        <v>1508.1921766622454</v>
      </c>
      <c r="F184">
        <f t="shared" si="43"/>
        <v>3527.2616500629524</v>
      </c>
      <c r="G184">
        <f t="shared" si="38"/>
        <v>7054.5233001259048</v>
      </c>
      <c r="H184">
        <f t="shared" si="39"/>
        <v>5035.4538267251974</v>
      </c>
      <c r="I184">
        <f t="shared" si="40"/>
        <v>8562.7154767881511</v>
      </c>
      <c r="J184">
        <f t="shared" si="41"/>
        <v>-2019.069473400707</v>
      </c>
      <c r="K184">
        <f t="shared" si="42"/>
        <v>-5546.3311234636594</v>
      </c>
    </row>
    <row r="185" spans="1:81">
      <c r="A185" t="s">
        <v>145</v>
      </c>
      <c r="B185" s="5">
        <v>3171.2467796999999</v>
      </c>
      <c r="C185">
        <f t="shared" si="44"/>
        <v>15681.034693499998</v>
      </c>
      <c r="D185">
        <f t="shared" si="45"/>
        <v>-672.71807230000195</v>
      </c>
      <c r="E185">
        <f t="shared" si="37"/>
        <v>1667.473311564728</v>
      </c>
      <c r="F185">
        <f t="shared" si="43"/>
        <v>3339.0764895326151</v>
      </c>
      <c r="G185">
        <f t="shared" si="38"/>
        <v>6678.1529790652303</v>
      </c>
      <c r="H185">
        <f t="shared" si="39"/>
        <v>5006.5498010973433</v>
      </c>
      <c r="I185">
        <f t="shared" si="40"/>
        <v>8345.626290629958</v>
      </c>
      <c r="J185">
        <f t="shared" si="41"/>
        <v>-1671.6031779678872</v>
      </c>
      <c r="K185">
        <f t="shared" si="42"/>
        <v>-5010.6796675005025</v>
      </c>
    </row>
    <row r="186" spans="1:81">
      <c r="A186" t="s">
        <v>146</v>
      </c>
      <c r="B186" s="5">
        <v>3914.2698445999999</v>
      </c>
      <c r="C186">
        <f t="shared" si="44"/>
        <v>14595.397715999999</v>
      </c>
      <c r="D186">
        <f t="shared" si="45"/>
        <v>-2743.6049767000004</v>
      </c>
      <c r="E186">
        <f t="shared" si="37"/>
        <v>1779.2883743681773</v>
      </c>
      <c r="F186">
        <f t="shared" si="43"/>
        <v>3136.030922154031</v>
      </c>
      <c r="G186">
        <f t="shared" si="38"/>
        <v>6272.0618443080621</v>
      </c>
      <c r="H186">
        <f t="shared" si="39"/>
        <v>4915.3192965222079</v>
      </c>
      <c r="I186">
        <f t="shared" si="40"/>
        <v>8051.3502186762398</v>
      </c>
      <c r="J186">
        <f t="shared" si="41"/>
        <v>-1356.7425477858537</v>
      </c>
      <c r="K186">
        <f t="shared" si="42"/>
        <v>-4492.7734699398843</v>
      </c>
    </row>
    <row r="187" spans="1:81">
      <c r="A187" t="s">
        <v>273</v>
      </c>
      <c r="B187" s="5">
        <v>2178.5003829000002</v>
      </c>
      <c r="C187">
        <f t="shared" si="44"/>
        <v>13050.2440866</v>
      </c>
      <c r="D187">
        <f t="shared" si="45"/>
        <v>-3299.8957958999999</v>
      </c>
      <c r="E187">
        <f t="shared" ref="E187:E188" si="46">AVERAGE(D168:D187)</f>
        <v>1740.0643088703443</v>
      </c>
      <c r="F187">
        <f t="shared" si="43"/>
        <v>3196.889751488487</v>
      </c>
      <c r="G187">
        <f t="shared" ref="G187:G188" si="47">F187*2</f>
        <v>6393.7795029769741</v>
      </c>
      <c r="H187">
        <f t="shared" ref="H187:H188" si="48">E187+F187</f>
        <v>4936.9540603588312</v>
      </c>
      <c r="I187">
        <f t="shared" ref="I187:I188" si="49">E187+G187</f>
        <v>8133.8438118473186</v>
      </c>
      <c r="J187">
        <f t="shared" ref="J187:J188" si="50">E187-F187</f>
        <v>-1456.8254426181427</v>
      </c>
      <c r="K187">
        <f t="shared" ref="K187:K188" si="51">E187-G187</f>
        <v>-4653.7151941066295</v>
      </c>
    </row>
    <row r="188" spans="1:81">
      <c r="A188" t="s">
        <v>274</v>
      </c>
      <c r="B188" s="5">
        <v>2843.5818588000002</v>
      </c>
      <c r="C188">
        <f t="shared" si="44"/>
        <v>12107.598866</v>
      </c>
      <c r="D188">
        <f t="shared" si="45"/>
        <v>-4216.9028242999993</v>
      </c>
      <c r="E188">
        <f t="shared" si="46"/>
        <v>1564.5942731350337</v>
      </c>
      <c r="F188">
        <f t="shared" ref="F188" si="52">STDEV(D169,D170,D171,D172,D173,D174,D175,D176,D177,D178,D179,D180,D181,D182,D183,D184,D185,D186,D187,D188)</f>
        <v>3426.3764730345556</v>
      </c>
      <c r="G188">
        <f t="shared" si="47"/>
        <v>6852.7529460691112</v>
      </c>
      <c r="H188">
        <f t="shared" si="48"/>
        <v>4990.9707461695889</v>
      </c>
      <c r="I188">
        <f t="shared" si="49"/>
        <v>8417.3472192041445</v>
      </c>
      <c r="J188">
        <f t="shared" si="50"/>
        <v>-1861.7821998995219</v>
      </c>
      <c r="K188">
        <f t="shared" si="51"/>
        <v>-5288.1586729340779</v>
      </c>
    </row>
    <row r="190" spans="1:81" ht="75">
      <c r="A190" s="1" t="s">
        <v>0</v>
      </c>
      <c r="B190" s="6" t="s">
        <v>164</v>
      </c>
      <c r="C190" s="2" t="s">
        <v>148</v>
      </c>
      <c r="D190" s="2" t="s">
        <v>149</v>
      </c>
      <c r="E190" s="2" t="s">
        <v>150</v>
      </c>
      <c r="F190" s="2" t="s">
        <v>166</v>
      </c>
      <c r="G190" s="2" t="s">
        <v>167</v>
      </c>
      <c r="H190" s="2" t="s">
        <v>151</v>
      </c>
      <c r="I190" s="2" t="s">
        <v>152</v>
      </c>
      <c r="J190" s="2" t="s">
        <v>153</v>
      </c>
      <c r="K190" s="2" t="s">
        <v>154</v>
      </c>
      <c r="P190" s="9" t="s">
        <v>83</v>
      </c>
      <c r="Q190" s="9" t="s">
        <v>84</v>
      </c>
      <c r="R190" s="9" t="s">
        <v>85</v>
      </c>
      <c r="S190" s="9" t="s">
        <v>86</v>
      </c>
      <c r="T190" s="9" t="s">
        <v>87</v>
      </c>
      <c r="U190" s="9" t="s">
        <v>88</v>
      </c>
      <c r="V190" s="9" t="s">
        <v>89</v>
      </c>
      <c r="W190" s="9" t="s">
        <v>90</v>
      </c>
      <c r="X190" s="9" t="s">
        <v>91</v>
      </c>
      <c r="Y190" s="9" t="s">
        <v>92</v>
      </c>
      <c r="Z190" s="9" t="s">
        <v>93</v>
      </c>
      <c r="AA190" s="9" t="s">
        <v>94</v>
      </c>
      <c r="AB190" s="9" t="s">
        <v>95</v>
      </c>
      <c r="AC190" s="9" t="s">
        <v>96</v>
      </c>
      <c r="AD190" s="9" t="s">
        <v>97</v>
      </c>
      <c r="AE190" s="9" t="s">
        <v>98</v>
      </c>
      <c r="AF190" s="9" t="s">
        <v>99</v>
      </c>
      <c r="AG190" s="9" t="s">
        <v>100</v>
      </c>
      <c r="AH190" s="9" t="s">
        <v>101</v>
      </c>
      <c r="AI190" s="9" t="s">
        <v>102</v>
      </c>
      <c r="AJ190" s="9" t="s">
        <v>103</v>
      </c>
      <c r="AK190" s="9" t="s">
        <v>104</v>
      </c>
      <c r="AL190" s="9" t="s">
        <v>105</v>
      </c>
      <c r="AM190" s="9" t="s">
        <v>106</v>
      </c>
      <c r="AN190" s="9" t="s">
        <v>107</v>
      </c>
      <c r="AO190" s="9" t="s">
        <v>108</v>
      </c>
      <c r="AP190" s="9" t="s">
        <v>109</v>
      </c>
      <c r="AQ190" s="9" t="s">
        <v>110</v>
      </c>
      <c r="AR190" s="9" t="s">
        <v>111</v>
      </c>
      <c r="AS190" s="9" t="s">
        <v>112</v>
      </c>
      <c r="AT190" s="9" t="s">
        <v>113</v>
      </c>
      <c r="AU190" s="9" t="s">
        <v>114</v>
      </c>
      <c r="AV190" s="9" t="s">
        <v>115</v>
      </c>
      <c r="AW190" s="9" t="s">
        <v>116</v>
      </c>
      <c r="AX190" s="9" t="s">
        <v>117</v>
      </c>
      <c r="AY190" s="9" t="s">
        <v>163</v>
      </c>
      <c r="AZ190" s="9" t="s">
        <v>119</v>
      </c>
      <c r="BA190" s="9" t="s">
        <v>120</v>
      </c>
      <c r="BB190" s="9" t="s">
        <v>121</v>
      </c>
      <c r="BC190" s="9" t="s">
        <v>122</v>
      </c>
      <c r="BD190" s="9" t="s">
        <v>123</v>
      </c>
      <c r="BE190" s="9" t="s">
        <v>124</v>
      </c>
      <c r="BF190" s="9" t="s">
        <v>125</v>
      </c>
      <c r="BG190" s="9" t="s">
        <v>126</v>
      </c>
      <c r="BH190" s="9" t="s">
        <v>127</v>
      </c>
      <c r="BI190" s="9" t="s">
        <v>128</v>
      </c>
      <c r="BJ190" s="9" t="s">
        <v>129</v>
      </c>
      <c r="BK190" s="9" t="s">
        <v>130</v>
      </c>
      <c r="BL190" s="9" t="s">
        <v>131</v>
      </c>
      <c r="BM190" s="9" t="s">
        <v>132</v>
      </c>
      <c r="BN190" s="9" t="s">
        <v>133</v>
      </c>
      <c r="BO190" s="9" t="s">
        <v>134</v>
      </c>
      <c r="BP190" s="9" t="s">
        <v>135</v>
      </c>
      <c r="BQ190" s="9" t="s">
        <v>136</v>
      </c>
      <c r="BR190" s="9" t="s">
        <v>137</v>
      </c>
      <c r="BS190" s="9" t="s">
        <v>138</v>
      </c>
      <c r="BT190" s="9" t="s">
        <v>139</v>
      </c>
      <c r="BU190" s="9" t="s">
        <v>140</v>
      </c>
      <c r="BV190" s="9" t="s">
        <v>141</v>
      </c>
      <c r="BW190" s="9" t="s">
        <v>142</v>
      </c>
      <c r="BX190" s="9" t="s">
        <v>143</v>
      </c>
      <c r="BY190" s="9" t="s">
        <v>144</v>
      </c>
      <c r="BZ190" s="9" t="s">
        <v>145</v>
      </c>
      <c r="CA190" s="9" t="s">
        <v>146</v>
      </c>
      <c r="CB190" s="9" t="s">
        <v>273</v>
      </c>
      <c r="CC190" s="9" t="s">
        <v>274</v>
      </c>
    </row>
    <row r="191" spans="1:81">
      <c r="A191" t="s">
        <v>57</v>
      </c>
      <c r="B191" s="5">
        <v>-2.6030600000000002</v>
      </c>
      <c r="O191" s="2" t="s">
        <v>149</v>
      </c>
      <c r="P191">
        <v>-2405.6384999999996</v>
      </c>
      <c r="Q191">
        <v>-225.64450000000033</v>
      </c>
      <c r="R191">
        <v>-636.93899240982864</v>
      </c>
      <c r="S191">
        <v>3066.1828066060261</v>
      </c>
      <c r="T191">
        <v>414.91396481200854</v>
      </c>
      <c r="U191">
        <v>-2524.9466036323256</v>
      </c>
      <c r="V191">
        <v>-2001.4380243848661</v>
      </c>
      <c r="W191">
        <v>-572.047126428296</v>
      </c>
      <c r="X191">
        <v>274.67344309801774</v>
      </c>
      <c r="Y191">
        <v>1986.9869491449658</v>
      </c>
      <c r="Z191">
        <v>634.94506186838476</v>
      </c>
      <c r="AA191">
        <v>-3462.0485996923203</v>
      </c>
      <c r="AB191">
        <v>-3579.0439602128954</v>
      </c>
      <c r="AC191">
        <v>-4350.5176853637886</v>
      </c>
      <c r="AD191">
        <v>-2272.5772907136898</v>
      </c>
      <c r="AE191">
        <v>509.80880687459006</v>
      </c>
      <c r="AF191">
        <v>652.49085701286901</v>
      </c>
      <c r="AG191">
        <v>1098.9571447611481</v>
      </c>
      <c r="AH191">
        <v>553.42080189000012</v>
      </c>
      <c r="AI191">
        <v>544.82141967999996</v>
      </c>
      <c r="AJ191">
        <v>993.11516597999992</v>
      </c>
      <c r="AK191">
        <v>1209.1118476500001</v>
      </c>
      <c r="AL191">
        <v>1331.7027230399999</v>
      </c>
      <c r="AM191">
        <v>386.57742806999988</v>
      </c>
      <c r="AN191">
        <v>-756.88151971000002</v>
      </c>
      <c r="AO191">
        <v>-1346.12263437</v>
      </c>
      <c r="AP191">
        <v>-2413.4250004400001</v>
      </c>
      <c r="AQ191">
        <v>-2082.6868995099999</v>
      </c>
      <c r="AR191">
        <v>307.90504115000027</v>
      </c>
      <c r="AS191">
        <v>954.5036342100002</v>
      </c>
      <c r="AT191">
        <v>2205.62927932</v>
      </c>
      <c r="AU191">
        <v>4401.35100521</v>
      </c>
      <c r="AV191">
        <v>1824.8102565300003</v>
      </c>
      <c r="AW191">
        <v>981.8717558300001</v>
      </c>
      <c r="AX191">
        <v>267.02613875999987</v>
      </c>
      <c r="AY191">
        <v>-3011.4081868799999</v>
      </c>
      <c r="AZ191">
        <v>-3168.9685847300007</v>
      </c>
      <c r="BA191">
        <v>-3079.0650816300003</v>
      </c>
      <c r="BB191">
        <v>-1656.0588915799999</v>
      </c>
      <c r="BC191">
        <v>676.74105009000004</v>
      </c>
      <c r="BD191">
        <v>3595.3902537200001</v>
      </c>
      <c r="BE191">
        <v>5863.3675828300002</v>
      </c>
      <c r="BF191">
        <v>3157.9179039299997</v>
      </c>
      <c r="BG191">
        <v>2834.2464391900003</v>
      </c>
      <c r="BH191">
        <v>585.63038753000001</v>
      </c>
      <c r="BI191">
        <v>-1405.6054094299998</v>
      </c>
      <c r="BJ191">
        <v>3253.2632907200009</v>
      </c>
      <c r="BK191">
        <v>2579.0813567899995</v>
      </c>
      <c r="BL191">
        <v>3683.8721948199991</v>
      </c>
      <c r="BM191">
        <v>4939.2</v>
      </c>
      <c r="BN191">
        <v>564.5718524999993</v>
      </c>
      <c r="BO191">
        <v>986.72833940000055</v>
      </c>
      <c r="BP191">
        <v>1677.7910258000011</v>
      </c>
      <c r="BQ191">
        <v>-846.05422192999958</v>
      </c>
      <c r="BR191">
        <v>2180.37644937</v>
      </c>
      <c r="BS191">
        <v>2308.4974551699997</v>
      </c>
      <c r="BT191">
        <v>2508.4618563700005</v>
      </c>
      <c r="BU191">
        <v>3717.402599349999</v>
      </c>
      <c r="BV191">
        <v>3140.1664810500006</v>
      </c>
      <c r="BW191">
        <v>6783.2665918500006</v>
      </c>
      <c r="BX191">
        <v>6052.578141349999</v>
      </c>
      <c r="BY191">
        <v>7587.7231401800018</v>
      </c>
      <c r="BZ191">
        <v>6229.3311407799993</v>
      </c>
      <c r="CA191">
        <v>-1577.9419311200018</v>
      </c>
      <c r="CB191">
        <v>-4944.3029857199981</v>
      </c>
      <c r="CC191">
        <v>-8853.4821577000021</v>
      </c>
    </row>
    <row r="192" spans="1:81" ht="45">
      <c r="A192" t="s">
        <v>58</v>
      </c>
      <c r="B192" s="5">
        <v>-2</v>
      </c>
      <c r="O192" s="2" t="s">
        <v>151</v>
      </c>
      <c r="P192">
        <v>3198.8790908628907</v>
      </c>
      <c r="Q192">
        <v>3186.9581720742603</v>
      </c>
      <c r="R192">
        <v>3161.7664324894222</v>
      </c>
      <c r="S192">
        <v>3362.0126152702551</v>
      </c>
      <c r="T192">
        <v>3371.451559822116</v>
      </c>
      <c r="U192">
        <v>3325.2669415867508</v>
      </c>
      <c r="V192">
        <v>3264.81441636313</v>
      </c>
      <c r="W192">
        <v>3221.6876923453374</v>
      </c>
      <c r="X192">
        <v>3102.1772632489692</v>
      </c>
      <c r="Y192">
        <v>3009.0831418099579</v>
      </c>
      <c r="Z192">
        <v>2555.9336191554944</v>
      </c>
      <c r="AA192">
        <v>1788.4008485039219</v>
      </c>
      <c r="AB192">
        <v>1309.3003374896184</v>
      </c>
      <c r="AC192">
        <v>971.29758320682163</v>
      </c>
      <c r="AD192">
        <v>896.8472123412746</v>
      </c>
      <c r="AE192">
        <v>946.26219641968009</v>
      </c>
      <c r="AF192">
        <v>1081.4260058715886</v>
      </c>
      <c r="AG192">
        <v>1265.1117995845852</v>
      </c>
      <c r="AH192">
        <v>1361.5117455510654</v>
      </c>
      <c r="AI192">
        <v>1369.1888682049178</v>
      </c>
      <c r="AJ192">
        <v>1523.1431298089947</v>
      </c>
      <c r="AK192">
        <v>1629.1416659286956</v>
      </c>
      <c r="AL192">
        <v>1762.0112728380777</v>
      </c>
      <c r="AM192">
        <v>1479.4042907452542</v>
      </c>
      <c r="AN192">
        <v>1412.0766633597241</v>
      </c>
      <c r="AO192">
        <v>1420.8968945940383</v>
      </c>
      <c r="AP192">
        <v>1421.3833091143333</v>
      </c>
      <c r="AQ192">
        <v>1382.4795277307524</v>
      </c>
      <c r="AR192">
        <v>1384.8777179569065</v>
      </c>
      <c r="AS192">
        <v>1274.7918013011076</v>
      </c>
      <c r="AT192">
        <v>1438.7976927749974</v>
      </c>
      <c r="AU192">
        <v>1987.5200800662515</v>
      </c>
      <c r="AV192">
        <v>2125.7883774028969</v>
      </c>
      <c r="AW192">
        <v>2076.2641944801157</v>
      </c>
      <c r="AX192">
        <v>2072.6965399665596</v>
      </c>
      <c r="AY192">
        <v>2099.533245847731</v>
      </c>
      <c r="AZ192">
        <v>2085.3355494582393</v>
      </c>
      <c r="BA192">
        <v>2001.4802482942132</v>
      </c>
      <c r="BB192">
        <v>1919.9941642960539</v>
      </c>
      <c r="BC192">
        <v>1929.0322669961838</v>
      </c>
      <c r="BD192">
        <v>2210.7172152323897</v>
      </c>
      <c r="BE192">
        <v>2795.8147686177731</v>
      </c>
      <c r="BF192">
        <v>2959.5537683243651</v>
      </c>
      <c r="BG192">
        <v>3140.338714089195</v>
      </c>
      <c r="BH192">
        <v>3191.5737645540221</v>
      </c>
      <c r="BI192">
        <v>3190.8689758834626</v>
      </c>
      <c r="BJ192">
        <v>3444.3437674702582</v>
      </c>
      <c r="BK192">
        <v>3611.6242765097677</v>
      </c>
      <c r="BL192">
        <v>3839.1165637992453</v>
      </c>
      <c r="BM192">
        <v>4165.3436335501447</v>
      </c>
      <c r="BN192">
        <v>4083.2998327070245</v>
      </c>
      <c r="BO192">
        <v>3816.730776108076</v>
      </c>
      <c r="BP192">
        <v>3807.6773380725299</v>
      </c>
      <c r="BQ192">
        <v>3754.3478396635983</v>
      </c>
      <c r="BR192">
        <v>3853.807971553585</v>
      </c>
      <c r="BS192">
        <v>3941.1584822009327</v>
      </c>
      <c r="BT192">
        <v>3985.8925478636106</v>
      </c>
      <c r="BU192">
        <v>4062.325060233306</v>
      </c>
      <c r="BV192">
        <v>4111.7632234947932</v>
      </c>
      <c r="BW192">
        <v>4631.0457318757053</v>
      </c>
      <c r="BX192">
        <v>4887.2386433778047</v>
      </c>
      <c r="BY192">
        <v>5133.7260810801672</v>
      </c>
      <c r="BZ192">
        <v>5409.6933484654119</v>
      </c>
      <c r="CA192">
        <v>5392.6467879971424</v>
      </c>
      <c r="CB192">
        <v>5598.9582223865509</v>
      </c>
      <c r="CC192">
        <v>6047.8695314171309</v>
      </c>
    </row>
    <row r="193" spans="1:81" ht="45">
      <c r="A193" t="s">
        <v>59</v>
      </c>
      <c r="B193" s="5">
        <v>-6.6240600000000001</v>
      </c>
      <c r="O193" s="2" t="s">
        <v>152</v>
      </c>
      <c r="P193">
        <v>5857.6569697257819</v>
      </c>
      <c r="Q193">
        <v>5849.4587131485214</v>
      </c>
      <c r="R193">
        <v>5835.4533865993362</v>
      </c>
      <c r="S193">
        <v>6096.1178148307008</v>
      </c>
      <c r="T193">
        <v>6104.2000056938223</v>
      </c>
      <c r="U193">
        <v>6147.4280994047076</v>
      </c>
      <c r="V193">
        <v>6142.089950176709</v>
      </c>
      <c r="W193">
        <v>6106.8638584625396</v>
      </c>
      <c r="X193">
        <v>5958.0603281149015</v>
      </c>
      <c r="Y193">
        <v>5822.37523777963</v>
      </c>
      <c r="Z193">
        <v>5135.0744393772839</v>
      </c>
      <c r="AA193">
        <v>4068.1163280587557</v>
      </c>
      <c r="AB193">
        <v>3470.2192540407932</v>
      </c>
      <c r="AC193">
        <v>3129.2009797433893</v>
      </c>
      <c r="AD193">
        <v>3063.3884525479798</v>
      </c>
      <c r="AE193">
        <v>3133.3903303610609</v>
      </c>
      <c r="AF193">
        <v>3309.1582064142344</v>
      </c>
      <c r="AG193">
        <v>3546.2007366021703</v>
      </c>
      <c r="AH193">
        <v>3669.3783884406307</v>
      </c>
      <c r="AI193">
        <v>3353.0597377643353</v>
      </c>
      <c r="AJ193">
        <v>3491.030577673489</v>
      </c>
      <c r="AK193">
        <v>3631.2898325303909</v>
      </c>
      <c r="AL193">
        <v>3798.5969605766641</v>
      </c>
      <c r="AM193">
        <v>3367.3632653178183</v>
      </c>
      <c r="AN193">
        <v>3291.2977847728584</v>
      </c>
      <c r="AO193">
        <v>3249.9970487783703</v>
      </c>
      <c r="AP193">
        <v>3271.5692266217175</v>
      </c>
      <c r="AQ193">
        <v>3269.2936525086407</v>
      </c>
      <c r="AR193">
        <v>3272.4284530583495</v>
      </c>
      <c r="AS193">
        <v>3103.8807854935003</v>
      </c>
      <c r="AT193">
        <v>3353.3583575686989</v>
      </c>
      <c r="AU193">
        <v>4057.6331519060914</v>
      </c>
      <c r="AV193">
        <v>4063.9770357422376</v>
      </c>
      <c r="AW193">
        <v>3698.3091978369857</v>
      </c>
      <c r="AX193">
        <v>3564.1937173361885</v>
      </c>
      <c r="AY193">
        <v>3793.9279787862611</v>
      </c>
      <c r="AZ193">
        <v>3956.6055580944212</v>
      </c>
      <c r="BA193">
        <v>3997.7960670859261</v>
      </c>
      <c r="BB193">
        <v>3945.2978837631081</v>
      </c>
      <c r="BC193">
        <v>3956.7781076428673</v>
      </c>
      <c r="BD193">
        <v>4390.03424972828</v>
      </c>
      <c r="BE193">
        <v>5327.5165697400462</v>
      </c>
      <c r="BF193">
        <v>5563.6838101087296</v>
      </c>
      <c r="BG193">
        <v>5802.8702510823896</v>
      </c>
      <c r="BH193">
        <v>5838.2147566500444</v>
      </c>
      <c r="BI193">
        <v>5839.7793180619246</v>
      </c>
      <c r="BJ193">
        <v>6063.3944866775155</v>
      </c>
      <c r="BK193">
        <v>6164.8670919415354</v>
      </c>
      <c r="BL193">
        <v>6451.0533088369903</v>
      </c>
      <c r="BM193">
        <v>6904.2726300492886</v>
      </c>
      <c r="BN193">
        <v>6822.2378997040487</v>
      </c>
      <c r="BO193">
        <v>6459.8309197966519</v>
      </c>
      <c r="BP193">
        <v>6449.0750052620597</v>
      </c>
      <c r="BQ193">
        <v>6433.8123073321967</v>
      </c>
      <c r="BR193">
        <v>6537.0650555816701</v>
      </c>
      <c r="BS193">
        <v>6445.7707947738654</v>
      </c>
      <c r="BT193">
        <v>6251.3674040442211</v>
      </c>
      <c r="BU193">
        <v>6064.4090447346116</v>
      </c>
      <c r="BV193">
        <v>5923.4741026260863</v>
      </c>
      <c r="BW193">
        <v>6656.7128422999112</v>
      </c>
      <c r="BX193">
        <v>7046.2392709226096</v>
      </c>
      <c r="BY193">
        <v>7452.9963684598351</v>
      </c>
      <c r="BZ193">
        <v>7851.3602413878234</v>
      </c>
      <c r="CA193">
        <v>8037.8765389667842</v>
      </c>
      <c r="CB193">
        <v>8726.9960764081025</v>
      </c>
      <c r="CC193">
        <v>9997.2125318827621</v>
      </c>
    </row>
    <row r="194" spans="1:81" ht="45">
      <c r="A194" t="s">
        <v>60</v>
      </c>
      <c r="B194" s="5">
        <v>-2</v>
      </c>
      <c r="C194">
        <f>SUM(B191,B192,B193,B194)</f>
        <v>-13.227119999999999</v>
      </c>
      <c r="O194" s="2" t="s">
        <v>153</v>
      </c>
      <c r="P194">
        <v>-2118.6766668628907</v>
      </c>
      <c r="Q194">
        <v>-2138.0429100742608</v>
      </c>
      <c r="R194">
        <v>-2185.6074757304059</v>
      </c>
      <c r="S194">
        <v>-2106.1977838506355</v>
      </c>
      <c r="T194">
        <v>-2094.0453319212957</v>
      </c>
      <c r="U194">
        <v>-2319.0553740491628</v>
      </c>
      <c r="V194">
        <v>-2489.7366512640288</v>
      </c>
      <c r="W194">
        <v>-2548.6646398890662</v>
      </c>
      <c r="X194">
        <v>-2609.5888664828954</v>
      </c>
      <c r="Y194">
        <v>-2617.5010501293873</v>
      </c>
      <c r="Z194">
        <v>-2602.3480212880854</v>
      </c>
      <c r="AA194">
        <v>-2771.030110605745</v>
      </c>
      <c r="AB194">
        <v>-3012.5374956127312</v>
      </c>
      <c r="AC194">
        <v>-3344.5092098663135</v>
      </c>
      <c r="AD194">
        <v>-3436.2352680721351</v>
      </c>
      <c r="AE194">
        <v>-3427.9940714630816</v>
      </c>
      <c r="AF194">
        <v>-3374.0383952137031</v>
      </c>
      <c r="AG194">
        <v>-3297.0660744505849</v>
      </c>
      <c r="AH194">
        <v>-3254.2215402280654</v>
      </c>
      <c r="AI194">
        <v>-2598.552870913918</v>
      </c>
      <c r="AJ194">
        <v>-2412.6317659199945</v>
      </c>
      <c r="AK194">
        <v>-2375.1546672746954</v>
      </c>
      <c r="AL194">
        <v>-2311.1601026390949</v>
      </c>
      <c r="AM194">
        <v>-2296.5136583998742</v>
      </c>
      <c r="AN194">
        <v>-2346.3655794665447</v>
      </c>
      <c r="AO194">
        <v>-2237.3034137746263</v>
      </c>
      <c r="AP194">
        <v>-2278.988525900435</v>
      </c>
      <c r="AQ194">
        <v>-2391.148721825024</v>
      </c>
      <c r="AR194">
        <v>-2390.22375224598</v>
      </c>
      <c r="AS194">
        <v>-2383.3861670836777</v>
      </c>
      <c r="AT194">
        <v>-2390.3236368124058</v>
      </c>
      <c r="AU194">
        <v>-2152.7060636134283</v>
      </c>
      <c r="AV194">
        <v>-1750.5889392757842</v>
      </c>
      <c r="AW194">
        <v>-1167.825812233624</v>
      </c>
      <c r="AX194">
        <v>-910.29781477269876</v>
      </c>
      <c r="AY194">
        <v>-1289.2562200293291</v>
      </c>
      <c r="AZ194">
        <v>-1657.2044678141247</v>
      </c>
      <c r="BA194">
        <v>-1991.1513892892131</v>
      </c>
      <c r="BB194">
        <v>-2130.613274638054</v>
      </c>
      <c r="BC194">
        <v>-2126.4594142971837</v>
      </c>
      <c r="BD194">
        <v>-2147.9168537593901</v>
      </c>
      <c r="BE194">
        <v>-2267.5888336267731</v>
      </c>
      <c r="BF194">
        <v>-2248.7063152443648</v>
      </c>
      <c r="BG194">
        <v>-2184.724359897195</v>
      </c>
      <c r="BH194">
        <v>-2101.7082196380225</v>
      </c>
      <c r="BI194">
        <v>-2106.9517084734625</v>
      </c>
      <c r="BJ194">
        <v>-1793.7576709442576</v>
      </c>
      <c r="BK194">
        <v>-1494.8613543537676</v>
      </c>
      <c r="BL194">
        <v>-1384.7569262762454</v>
      </c>
      <c r="BM194">
        <v>-1312.5143594481444</v>
      </c>
      <c r="BN194">
        <v>-1394.5763012870248</v>
      </c>
      <c r="BO194">
        <v>-1469.4695112690756</v>
      </c>
      <c r="BP194">
        <v>-1475.1179963065299</v>
      </c>
      <c r="BQ194">
        <v>-1604.5810956735984</v>
      </c>
      <c r="BR194">
        <v>-1512.7061965025848</v>
      </c>
      <c r="BS194">
        <v>-1068.0661429449326</v>
      </c>
      <c r="BT194">
        <v>-545.0571644976103</v>
      </c>
      <c r="BU194">
        <v>58.157091230693823</v>
      </c>
      <c r="BV194">
        <v>488.34146523220716</v>
      </c>
      <c r="BW194">
        <v>579.71151102729414</v>
      </c>
      <c r="BX194">
        <v>569.23738828819523</v>
      </c>
      <c r="BY194">
        <v>495.1855063208327</v>
      </c>
      <c r="BZ194">
        <v>526.3595626205888</v>
      </c>
      <c r="CA194">
        <v>102.18728605785782</v>
      </c>
      <c r="CB194">
        <v>-657.1174856565508</v>
      </c>
      <c r="CC194">
        <v>-1850.8164695141313</v>
      </c>
    </row>
    <row r="195" spans="1:81" ht="45">
      <c r="A195" t="s">
        <v>61</v>
      </c>
      <c r="B195" s="5">
        <v>-3</v>
      </c>
      <c r="C195">
        <f t="shared" ref="C195:C258" si="53">SUM(B192,B193,B194,B195)</f>
        <v>-13.62406</v>
      </c>
      <c r="O195" s="2" t="s">
        <v>154</v>
      </c>
      <c r="P195">
        <v>-4777.4545457257809</v>
      </c>
      <c r="Q195">
        <v>-4800.5434511485209</v>
      </c>
      <c r="R195">
        <v>-4859.2944298403199</v>
      </c>
      <c r="S195">
        <v>-4840.3029834110803</v>
      </c>
      <c r="T195">
        <v>-4826.793777793001</v>
      </c>
      <c r="U195">
        <v>-5141.2165318671196</v>
      </c>
      <c r="V195">
        <v>-5367.0121850776086</v>
      </c>
      <c r="W195">
        <v>-5433.8408060062675</v>
      </c>
      <c r="X195">
        <v>-5465.4719313488276</v>
      </c>
      <c r="Y195">
        <v>-5430.7931460990603</v>
      </c>
      <c r="Z195">
        <v>-5181.4888415098758</v>
      </c>
      <c r="AA195">
        <v>-5050.745590160579</v>
      </c>
      <c r="AB195">
        <v>-5173.456412163906</v>
      </c>
      <c r="AC195">
        <v>-5502.4126064028806</v>
      </c>
      <c r="AD195">
        <v>-5602.7765082788401</v>
      </c>
      <c r="AE195">
        <v>-5615.1222054044629</v>
      </c>
      <c r="AF195">
        <v>-5601.7705957563485</v>
      </c>
      <c r="AG195">
        <v>-5578.1550114681704</v>
      </c>
      <c r="AH195">
        <v>-5562.0881831176312</v>
      </c>
      <c r="AI195">
        <v>-4582.4237404733358</v>
      </c>
      <c r="AJ195">
        <v>-4380.5192137844888</v>
      </c>
      <c r="AK195">
        <v>-4377.3028338763907</v>
      </c>
      <c r="AL195">
        <v>-4347.7457903776813</v>
      </c>
      <c r="AM195">
        <v>-4184.4726329724381</v>
      </c>
      <c r="AN195">
        <v>-4225.5867008796786</v>
      </c>
      <c r="AO195">
        <v>-4066.4035679589588</v>
      </c>
      <c r="AP195">
        <v>-4129.1744434078191</v>
      </c>
      <c r="AQ195">
        <v>-4277.9628466029126</v>
      </c>
      <c r="AR195">
        <v>-4277.774487347423</v>
      </c>
      <c r="AS195">
        <v>-4212.4751512760704</v>
      </c>
      <c r="AT195">
        <v>-4304.8843016061073</v>
      </c>
      <c r="AU195">
        <v>-4222.8191354532682</v>
      </c>
      <c r="AV195">
        <v>-3688.7775976151252</v>
      </c>
      <c r="AW195">
        <v>-2789.8708155904942</v>
      </c>
      <c r="AX195">
        <v>-2401.7949921423278</v>
      </c>
      <c r="AY195">
        <v>-2983.6509529678592</v>
      </c>
      <c r="AZ195">
        <v>-3528.4744764503066</v>
      </c>
      <c r="BA195">
        <v>-3987.4672080809264</v>
      </c>
      <c r="BB195">
        <v>-4155.9169941051077</v>
      </c>
      <c r="BC195">
        <v>-4154.2052549438677</v>
      </c>
      <c r="BD195">
        <v>-4327.2338882552795</v>
      </c>
      <c r="BE195">
        <v>-4799.2906347490461</v>
      </c>
      <c r="BF195">
        <v>-4852.8363570287302</v>
      </c>
      <c r="BG195">
        <v>-4847.2558968903904</v>
      </c>
      <c r="BH195">
        <v>-4748.3492117340447</v>
      </c>
      <c r="BI195">
        <v>-4755.8620506519255</v>
      </c>
      <c r="BJ195">
        <v>-4412.8083901515156</v>
      </c>
      <c r="BK195">
        <v>-4048.1041697855353</v>
      </c>
      <c r="BL195">
        <v>-3996.6936713139908</v>
      </c>
      <c r="BM195">
        <v>-4051.4433559472891</v>
      </c>
      <c r="BN195">
        <v>-4133.5143682840499</v>
      </c>
      <c r="BO195">
        <v>-4112.5696549576514</v>
      </c>
      <c r="BP195">
        <v>-4116.5156634960595</v>
      </c>
      <c r="BQ195">
        <v>-4284.0455633421971</v>
      </c>
      <c r="BR195">
        <v>-4195.9632805306701</v>
      </c>
      <c r="BS195">
        <v>-3572.6784555178656</v>
      </c>
      <c r="BT195">
        <v>-2810.5320206782208</v>
      </c>
      <c r="BU195">
        <v>-1943.9268932706123</v>
      </c>
      <c r="BV195">
        <v>-1323.3694138990859</v>
      </c>
      <c r="BW195">
        <v>-1445.9555993969116</v>
      </c>
      <c r="BX195">
        <v>-1589.7632392566097</v>
      </c>
      <c r="BY195">
        <v>-1824.0847810588348</v>
      </c>
      <c r="BZ195">
        <v>-1915.3073303018227</v>
      </c>
      <c r="CA195">
        <v>-2543.0424649117845</v>
      </c>
      <c r="CB195">
        <v>-3785.1553396781019</v>
      </c>
      <c r="CC195">
        <v>-5800.1594699797624</v>
      </c>
    </row>
    <row r="196" spans="1:81">
      <c r="A196" t="s">
        <v>62</v>
      </c>
      <c r="B196" s="5">
        <v>-1</v>
      </c>
      <c r="C196">
        <f t="shared" si="53"/>
        <v>-12.62406</v>
      </c>
      <c r="O196" s="2" t="s">
        <v>169</v>
      </c>
      <c r="P196" t="str">
        <f>IF(P191&gt;P193, "Upper Limit", IF(P191&gt;P192, "Lower Limit", "No"))</f>
        <v>No</v>
      </c>
      <c r="Q196" t="str">
        <f t="shared" ref="Q196:CB196" si="54">IF(Q191&gt;Q193, "Upper Limit", IF(Q191&gt;Q192, "Lower Limit", "No"))</f>
        <v>No</v>
      </c>
      <c r="R196" t="str">
        <f t="shared" si="54"/>
        <v>No</v>
      </c>
      <c r="S196" t="str">
        <f t="shared" si="54"/>
        <v>No</v>
      </c>
      <c r="T196" t="str">
        <f t="shared" si="54"/>
        <v>No</v>
      </c>
      <c r="U196" t="str">
        <f t="shared" si="54"/>
        <v>No</v>
      </c>
      <c r="V196" t="str">
        <f t="shared" si="54"/>
        <v>No</v>
      </c>
      <c r="W196" t="str">
        <f t="shared" si="54"/>
        <v>No</v>
      </c>
      <c r="X196" t="str">
        <f t="shared" si="54"/>
        <v>No</v>
      </c>
      <c r="Y196" t="str">
        <f t="shared" si="54"/>
        <v>No</v>
      </c>
      <c r="Z196" t="str">
        <f t="shared" si="54"/>
        <v>No</v>
      </c>
      <c r="AA196" t="str">
        <f t="shared" si="54"/>
        <v>No</v>
      </c>
      <c r="AB196" t="str">
        <f t="shared" si="54"/>
        <v>No</v>
      </c>
      <c r="AC196" t="str">
        <f t="shared" si="54"/>
        <v>No</v>
      </c>
      <c r="AD196" t="str">
        <f t="shared" si="54"/>
        <v>No</v>
      </c>
      <c r="AE196" t="str">
        <f t="shared" si="54"/>
        <v>No</v>
      </c>
      <c r="AF196" t="str">
        <f t="shared" si="54"/>
        <v>No</v>
      </c>
      <c r="AG196" t="str">
        <f t="shared" si="54"/>
        <v>No</v>
      </c>
      <c r="AH196" t="str">
        <f t="shared" si="54"/>
        <v>No</v>
      </c>
      <c r="AI196" t="str">
        <f t="shared" si="54"/>
        <v>No</v>
      </c>
      <c r="AJ196" t="str">
        <f t="shared" si="54"/>
        <v>No</v>
      </c>
      <c r="AK196" t="str">
        <f t="shared" si="54"/>
        <v>No</v>
      </c>
      <c r="AL196" t="str">
        <f t="shared" si="54"/>
        <v>No</v>
      </c>
      <c r="AM196" t="str">
        <f t="shared" si="54"/>
        <v>No</v>
      </c>
      <c r="AN196" t="str">
        <f t="shared" si="54"/>
        <v>No</v>
      </c>
      <c r="AO196" t="str">
        <f t="shared" si="54"/>
        <v>No</v>
      </c>
      <c r="AP196" t="str">
        <f t="shared" si="54"/>
        <v>No</v>
      </c>
      <c r="AQ196" t="str">
        <f t="shared" si="54"/>
        <v>No</v>
      </c>
      <c r="AR196" t="str">
        <f t="shared" si="54"/>
        <v>No</v>
      </c>
      <c r="AS196" t="str">
        <f t="shared" si="54"/>
        <v>No</v>
      </c>
      <c r="AT196" t="str">
        <f t="shared" si="54"/>
        <v>Lower Limit</v>
      </c>
      <c r="AU196" t="str">
        <f t="shared" si="54"/>
        <v>Upper Limit</v>
      </c>
      <c r="AV196" t="str">
        <f t="shared" si="54"/>
        <v>No</v>
      </c>
      <c r="AW196" t="str">
        <f t="shared" si="54"/>
        <v>No</v>
      </c>
      <c r="AX196" t="str">
        <f t="shared" si="54"/>
        <v>No</v>
      </c>
      <c r="AY196" t="str">
        <f t="shared" si="54"/>
        <v>No</v>
      </c>
      <c r="AZ196" t="str">
        <f t="shared" si="54"/>
        <v>No</v>
      </c>
      <c r="BA196" t="str">
        <f t="shared" si="54"/>
        <v>No</v>
      </c>
      <c r="BB196" t="str">
        <f t="shared" si="54"/>
        <v>No</v>
      </c>
      <c r="BC196" t="str">
        <f t="shared" si="54"/>
        <v>No</v>
      </c>
      <c r="BD196" t="str">
        <f t="shared" si="54"/>
        <v>Lower Limit</v>
      </c>
      <c r="BE196" t="str">
        <f t="shared" si="54"/>
        <v>Upper Limit</v>
      </c>
      <c r="BF196" t="str">
        <f t="shared" si="54"/>
        <v>Lower Limit</v>
      </c>
      <c r="BG196" t="str">
        <f t="shared" si="54"/>
        <v>No</v>
      </c>
      <c r="BH196" t="str">
        <f t="shared" si="54"/>
        <v>No</v>
      </c>
      <c r="BI196" t="str">
        <f t="shared" si="54"/>
        <v>No</v>
      </c>
      <c r="BJ196" t="str">
        <f t="shared" si="54"/>
        <v>No</v>
      </c>
      <c r="BK196" t="str">
        <f t="shared" si="54"/>
        <v>No</v>
      </c>
      <c r="BL196" t="str">
        <f t="shared" si="54"/>
        <v>No</v>
      </c>
      <c r="BM196" t="str">
        <f t="shared" si="54"/>
        <v>Lower Limit</v>
      </c>
      <c r="BN196" t="str">
        <f t="shared" si="54"/>
        <v>No</v>
      </c>
      <c r="BO196" t="str">
        <f t="shared" si="54"/>
        <v>No</v>
      </c>
      <c r="BP196" t="str">
        <f t="shared" si="54"/>
        <v>No</v>
      </c>
      <c r="BQ196" t="str">
        <f t="shared" si="54"/>
        <v>No</v>
      </c>
      <c r="BR196" t="str">
        <f t="shared" si="54"/>
        <v>No</v>
      </c>
      <c r="BS196" t="str">
        <f t="shared" si="54"/>
        <v>No</v>
      </c>
      <c r="BT196" t="str">
        <f t="shared" si="54"/>
        <v>No</v>
      </c>
      <c r="BU196" t="str">
        <f t="shared" si="54"/>
        <v>No</v>
      </c>
      <c r="BV196" t="str">
        <f t="shared" si="54"/>
        <v>No</v>
      </c>
      <c r="BW196" t="str">
        <f t="shared" si="54"/>
        <v>Upper Limit</v>
      </c>
      <c r="BX196" t="str">
        <f t="shared" si="54"/>
        <v>Lower Limit</v>
      </c>
      <c r="BY196" t="str">
        <f t="shared" si="54"/>
        <v>Upper Limit</v>
      </c>
      <c r="BZ196" t="str">
        <f t="shared" si="54"/>
        <v>Lower Limit</v>
      </c>
      <c r="CA196" t="str">
        <f t="shared" si="54"/>
        <v>No</v>
      </c>
      <c r="CB196" t="str">
        <f t="shared" si="54"/>
        <v>No</v>
      </c>
      <c r="CC196" t="str">
        <f t="shared" ref="CC196" si="55">IF(CC191&gt;CC193, "Upper Limit", IF(CC191&gt;CC192, "Lower Limit", "No"))</f>
        <v>No</v>
      </c>
    </row>
    <row r="197" spans="1:81">
      <c r="A197" t="s">
        <v>63</v>
      </c>
      <c r="B197" s="5">
        <v>30</v>
      </c>
      <c r="C197">
        <f t="shared" si="53"/>
        <v>24</v>
      </c>
      <c r="O197" s="2" t="s">
        <v>275</v>
      </c>
      <c r="P197" t="str">
        <f>IF(P191&lt;P195, "Upper Limit", IF(P191&lt;P194, "Lower Limit", "No"))</f>
        <v>Lower Limit</v>
      </c>
      <c r="Q197" t="str">
        <f t="shared" ref="Q197:CB197" si="56">IF(Q191&lt;Q195, "Upper Limit", IF(Q191&lt;Q194, "Lower Limit", "No"))</f>
        <v>No</v>
      </c>
      <c r="R197" t="str">
        <f t="shared" si="56"/>
        <v>No</v>
      </c>
      <c r="S197" t="str">
        <f t="shared" si="56"/>
        <v>No</v>
      </c>
      <c r="T197" t="str">
        <f t="shared" si="56"/>
        <v>No</v>
      </c>
      <c r="U197" t="str">
        <f t="shared" si="56"/>
        <v>Lower Limit</v>
      </c>
      <c r="V197" t="str">
        <f t="shared" si="56"/>
        <v>No</v>
      </c>
      <c r="W197" t="str">
        <f t="shared" si="56"/>
        <v>No</v>
      </c>
      <c r="X197" t="str">
        <f t="shared" si="56"/>
        <v>No</v>
      </c>
      <c r="Y197" t="str">
        <f t="shared" si="56"/>
        <v>No</v>
      </c>
      <c r="Z197" t="str">
        <f t="shared" si="56"/>
        <v>No</v>
      </c>
      <c r="AA197" t="str">
        <f t="shared" si="56"/>
        <v>Lower Limit</v>
      </c>
      <c r="AB197" t="str">
        <f t="shared" si="56"/>
        <v>Lower Limit</v>
      </c>
      <c r="AC197" t="str">
        <f t="shared" si="56"/>
        <v>Lower Limit</v>
      </c>
      <c r="AD197" t="str">
        <f t="shared" si="56"/>
        <v>No</v>
      </c>
      <c r="AE197" t="str">
        <f t="shared" si="56"/>
        <v>No</v>
      </c>
      <c r="AF197" t="str">
        <f t="shared" si="56"/>
        <v>No</v>
      </c>
      <c r="AG197" t="str">
        <f t="shared" si="56"/>
        <v>No</v>
      </c>
      <c r="AH197" t="str">
        <f t="shared" si="56"/>
        <v>No</v>
      </c>
      <c r="AI197" t="str">
        <f t="shared" si="56"/>
        <v>No</v>
      </c>
      <c r="AJ197" t="str">
        <f t="shared" si="56"/>
        <v>No</v>
      </c>
      <c r="AK197" t="str">
        <f t="shared" si="56"/>
        <v>No</v>
      </c>
      <c r="AL197" t="str">
        <f t="shared" si="56"/>
        <v>No</v>
      </c>
      <c r="AM197" t="str">
        <f t="shared" si="56"/>
        <v>No</v>
      </c>
      <c r="AN197" t="str">
        <f t="shared" si="56"/>
        <v>No</v>
      </c>
      <c r="AO197" t="str">
        <f t="shared" si="56"/>
        <v>No</v>
      </c>
      <c r="AP197" t="str">
        <f t="shared" si="56"/>
        <v>Lower Limit</v>
      </c>
      <c r="AQ197" t="str">
        <f t="shared" si="56"/>
        <v>No</v>
      </c>
      <c r="AR197" t="str">
        <f t="shared" si="56"/>
        <v>No</v>
      </c>
      <c r="AS197" t="str">
        <f t="shared" si="56"/>
        <v>No</v>
      </c>
      <c r="AT197" t="str">
        <f t="shared" si="56"/>
        <v>No</v>
      </c>
      <c r="AU197" t="str">
        <f t="shared" si="56"/>
        <v>No</v>
      </c>
      <c r="AV197" t="str">
        <f t="shared" si="56"/>
        <v>No</v>
      </c>
      <c r="AW197" t="str">
        <f t="shared" si="56"/>
        <v>No</v>
      </c>
      <c r="AX197" t="str">
        <f t="shared" si="56"/>
        <v>No</v>
      </c>
      <c r="AY197" t="str">
        <f t="shared" si="56"/>
        <v>Upper Limit</v>
      </c>
      <c r="AZ197" t="str">
        <f t="shared" si="56"/>
        <v>Lower Limit</v>
      </c>
      <c r="BA197" t="str">
        <f t="shared" si="56"/>
        <v>Lower Limit</v>
      </c>
      <c r="BB197" t="str">
        <f t="shared" si="56"/>
        <v>No</v>
      </c>
      <c r="BC197" t="str">
        <f t="shared" si="56"/>
        <v>No</v>
      </c>
      <c r="BD197" t="str">
        <f t="shared" si="56"/>
        <v>No</v>
      </c>
      <c r="BE197" t="str">
        <f t="shared" si="56"/>
        <v>No</v>
      </c>
      <c r="BF197" t="str">
        <f t="shared" si="56"/>
        <v>No</v>
      </c>
      <c r="BG197" t="str">
        <f t="shared" si="56"/>
        <v>No</v>
      </c>
      <c r="BH197" t="str">
        <f t="shared" si="56"/>
        <v>No</v>
      </c>
      <c r="BI197" t="str">
        <f t="shared" si="56"/>
        <v>No</v>
      </c>
      <c r="BJ197" t="str">
        <f t="shared" si="56"/>
        <v>No</v>
      </c>
      <c r="BK197" t="str">
        <f t="shared" si="56"/>
        <v>No</v>
      </c>
      <c r="BL197" t="str">
        <f t="shared" si="56"/>
        <v>No</v>
      </c>
      <c r="BM197" t="str">
        <f t="shared" si="56"/>
        <v>No</v>
      </c>
      <c r="BN197" t="str">
        <f t="shared" si="56"/>
        <v>No</v>
      </c>
      <c r="BO197" t="str">
        <f t="shared" si="56"/>
        <v>No</v>
      </c>
      <c r="BP197" t="str">
        <f t="shared" si="56"/>
        <v>No</v>
      </c>
      <c r="BQ197" t="str">
        <f t="shared" si="56"/>
        <v>No</v>
      </c>
      <c r="BR197" t="str">
        <f t="shared" si="56"/>
        <v>No</v>
      </c>
      <c r="BS197" t="str">
        <f t="shared" si="56"/>
        <v>No</v>
      </c>
      <c r="BT197" t="str">
        <f t="shared" si="56"/>
        <v>No</v>
      </c>
      <c r="BU197" t="str">
        <f t="shared" si="56"/>
        <v>No</v>
      </c>
      <c r="BV197" t="str">
        <f t="shared" si="56"/>
        <v>No</v>
      </c>
      <c r="BW197" t="str">
        <f t="shared" si="56"/>
        <v>No</v>
      </c>
      <c r="BX197" t="str">
        <f t="shared" si="56"/>
        <v>No</v>
      </c>
      <c r="BY197" t="str">
        <f t="shared" si="56"/>
        <v>No</v>
      </c>
      <c r="BZ197" t="str">
        <f t="shared" si="56"/>
        <v>No</v>
      </c>
      <c r="CA197" t="str">
        <f t="shared" si="56"/>
        <v>Lower Limit</v>
      </c>
      <c r="CB197" t="str">
        <f t="shared" si="56"/>
        <v>Upper Limit</v>
      </c>
      <c r="CC197" t="str">
        <f t="shared" ref="CC197" si="57">IF(CC191&lt;CC195, "Upper Limit", IF(CC191&lt;CC194, "Lower Limit", "No"))</f>
        <v>Upper Limit</v>
      </c>
    </row>
    <row r="198" spans="1:81">
      <c r="A198" t="s">
        <v>64</v>
      </c>
      <c r="B198" s="5">
        <v>48</v>
      </c>
      <c r="C198">
        <f t="shared" si="53"/>
        <v>74</v>
      </c>
      <c r="D198">
        <f>C198-C194</f>
        <v>87.227119999999999</v>
      </c>
      <c r="E198" t="e">
        <v>#N/A</v>
      </c>
    </row>
    <row r="199" spans="1:81">
      <c r="A199" t="s">
        <v>65</v>
      </c>
      <c r="B199" s="5">
        <v>0</v>
      </c>
      <c r="C199">
        <f t="shared" si="53"/>
        <v>77</v>
      </c>
      <c r="D199">
        <f t="shared" ref="D199:D262" si="58">C199-C195</f>
        <v>90.62406</v>
      </c>
      <c r="E199" t="e">
        <v>#N/A</v>
      </c>
    </row>
    <row r="200" spans="1:81">
      <c r="A200" t="s">
        <v>66</v>
      </c>
      <c r="B200" s="5">
        <v>179</v>
      </c>
      <c r="C200">
        <f t="shared" si="53"/>
        <v>257</v>
      </c>
      <c r="D200">
        <f t="shared" si="58"/>
        <v>269.62405999999999</v>
      </c>
      <c r="E200" t="e">
        <v>#N/A</v>
      </c>
    </row>
    <row r="201" spans="1:81">
      <c r="A201" t="s">
        <v>67</v>
      </c>
      <c r="B201" s="5">
        <v>-4</v>
      </c>
      <c r="C201">
        <f t="shared" si="53"/>
        <v>223</v>
      </c>
      <c r="D201">
        <f t="shared" si="58"/>
        <v>199</v>
      </c>
      <c r="E201" t="e">
        <v>#N/A</v>
      </c>
    </row>
    <row r="202" spans="1:81">
      <c r="A202" t="s">
        <v>68</v>
      </c>
      <c r="B202" s="5">
        <v>86</v>
      </c>
      <c r="C202">
        <f t="shared" si="53"/>
        <v>261</v>
      </c>
      <c r="D202">
        <f t="shared" si="58"/>
        <v>187</v>
      </c>
      <c r="E202" t="e">
        <v>#N/A</v>
      </c>
    </row>
    <row r="203" spans="1:81">
      <c r="A203" t="s">
        <v>69</v>
      </c>
      <c r="B203" s="5">
        <v>125.9</v>
      </c>
      <c r="C203">
        <f t="shared" si="53"/>
        <v>386.9</v>
      </c>
      <c r="D203">
        <f t="shared" si="58"/>
        <v>309.89999999999998</v>
      </c>
      <c r="E203" t="e">
        <v>#N/A</v>
      </c>
    </row>
    <row r="204" spans="1:81">
      <c r="A204" t="s">
        <v>70</v>
      </c>
      <c r="B204" s="5">
        <v>497.6</v>
      </c>
      <c r="C204">
        <f t="shared" si="53"/>
        <v>705.5</v>
      </c>
      <c r="D204">
        <f t="shared" si="58"/>
        <v>448.5</v>
      </c>
      <c r="E204" t="e">
        <v>#N/A</v>
      </c>
    </row>
    <row r="205" spans="1:81">
      <c r="A205" t="s">
        <v>71</v>
      </c>
      <c r="B205" s="5">
        <v>1592.52</v>
      </c>
      <c r="C205">
        <f t="shared" si="53"/>
        <v>2302.02</v>
      </c>
      <c r="D205">
        <f t="shared" si="58"/>
        <v>2079.02</v>
      </c>
      <c r="E205" t="e">
        <v>#N/A</v>
      </c>
    </row>
    <row r="206" spans="1:81">
      <c r="A206" t="s">
        <v>72</v>
      </c>
      <c r="B206" s="5">
        <v>1042.03</v>
      </c>
      <c r="C206">
        <f t="shared" si="53"/>
        <v>3258.05</v>
      </c>
      <c r="D206">
        <f t="shared" si="58"/>
        <v>2997.05</v>
      </c>
      <c r="E206" t="e">
        <v>#N/A</v>
      </c>
    </row>
    <row r="207" spans="1:81">
      <c r="A207" t="s">
        <v>73</v>
      </c>
      <c r="B207" s="5">
        <v>2269.66</v>
      </c>
      <c r="C207">
        <f t="shared" si="53"/>
        <v>5401.8099999999995</v>
      </c>
      <c r="D207">
        <f t="shared" si="58"/>
        <v>5014.91</v>
      </c>
      <c r="E207" t="e">
        <v>#N/A</v>
      </c>
    </row>
    <row r="208" spans="1:81">
      <c r="A208" t="s">
        <v>74</v>
      </c>
      <c r="B208" s="5">
        <v>1701.39</v>
      </c>
      <c r="C208">
        <f t="shared" si="53"/>
        <v>6605.6</v>
      </c>
      <c r="D208">
        <f t="shared" si="58"/>
        <v>5900.1</v>
      </c>
      <c r="E208" t="e">
        <v>#N/A</v>
      </c>
    </row>
    <row r="209" spans="1:11">
      <c r="A209" t="s">
        <v>75</v>
      </c>
      <c r="B209" s="5">
        <v>915.97500000000002</v>
      </c>
      <c r="C209">
        <f t="shared" si="53"/>
        <v>5929.0550000000003</v>
      </c>
      <c r="D209">
        <f t="shared" si="58"/>
        <v>3627.0350000000003</v>
      </c>
      <c r="E209" t="e">
        <v>#N/A</v>
      </c>
    </row>
    <row r="210" spans="1:11">
      <c r="A210" t="s">
        <v>76</v>
      </c>
      <c r="B210" s="5">
        <v>720.25199999999995</v>
      </c>
      <c r="C210">
        <f t="shared" si="53"/>
        <v>5607.277</v>
      </c>
      <c r="D210">
        <f t="shared" si="58"/>
        <v>2349.2269999999999</v>
      </c>
      <c r="E210" t="e">
        <v>#N/A</v>
      </c>
    </row>
    <row r="211" spans="1:11">
      <c r="A211" t="s">
        <v>77</v>
      </c>
      <c r="B211" s="5">
        <v>1453.38</v>
      </c>
      <c r="C211">
        <f t="shared" si="53"/>
        <v>4790.9970000000003</v>
      </c>
      <c r="D211">
        <f t="shared" si="58"/>
        <v>-610.81299999999919</v>
      </c>
      <c r="E211" t="e">
        <v>#N/A</v>
      </c>
    </row>
    <row r="212" spans="1:11">
      <c r="A212" t="s">
        <v>78</v>
      </c>
      <c r="B212" s="5">
        <v>3449.24</v>
      </c>
      <c r="C212">
        <f t="shared" si="53"/>
        <v>6538.8469999999998</v>
      </c>
      <c r="D212">
        <f t="shared" si="58"/>
        <v>-66.753000000000611</v>
      </c>
      <c r="E212" t="e">
        <v>#N/A</v>
      </c>
    </row>
    <row r="213" spans="1:11">
      <c r="A213" t="s">
        <v>79</v>
      </c>
      <c r="B213" s="5">
        <v>-932.52099999999996</v>
      </c>
      <c r="C213">
        <f t="shared" si="53"/>
        <v>4690.3509999999997</v>
      </c>
      <c r="D213">
        <f t="shared" si="58"/>
        <v>-1238.7040000000006</v>
      </c>
      <c r="E213" t="e">
        <v>#N/A</v>
      </c>
    </row>
    <row r="214" spans="1:11">
      <c r="A214" t="s">
        <v>80</v>
      </c>
      <c r="B214" s="5">
        <v>129.554</v>
      </c>
      <c r="C214">
        <f t="shared" si="53"/>
        <v>4099.6530000000002</v>
      </c>
      <c r="D214">
        <f t="shared" si="58"/>
        <v>-1507.6239999999998</v>
      </c>
      <c r="E214" t="e">
        <v>#N/A</v>
      </c>
    </row>
    <row r="215" spans="1:11">
      <c r="A215" t="s">
        <v>81</v>
      </c>
      <c r="B215" s="5">
        <v>1305.7</v>
      </c>
      <c r="C215">
        <f t="shared" si="53"/>
        <v>3951.973</v>
      </c>
      <c r="D215">
        <f t="shared" si="58"/>
        <v>-839.02400000000034</v>
      </c>
      <c r="E215" t="e">
        <v>#N/A</v>
      </c>
    </row>
    <row r="216" spans="1:11">
      <c r="A216" t="s">
        <v>82</v>
      </c>
      <c r="B216" s="5">
        <v>-52.522500000000001</v>
      </c>
      <c r="C216">
        <f t="shared" si="53"/>
        <v>450.21050000000008</v>
      </c>
      <c r="D216">
        <f t="shared" si="58"/>
        <v>-6088.6364999999996</v>
      </c>
      <c r="E216" t="e">
        <v>#N/A</v>
      </c>
    </row>
    <row r="217" spans="1:11">
      <c r="A217" t="s">
        <v>83</v>
      </c>
      <c r="B217" s="5">
        <v>901.98099999999999</v>
      </c>
      <c r="C217">
        <f t="shared" si="53"/>
        <v>2284.7125000000001</v>
      </c>
      <c r="D217">
        <f t="shared" si="58"/>
        <v>-2405.6384999999996</v>
      </c>
      <c r="E217">
        <f t="shared" ref="E217:E280" si="59">AVERAGE(D198:D217)</f>
        <v>540.10121200000003</v>
      </c>
      <c r="F217">
        <f>STDEV(D198,D199,D200,D201,D202,D203,D204,D205,D206,D207,D208,D209,D210,D211,D212,D213,D214,D215,D216,D217)</f>
        <v>2658.7778788628907</v>
      </c>
      <c r="G217">
        <f t="shared" ref="G217:G280" si="60">F217*2</f>
        <v>5317.5557577257814</v>
      </c>
      <c r="H217">
        <f t="shared" ref="H217:H280" si="61">E217+F217</f>
        <v>3198.8790908628907</v>
      </c>
      <c r="I217">
        <f t="shared" ref="I217:I280" si="62">E217+G217</f>
        <v>5857.6569697257819</v>
      </c>
      <c r="J217">
        <f t="shared" ref="J217:J280" si="63">E217-F217</f>
        <v>-2118.6766668628907</v>
      </c>
      <c r="K217">
        <f t="shared" ref="K217:K280" si="64">E217-G217</f>
        <v>-4777.4545457257809</v>
      </c>
    </row>
    <row r="218" spans="1:11">
      <c r="A218" t="s">
        <v>84</v>
      </c>
      <c r="B218" s="5">
        <v>1718.85</v>
      </c>
      <c r="C218">
        <f t="shared" si="53"/>
        <v>3874.0084999999999</v>
      </c>
      <c r="D218">
        <f t="shared" si="58"/>
        <v>-225.64450000000033</v>
      </c>
      <c r="E218">
        <f t="shared" si="59"/>
        <v>524.45763099999988</v>
      </c>
      <c r="F218">
        <f t="shared" ref="F218:F281" si="65">STDEV(D199,D200,D201,D202,D203,D204,D205,D206,D207,D208,D209,D210,D211,D212,D213,D214,D215,D216,D217,D218)</f>
        <v>2662.5005410742606</v>
      </c>
      <c r="G218">
        <f t="shared" si="60"/>
        <v>5325.0010821485212</v>
      </c>
      <c r="H218">
        <f t="shared" si="61"/>
        <v>3186.9581720742603</v>
      </c>
      <c r="I218">
        <f t="shared" si="62"/>
        <v>5849.4587131485214</v>
      </c>
      <c r="J218">
        <f t="shared" si="63"/>
        <v>-2138.0429100742608</v>
      </c>
      <c r="K218">
        <f t="shared" si="64"/>
        <v>-4800.5434511485209</v>
      </c>
    </row>
    <row r="219" spans="1:11">
      <c r="A219" t="s">
        <v>85</v>
      </c>
      <c r="B219" s="5">
        <v>746.72550759017099</v>
      </c>
      <c r="C219">
        <f t="shared" si="53"/>
        <v>3315.0340075901713</v>
      </c>
      <c r="D219">
        <f t="shared" si="58"/>
        <v>-636.93899240982864</v>
      </c>
      <c r="E219">
        <f t="shared" si="59"/>
        <v>488.07947837950832</v>
      </c>
      <c r="F219">
        <f t="shared" si="65"/>
        <v>2673.686954109914</v>
      </c>
      <c r="G219">
        <f t="shared" si="60"/>
        <v>5347.3739082198281</v>
      </c>
      <c r="H219">
        <f t="shared" si="61"/>
        <v>3161.7664324894222</v>
      </c>
      <c r="I219">
        <f t="shared" si="62"/>
        <v>5835.4533865993362</v>
      </c>
      <c r="J219">
        <f t="shared" si="63"/>
        <v>-2185.6074757304059</v>
      </c>
      <c r="K219">
        <f t="shared" si="64"/>
        <v>-4859.2944298403199</v>
      </c>
    </row>
    <row r="220" spans="1:11">
      <c r="A220" t="s">
        <v>86</v>
      </c>
      <c r="B220" s="5">
        <v>148.83679901585501</v>
      </c>
      <c r="C220">
        <f t="shared" si="53"/>
        <v>3516.3933066060263</v>
      </c>
      <c r="D220">
        <f t="shared" si="58"/>
        <v>3066.1828066060261</v>
      </c>
      <c r="E220">
        <f t="shared" si="59"/>
        <v>627.90741570980992</v>
      </c>
      <c r="F220">
        <f t="shared" si="65"/>
        <v>2734.1051995604453</v>
      </c>
      <c r="G220">
        <f t="shared" si="60"/>
        <v>5468.2103991208905</v>
      </c>
      <c r="H220">
        <f t="shared" si="61"/>
        <v>3362.0126152702551</v>
      </c>
      <c r="I220">
        <f t="shared" si="62"/>
        <v>6096.1178148307008</v>
      </c>
      <c r="J220">
        <f t="shared" si="63"/>
        <v>-2106.1977838506355</v>
      </c>
      <c r="K220">
        <f t="shared" si="64"/>
        <v>-4840.3029834110803</v>
      </c>
    </row>
    <row r="221" spans="1:11">
      <c r="A221" t="s">
        <v>87</v>
      </c>
      <c r="B221" s="5">
        <v>85.214158205983196</v>
      </c>
      <c r="C221">
        <f t="shared" si="53"/>
        <v>2699.6264648120086</v>
      </c>
      <c r="D221">
        <f t="shared" si="58"/>
        <v>414.91396481200854</v>
      </c>
      <c r="E221">
        <f t="shared" si="59"/>
        <v>638.7031139504104</v>
      </c>
      <c r="F221">
        <f t="shared" si="65"/>
        <v>2732.7484458717058</v>
      </c>
      <c r="G221">
        <f t="shared" si="60"/>
        <v>5465.4968917434117</v>
      </c>
      <c r="H221">
        <f t="shared" si="61"/>
        <v>3371.451559822116</v>
      </c>
      <c r="I221">
        <f t="shared" si="62"/>
        <v>6104.2000056938223</v>
      </c>
      <c r="J221">
        <f t="shared" si="63"/>
        <v>-2094.0453319212957</v>
      </c>
      <c r="K221">
        <f t="shared" si="64"/>
        <v>-4826.793777793001</v>
      </c>
    </row>
    <row r="222" spans="1:11">
      <c r="A222" t="s">
        <v>88</v>
      </c>
      <c r="B222" s="5">
        <v>368.28543155566501</v>
      </c>
      <c r="C222">
        <f t="shared" si="53"/>
        <v>1349.0618963676743</v>
      </c>
      <c r="D222">
        <f t="shared" si="58"/>
        <v>-2524.9466036323256</v>
      </c>
      <c r="E222">
        <f t="shared" si="59"/>
        <v>503.10578376879403</v>
      </c>
      <c r="F222">
        <f t="shared" si="65"/>
        <v>2822.1611578179568</v>
      </c>
      <c r="G222">
        <f t="shared" si="60"/>
        <v>5644.3223156359136</v>
      </c>
      <c r="H222">
        <f t="shared" si="61"/>
        <v>3325.2669415867508</v>
      </c>
      <c r="I222">
        <f t="shared" si="62"/>
        <v>6147.4280994047076</v>
      </c>
      <c r="J222">
        <f t="shared" si="63"/>
        <v>-2319.0553740491628</v>
      </c>
      <c r="K222">
        <f t="shared" si="64"/>
        <v>-5141.2165318671196</v>
      </c>
    </row>
    <row r="223" spans="1:11">
      <c r="A223" t="s">
        <v>89</v>
      </c>
      <c r="B223" s="5">
        <v>711.25959442780197</v>
      </c>
      <c r="C223">
        <f t="shared" si="53"/>
        <v>1313.5959832053052</v>
      </c>
      <c r="D223">
        <f t="shared" si="58"/>
        <v>-2001.4380243848661</v>
      </c>
      <c r="E223">
        <f t="shared" si="59"/>
        <v>387.53888254955064</v>
      </c>
      <c r="F223">
        <f t="shared" si="65"/>
        <v>2877.2755338135794</v>
      </c>
      <c r="G223">
        <f t="shared" si="60"/>
        <v>5754.5510676271588</v>
      </c>
      <c r="H223">
        <f t="shared" si="61"/>
        <v>3264.81441636313</v>
      </c>
      <c r="I223">
        <f t="shared" si="62"/>
        <v>6142.089950176709</v>
      </c>
      <c r="J223">
        <f t="shared" si="63"/>
        <v>-2489.7366512640288</v>
      </c>
      <c r="K223">
        <f t="shared" si="64"/>
        <v>-5367.0121850776086</v>
      </c>
    </row>
    <row r="224" spans="1:11">
      <c r="A224" t="s">
        <v>90</v>
      </c>
      <c r="B224" s="5">
        <v>1779.58699598828</v>
      </c>
      <c r="C224">
        <f t="shared" si="53"/>
        <v>2944.3461801777303</v>
      </c>
      <c r="D224">
        <f t="shared" si="58"/>
        <v>-572.047126428296</v>
      </c>
      <c r="E224">
        <f t="shared" si="59"/>
        <v>336.51152622813584</v>
      </c>
      <c r="F224">
        <f t="shared" si="65"/>
        <v>2885.1761661172018</v>
      </c>
      <c r="G224">
        <f t="shared" si="60"/>
        <v>5770.3523322344035</v>
      </c>
      <c r="H224">
        <f t="shared" si="61"/>
        <v>3221.6876923453374</v>
      </c>
      <c r="I224">
        <f t="shared" si="62"/>
        <v>6106.8638584625396</v>
      </c>
      <c r="J224">
        <f t="shared" si="63"/>
        <v>-2548.6646398890662</v>
      </c>
      <c r="K224">
        <f t="shared" si="64"/>
        <v>-5433.8408060062675</v>
      </c>
    </row>
    <row r="225" spans="1:11">
      <c r="A225" t="s">
        <v>91</v>
      </c>
      <c r="B225" s="5">
        <v>115.167885938279</v>
      </c>
      <c r="C225">
        <f t="shared" si="53"/>
        <v>2974.2999079100264</v>
      </c>
      <c r="D225">
        <f t="shared" si="58"/>
        <v>274.67344309801774</v>
      </c>
      <c r="E225">
        <f t="shared" si="59"/>
        <v>246.29419838303676</v>
      </c>
      <c r="F225">
        <f t="shared" si="65"/>
        <v>2855.8830648659323</v>
      </c>
      <c r="G225">
        <f t="shared" si="60"/>
        <v>5711.7661297318646</v>
      </c>
      <c r="H225">
        <f t="shared" si="61"/>
        <v>3102.1772632489692</v>
      </c>
      <c r="I225">
        <f t="shared" si="62"/>
        <v>5958.0603281149015</v>
      </c>
      <c r="J225">
        <f t="shared" si="63"/>
        <v>-2609.5888664828954</v>
      </c>
      <c r="K225">
        <f t="shared" si="64"/>
        <v>-5465.4719313488276</v>
      </c>
    </row>
    <row r="226" spans="1:11">
      <c r="A226" t="s">
        <v>92</v>
      </c>
      <c r="B226" s="5">
        <v>730.03436915827899</v>
      </c>
      <c r="C226">
        <f t="shared" si="53"/>
        <v>3336.0488455126401</v>
      </c>
      <c r="D226">
        <f t="shared" si="58"/>
        <v>1986.9869491449658</v>
      </c>
      <c r="E226">
        <f t="shared" si="59"/>
        <v>195.79104584028508</v>
      </c>
      <c r="F226">
        <f t="shared" si="65"/>
        <v>2813.2920959696726</v>
      </c>
      <c r="G226">
        <f t="shared" si="60"/>
        <v>5626.5841919393451</v>
      </c>
      <c r="H226">
        <f t="shared" si="61"/>
        <v>3009.0831418099579</v>
      </c>
      <c r="I226">
        <f t="shared" si="62"/>
        <v>5822.37523777963</v>
      </c>
      <c r="J226">
        <f t="shared" si="63"/>
        <v>-2617.5010501293873</v>
      </c>
      <c r="K226">
        <f t="shared" si="64"/>
        <v>-5430.7931460990603</v>
      </c>
    </row>
    <row r="227" spans="1:11">
      <c r="A227" t="s">
        <v>93</v>
      </c>
      <c r="B227" s="5">
        <v>-676.248206011148</v>
      </c>
      <c r="C227">
        <f t="shared" si="53"/>
        <v>1948.5410450736899</v>
      </c>
      <c r="D227">
        <f t="shared" si="58"/>
        <v>634.94506186838476</v>
      </c>
      <c r="E227">
        <f t="shared" si="59"/>
        <v>-23.207201066295635</v>
      </c>
      <c r="F227">
        <f t="shared" si="65"/>
        <v>2579.1408202217899</v>
      </c>
      <c r="G227">
        <f t="shared" si="60"/>
        <v>5158.2816404435798</v>
      </c>
      <c r="H227">
        <f t="shared" si="61"/>
        <v>2555.9336191554944</v>
      </c>
      <c r="I227">
        <f t="shared" si="62"/>
        <v>5135.0744393772839</v>
      </c>
      <c r="J227">
        <f t="shared" si="63"/>
        <v>-2602.3480212880854</v>
      </c>
      <c r="K227">
        <f t="shared" si="64"/>
        <v>-5181.4888415098758</v>
      </c>
    </row>
    <row r="228" spans="1:11">
      <c r="A228" t="s">
        <v>94</v>
      </c>
      <c r="B228" s="5">
        <v>-686.65646860000004</v>
      </c>
      <c r="C228">
        <f t="shared" si="53"/>
        <v>-517.70241951459002</v>
      </c>
      <c r="D228">
        <f t="shared" si="58"/>
        <v>-3462.0485996923203</v>
      </c>
      <c r="E228">
        <f t="shared" si="59"/>
        <v>-491.3146310509116</v>
      </c>
      <c r="F228">
        <f t="shared" si="65"/>
        <v>2279.7154795548336</v>
      </c>
      <c r="G228">
        <f t="shared" si="60"/>
        <v>4559.4309591096671</v>
      </c>
      <c r="H228">
        <f t="shared" si="61"/>
        <v>1788.4008485039219</v>
      </c>
      <c r="I228">
        <f t="shared" si="62"/>
        <v>4068.1163280587557</v>
      </c>
      <c r="J228">
        <f t="shared" si="63"/>
        <v>-2771.030110605745</v>
      </c>
      <c r="K228">
        <f t="shared" si="64"/>
        <v>-5050.745590160579</v>
      </c>
    </row>
    <row r="229" spans="1:11">
      <c r="A229" t="s">
        <v>95</v>
      </c>
      <c r="B229" s="5">
        <v>28.12625315</v>
      </c>
      <c r="C229">
        <f t="shared" si="53"/>
        <v>-604.74405230286902</v>
      </c>
      <c r="D229">
        <f t="shared" si="58"/>
        <v>-3579.0439602128954</v>
      </c>
      <c r="E229">
        <f t="shared" si="59"/>
        <v>-851.61857906155637</v>
      </c>
      <c r="F229">
        <f t="shared" si="65"/>
        <v>2160.9189165511748</v>
      </c>
      <c r="G229">
        <f t="shared" si="60"/>
        <v>4321.8378331023496</v>
      </c>
      <c r="H229">
        <f t="shared" si="61"/>
        <v>1309.3003374896184</v>
      </c>
      <c r="I229">
        <f t="shared" si="62"/>
        <v>3470.2192540407932</v>
      </c>
      <c r="J229">
        <f t="shared" si="63"/>
        <v>-3012.5374956127312</v>
      </c>
      <c r="K229">
        <f t="shared" si="64"/>
        <v>-5173.456412163906</v>
      </c>
    </row>
    <row r="230" spans="1:11">
      <c r="A230" t="s">
        <v>96</v>
      </c>
      <c r="B230" s="5">
        <v>320.30958161000001</v>
      </c>
      <c r="C230">
        <f t="shared" si="53"/>
        <v>-1014.4688398511481</v>
      </c>
      <c r="D230">
        <f t="shared" si="58"/>
        <v>-4350.5176853637886</v>
      </c>
      <c r="E230">
        <f t="shared" si="59"/>
        <v>-1186.6058133297458</v>
      </c>
      <c r="F230">
        <f t="shared" si="65"/>
        <v>2157.9033965365675</v>
      </c>
      <c r="G230">
        <f t="shared" si="60"/>
        <v>4315.8067930731349</v>
      </c>
      <c r="H230">
        <f t="shared" si="61"/>
        <v>971.29758320682163</v>
      </c>
      <c r="I230">
        <f t="shared" si="62"/>
        <v>3129.2009797433893</v>
      </c>
      <c r="J230">
        <f t="shared" si="63"/>
        <v>-3344.5092098663135</v>
      </c>
      <c r="K230">
        <f t="shared" si="64"/>
        <v>-5502.4126064028806</v>
      </c>
    </row>
    <row r="231" spans="1:11">
      <c r="A231" t="s">
        <v>97</v>
      </c>
      <c r="B231" s="5">
        <v>14.184388200000001</v>
      </c>
      <c r="C231">
        <f t="shared" si="53"/>
        <v>-324.03624564</v>
      </c>
      <c r="D231">
        <f t="shared" si="58"/>
        <v>-2272.5772907136898</v>
      </c>
      <c r="E231">
        <f t="shared" si="59"/>
        <v>-1269.6940278654304</v>
      </c>
      <c r="F231">
        <f t="shared" si="65"/>
        <v>2166.541240206705</v>
      </c>
      <c r="G231">
        <f t="shared" si="60"/>
        <v>4333.0824804134099</v>
      </c>
      <c r="H231">
        <f t="shared" si="61"/>
        <v>896.8472123412746</v>
      </c>
      <c r="I231">
        <f t="shared" si="62"/>
        <v>3063.3884525479798</v>
      </c>
      <c r="J231">
        <f t="shared" si="63"/>
        <v>-3436.2352680721351</v>
      </c>
      <c r="K231">
        <f t="shared" si="64"/>
        <v>-5602.7765082788401</v>
      </c>
    </row>
    <row r="232" spans="1:11">
      <c r="A232" t="s">
        <v>98</v>
      </c>
      <c r="B232" s="5">
        <v>-370.51383559999999</v>
      </c>
      <c r="C232">
        <f t="shared" si="53"/>
        <v>-7.893612639999958</v>
      </c>
      <c r="D232">
        <f t="shared" si="58"/>
        <v>509.80880687459006</v>
      </c>
      <c r="E232">
        <f t="shared" si="59"/>
        <v>-1240.8659375217007</v>
      </c>
      <c r="F232">
        <f t="shared" si="65"/>
        <v>2187.1281339413808</v>
      </c>
      <c r="G232">
        <f t="shared" si="60"/>
        <v>4374.2562678827617</v>
      </c>
      <c r="H232">
        <f t="shared" si="61"/>
        <v>946.26219641968009</v>
      </c>
      <c r="I232">
        <f t="shared" si="62"/>
        <v>3133.3903303610609</v>
      </c>
      <c r="J232">
        <f t="shared" si="63"/>
        <v>-3427.9940714630816</v>
      </c>
      <c r="K232">
        <f t="shared" si="64"/>
        <v>-5615.1222054044629</v>
      </c>
    </row>
    <row r="233" spans="1:11">
      <c r="A233" t="s">
        <v>99</v>
      </c>
      <c r="B233" s="5">
        <v>83.766670500000004</v>
      </c>
      <c r="C233">
        <f t="shared" si="53"/>
        <v>47.746804710000021</v>
      </c>
      <c r="D233">
        <f t="shared" si="58"/>
        <v>652.49085701286901</v>
      </c>
      <c r="E233">
        <f t="shared" si="59"/>
        <v>-1146.3061946710573</v>
      </c>
      <c r="F233">
        <f t="shared" si="65"/>
        <v>2227.7322005426458</v>
      </c>
      <c r="G233">
        <f t="shared" si="60"/>
        <v>4455.4644010852917</v>
      </c>
      <c r="H233">
        <f t="shared" si="61"/>
        <v>1081.4260058715886</v>
      </c>
      <c r="I233">
        <f t="shared" si="62"/>
        <v>3309.1582064142344</v>
      </c>
      <c r="J233">
        <f t="shared" si="63"/>
        <v>-3374.0383952137031</v>
      </c>
      <c r="K233">
        <f t="shared" si="64"/>
        <v>-5601.7705957563485</v>
      </c>
    </row>
    <row r="234" spans="1:11">
      <c r="A234" t="s">
        <v>100</v>
      </c>
      <c r="B234" s="5">
        <v>357.05108181000003</v>
      </c>
      <c r="C234">
        <f t="shared" si="53"/>
        <v>84.488304910000011</v>
      </c>
      <c r="D234">
        <f t="shared" si="58"/>
        <v>1098.9571447611481</v>
      </c>
      <c r="E234">
        <f t="shared" si="59"/>
        <v>-1015.9771374329999</v>
      </c>
      <c r="F234">
        <f t="shared" si="65"/>
        <v>2281.0889370175851</v>
      </c>
      <c r="G234">
        <f t="shared" si="60"/>
        <v>4562.1778740351701</v>
      </c>
      <c r="H234">
        <f t="shared" si="61"/>
        <v>1265.1117995845852</v>
      </c>
      <c r="I234">
        <f t="shared" si="62"/>
        <v>3546.2007366021703</v>
      </c>
      <c r="J234">
        <f t="shared" si="63"/>
        <v>-3297.0660744505849</v>
      </c>
      <c r="K234">
        <f t="shared" si="64"/>
        <v>-5578.1550114681704</v>
      </c>
    </row>
    <row r="235" spans="1:11">
      <c r="A235" t="s">
        <v>101</v>
      </c>
      <c r="B235" s="5">
        <v>159.08063953999999</v>
      </c>
      <c r="C235">
        <f t="shared" si="53"/>
        <v>229.38455625000006</v>
      </c>
      <c r="D235">
        <f t="shared" si="58"/>
        <v>553.42080189000012</v>
      </c>
      <c r="E235">
        <f t="shared" si="59"/>
        <v>-946.35489733850011</v>
      </c>
      <c r="F235">
        <f t="shared" si="65"/>
        <v>2307.8666428895654</v>
      </c>
      <c r="G235">
        <f t="shared" si="60"/>
        <v>4615.7332857791307</v>
      </c>
      <c r="H235">
        <f t="shared" si="61"/>
        <v>1361.5117455510654</v>
      </c>
      <c r="I235">
        <f t="shared" si="62"/>
        <v>3669.3783884406307</v>
      </c>
      <c r="J235">
        <f t="shared" si="63"/>
        <v>-3254.2215402280654</v>
      </c>
      <c r="K235">
        <f t="shared" si="64"/>
        <v>-5562.0881831176312</v>
      </c>
    </row>
    <row r="236" spans="1:11">
      <c r="A236" t="s">
        <v>102</v>
      </c>
      <c r="B236" s="5">
        <v>-62.970584809999998</v>
      </c>
      <c r="C236">
        <f t="shared" si="53"/>
        <v>536.92780704000006</v>
      </c>
      <c r="D236">
        <f t="shared" si="58"/>
        <v>544.82141967999996</v>
      </c>
      <c r="E236">
        <f t="shared" si="59"/>
        <v>-614.68200135450002</v>
      </c>
      <c r="F236">
        <f t="shared" si="65"/>
        <v>1983.8708695594178</v>
      </c>
      <c r="G236">
        <f t="shared" si="60"/>
        <v>3967.7417391188355</v>
      </c>
      <c r="H236">
        <f t="shared" si="61"/>
        <v>1369.1888682049178</v>
      </c>
      <c r="I236">
        <f t="shared" si="62"/>
        <v>3353.0597377643353</v>
      </c>
      <c r="J236">
        <f t="shared" si="63"/>
        <v>-2598.552870913918</v>
      </c>
      <c r="K236">
        <f t="shared" si="64"/>
        <v>-4582.4237404733358</v>
      </c>
    </row>
    <row r="237" spans="1:11">
      <c r="A237" t="s">
        <v>103</v>
      </c>
      <c r="B237" s="5">
        <v>587.70083414999999</v>
      </c>
      <c r="C237">
        <f t="shared" si="53"/>
        <v>1040.8619706899999</v>
      </c>
      <c r="D237">
        <f t="shared" si="58"/>
        <v>993.11516597999992</v>
      </c>
      <c r="E237">
        <f t="shared" si="59"/>
        <v>-444.74431805549995</v>
      </c>
      <c r="F237">
        <f t="shared" si="65"/>
        <v>1967.8874478644946</v>
      </c>
      <c r="G237">
        <f t="shared" si="60"/>
        <v>3935.7748957289891</v>
      </c>
      <c r="H237">
        <f t="shared" si="61"/>
        <v>1523.1431298089947</v>
      </c>
      <c r="I237">
        <f t="shared" si="62"/>
        <v>3491.030577673489</v>
      </c>
      <c r="J237">
        <f t="shared" si="63"/>
        <v>-2412.6317659199945</v>
      </c>
      <c r="K237">
        <f t="shared" si="64"/>
        <v>-4380.5192137844888</v>
      </c>
    </row>
    <row r="238" spans="1:11">
      <c r="A238" t="s">
        <v>104</v>
      </c>
      <c r="B238" s="5">
        <v>609.78926367999998</v>
      </c>
      <c r="C238">
        <f t="shared" si="53"/>
        <v>1293.60015256</v>
      </c>
      <c r="D238">
        <f t="shared" si="58"/>
        <v>1209.1118476500001</v>
      </c>
      <c r="E238">
        <f t="shared" si="59"/>
        <v>-373.00650067300001</v>
      </c>
      <c r="F238">
        <f t="shared" si="65"/>
        <v>2002.1481666016955</v>
      </c>
      <c r="G238">
        <f t="shared" si="60"/>
        <v>4004.296333203391</v>
      </c>
      <c r="H238">
        <f t="shared" si="61"/>
        <v>1629.1416659286956</v>
      </c>
      <c r="I238">
        <f t="shared" si="62"/>
        <v>3631.2898325303909</v>
      </c>
      <c r="J238">
        <f t="shared" si="63"/>
        <v>-2375.1546672746954</v>
      </c>
      <c r="K238">
        <f t="shared" si="64"/>
        <v>-4377.3028338763907</v>
      </c>
    </row>
    <row r="239" spans="1:11">
      <c r="A239" t="s">
        <v>105</v>
      </c>
      <c r="B239" s="5">
        <v>426.56776626999999</v>
      </c>
      <c r="C239">
        <f t="shared" si="53"/>
        <v>1561.08727929</v>
      </c>
      <c r="D239">
        <f t="shared" si="58"/>
        <v>1331.7027230399999</v>
      </c>
      <c r="E239">
        <f t="shared" si="59"/>
        <v>-274.5744149005086</v>
      </c>
      <c r="F239">
        <f t="shared" si="65"/>
        <v>2036.5856877385863</v>
      </c>
      <c r="G239">
        <f t="shared" si="60"/>
        <v>4073.1713754771727</v>
      </c>
      <c r="H239">
        <f t="shared" si="61"/>
        <v>1762.0112728380777</v>
      </c>
      <c r="I239">
        <f t="shared" si="62"/>
        <v>3798.5969605766641</v>
      </c>
      <c r="J239">
        <f t="shared" si="63"/>
        <v>-2311.1601026390949</v>
      </c>
      <c r="K239">
        <f t="shared" si="64"/>
        <v>-4347.7457903776813</v>
      </c>
    </row>
    <row r="240" spans="1:11">
      <c r="A240" t="s">
        <v>106</v>
      </c>
      <c r="B240" s="5">
        <v>-700.55262899000002</v>
      </c>
      <c r="C240">
        <f t="shared" si="53"/>
        <v>923.50523510999994</v>
      </c>
      <c r="D240">
        <f t="shared" si="58"/>
        <v>386.57742806999988</v>
      </c>
      <c r="E240">
        <f t="shared" si="59"/>
        <v>-408.55468382730993</v>
      </c>
      <c r="F240">
        <f t="shared" si="65"/>
        <v>1887.9589745725641</v>
      </c>
      <c r="G240">
        <f t="shared" si="60"/>
        <v>3775.9179491451282</v>
      </c>
      <c r="H240">
        <f t="shared" si="61"/>
        <v>1479.4042907452542</v>
      </c>
      <c r="I240">
        <f t="shared" si="62"/>
        <v>3367.3632653178183</v>
      </c>
      <c r="J240">
        <f t="shared" si="63"/>
        <v>-2296.5136583998742</v>
      </c>
      <c r="K240">
        <f t="shared" si="64"/>
        <v>-4184.4726329724381</v>
      </c>
    </row>
    <row r="241" spans="1:11">
      <c r="A241" t="s">
        <v>107</v>
      </c>
      <c r="B241" s="5">
        <v>-51.823949980000101</v>
      </c>
      <c r="C241">
        <f t="shared" si="53"/>
        <v>283.98045097999983</v>
      </c>
      <c r="D241">
        <f t="shared" si="58"/>
        <v>-756.88151971000002</v>
      </c>
      <c r="E241">
        <f t="shared" si="59"/>
        <v>-467.14445805341018</v>
      </c>
      <c r="F241">
        <f t="shared" si="65"/>
        <v>1879.2211214131344</v>
      </c>
      <c r="G241">
        <f t="shared" si="60"/>
        <v>3758.4422428262687</v>
      </c>
      <c r="H241">
        <f t="shared" si="61"/>
        <v>1412.0766633597241</v>
      </c>
      <c r="I241">
        <f t="shared" si="62"/>
        <v>3291.2977847728584</v>
      </c>
      <c r="J241">
        <f t="shared" si="63"/>
        <v>-2346.3655794665447</v>
      </c>
      <c r="K241">
        <f t="shared" si="64"/>
        <v>-4225.5867008796786</v>
      </c>
    </row>
    <row r="242" spans="1:11">
      <c r="A242" t="s">
        <v>108</v>
      </c>
      <c r="B242" s="5">
        <v>273.28633088999999</v>
      </c>
      <c r="C242">
        <f t="shared" si="53"/>
        <v>-52.522481810000158</v>
      </c>
      <c r="D242">
        <f t="shared" si="58"/>
        <v>-1346.12263437</v>
      </c>
      <c r="E242">
        <f t="shared" si="59"/>
        <v>-408.20325959029407</v>
      </c>
      <c r="F242">
        <f t="shared" si="65"/>
        <v>1829.1001541843323</v>
      </c>
      <c r="G242">
        <f t="shared" si="60"/>
        <v>3658.2003083686645</v>
      </c>
      <c r="H242">
        <f t="shared" si="61"/>
        <v>1420.8968945940383</v>
      </c>
      <c r="I242">
        <f t="shared" si="62"/>
        <v>3249.9970487783703</v>
      </c>
      <c r="J242">
        <f t="shared" si="63"/>
        <v>-2237.3034137746263</v>
      </c>
      <c r="K242">
        <f t="shared" si="64"/>
        <v>-4066.4035679589588</v>
      </c>
    </row>
    <row r="243" spans="1:11">
      <c r="A243" t="s">
        <v>109</v>
      </c>
      <c r="B243" s="5">
        <v>-373.24747307000001</v>
      </c>
      <c r="C243">
        <f t="shared" si="53"/>
        <v>-852.33772115000011</v>
      </c>
      <c r="D243">
        <f t="shared" si="58"/>
        <v>-2413.4250004400001</v>
      </c>
      <c r="E243">
        <f t="shared" si="59"/>
        <v>-428.80260839305083</v>
      </c>
      <c r="F243">
        <f t="shared" si="65"/>
        <v>1850.1859175073841</v>
      </c>
      <c r="G243">
        <f t="shared" si="60"/>
        <v>3700.3718350147683</v>
      </c>
      <c r="H243">
        <f t="shared" si="61"/>
        <v>1421.3833091143333</v>
      </c>
      <c r="I243">
        <f t="shared" si="62"/>
        <v>3271.5692266217175</v>
      </c>
      <c r="J243">
        <f t="shared" si="63"/>
        <v>-2278.988525900435</v>
      </c>
      <c r="K243">
        <f t="shared" si="64"/>
        <v>-4129.1744434078191</v>
      </c>
    </row>
    <row r="244" spans="1:11">
      <c r="A244" t="s">
        <v>110</v>
      </c>
      <c r="B244" s="5">
        <v>-1007.39657224</v>
      </c>
      <c r="C244">
        <f t="shared" si="53"/>
        <v>-1159.1816644</v>
      </c>
      <c r="D244">
        <f t="shared" si="58"/>
        <v>-2082.6868995099999</v>
      </c>
      <c r="E244">
        <f t="shared" si="59"/>
        <v>-504.33459704713596</v>
      </c>
      <c r="F244">
        <f t="shared" si="65"/>
        <v>1886.8141247778883</v>
      </c>
      <c r="G244">
        <f t="shared" si="60"/>
        <v>3773.6282495557766</v>
      </c>
      <c r="H244">
        <f t="shared" si="61"/>
        <v>1382.4795277307524</v>
      </c>
      <c r="I244">
        <f t="shared" si="62"/>
        <v>3269.2936525086407</v>
      </c>
      <c r="J244">
        <f t="shared" si="63"/>
        <v>-2391.148721825024</v>
      </c>
      <c r="K244">
        <f t="shared" si="64"/>
        <v>-4277.9628466029126</v>
      </c>
    </row>
    <row r="245" spans="1:11">
      <c r="A245" t="s">
        <v>111</v>
      </c>
      <c r="B245" s="5">
        <v>1699.24320655</v>
      </c>
      <c r="C245">
        <f t="shared" si="53"/>
        <v>591.8854921300001</v>
      </c>
      <c r="D245">
        <f t="shared" si="58"/>
        <v>307.90504115000027</v>
      </c>
      <c r="E245">
        <f t="shared" si="59"/>
        <v>-502.6730171445368</v>
      </c>
      <c r="F245">
        <f t="shared" si="65"/>
        <v>1887.5507351014433</v>
      </c>
      <c r="G245">
        <f t="shared" si="60"/>
        <v>3775.1014702028865</v>
      </c>
      <c r="H245">
        <f t="shared" si="61"/>
        <v>1384.8777179569065</v>
      </c>
      <c r="I245">
        <f t="shared" si="62"/>
        <v>3272.4284530583495</v>
      </c>
      <c r="J245">
        <f t="shared" si="63"/>
        <v>-2390.22375224598</v>
      </c>
      <c r="K245">
        <f t="shared" si="64"/>
        <v>-4277.774487347423</v>
      </c>
    </row>
    <row r="246" spans="1:11">
      <c r="A246" t="s">
        <v>112</v>
      </c>
      <c r="B246" s="5">
        <v>583.38199115999998</v>
      </c>
      <c r="C246">
        <f t="shared" si="53"/>
        <v>901.98115240000004</v>
      </c>
      <c r="D246">
        <f t="shared" si="58"/>
        <v>954.5036342100002</v>
      </c>
      <c r="E246">
        <f t="shared" si="59"/>
        <v>-554.29718289128505</v>
      </c>
      <c r="F246">
        <f t="shared" si="65"/>
        <v>1829.0889841923927</v>
      </c>
      <c r="G246">
        <f t="shared" si="60"/>
        <v>3658.1779683847853</v>
      </c>
      <c r="H246">
        <f t="shared" si="61"/>
        <v>1274.7918013011076</v>
      </c>
      <c r="I246">
        <f t="shared" si="62"/>
        <v>3103.8807854935003</v>
      </c>
      <c r="J246">
        <f t="shared" si="63"/>
        <v>-2383.3861670836777</v>
      </c>
      <c r="K246">
        <f t="shared" si="64"/>
        <v>-4212.4751512760704</v>
      </c>
    </row>
    <row r="247" spans="1:11">
      <c r="A247" t="s">
        <v>113</v>
      </c>
      <c r="B247" s="5">
        <v>78.062932700000104</v>
      </c>
      <c r="C247">
        <f t="shared" si="53"/>
        <v>1353.2915581700001</v>
      </c>
      <c r="D247">
        <f t="shared" si="58"/>
        <v>2205.62927932</v>
      </c>
      <c r="E247">
        <f t="shared" si="59"/>
        <v>-475.7629720187042</v>
      </c>
      <c r="F247">
        <f t="shared" si="65"/>
        <v>1914.5606647937016</v>
      </c>
      <c r="G247">
        <f t="shared" si="60"/>
        <v>3829.1213295874031</v>
      </c>
      <c r="H247">
        <f t="shared" si="61"/>
        <v>1438.7976927749974</v>
      </c>
      <c r="I247">
        <f t="shared" si="62"/>
        <v>3353.3583575686989</v>
      </c>
      <c r="J247">
        <f t="shared" si="63"/>
        <v>-2390.3236368124058</v>
      </c>
      <c r="K247">
        <f t="shared" si="64"/>
        <v>-4304.8843016061073</v>
      </c>
    </row>
    <row r="248" spans="1:11">
      <c r="A248" t="s">
        <v>114</v>
      </c>
      <c r="B248" s="5">
        <v>881.48121040000001</v>
      </c>
      <c r="C248">
        <f t="shared" si="53"/>
        <v>3242.16934081</v>
      </c>
      <c r="D248">
        <f t="shared" si="58"/>
        <v>4401.35100521</v>
      </c>
      <c r="E248">
        <f t="shared" si="59"/>
        <v>-82.592991773588437</v>
      </c>
      <c r="F248">
        <f t="shared" si="65"/>
        <v>2070.1130718398399</v>
      </c>
      <c r="G248">
        <f t="shared" si="60"/>
        <v>4140.2261436796798</v>
      </c>
      <c r="H248">
        <f t="shared" si="61"/>
        <v>1987.5200800662515</v>
      </c>
      <c r="I248">
        <f t="shared" si="62"/>
        <v>4057.6331519060914</v>
      </c>
      <c r="J248">
        <f t="shared" si="63"/>
        <v>-2152.7060636134283</v>
      </c>
      <c r="K248">
        <f t="shared" si="64"/>
        <v>-4222.8191354532682</v>
      </c>
    </row>
    <row r="249" spans="1:11">
      <c r="A249" t="s">
        <v>115</v>
      </c>
      <c r="B249" s="5">
        <v>873.76961440000002</v>
      </c>
      <c r="C249">
        <f t="shared" si="53"/>
        <v>2416.6957486600004</v>
      </c>
      <c r="D249">
        <f t="shared" si="58"/>
        <v>1824.8102565300003</v>
      </c>
      <c r="E249">
        <f t="shared" si="59"/>
        <v>187.59971906355645</v>
      </c>
      <c r="F249">
        <f t="shared" si="65"/>
        <v>1938.1886583393407</v>
      </c>
      <c r="G249">
        <f t="shared" si="60"/>
        <v>3876.3773166786814</v>
      </c>
      <c r="H249">
        <f t="shared" si="61"/>
        <v>2125.7883774028969</v>
      </c>
      <c r="I249">
        <f t="shared" si="62"/>
        <v>4063.9770357422376</v>
      </c>
      <c r="J249">
        <f t="shared" si="63"/>
        <v>-1750.5889392757842</v>
      </c>
      <c r="K249">
        <f t="shared" si="64"/>
        <v>-3688.7775976151252</v>
      </c>
    </row>
    <row r="250" spans="1:11">
      <c r="A250" t="s">
        <v>116</v>
      </c>
      <c r="B250" s="5">
        <v>50.539150730000003</v>
      </c>
      <c r="C250">
        <f t="shared" si="53"/>
        <v>1883.8529082300001</v>
      </c>
      <c r="D250">
        <f t="shared" si="58"/>
        <v>981.8717558300001</v>
      </c>
      <c r="E250">
        <f t="shared" si="59"/>
        <v>454.21919112324593</v>
      </c>
      <c r="F250">
        <f t="shared" si="65"/>
        <v>1622.04500335687</v>
      </c>
      <c r="G250">
        <f t="shared" si="60"/>
        <v>3244.09000671374</v>
      </c>
      <c r="H250">
        <f t="shared" si="61"/>
        <v>2076.2641944801157</v>
      </c>
      <c r="I250">
        <f t="shared" si="62"/>
        <v>3698.3091978369857</v>
      </c>
      <c r="J250">
        <f t="shared" si="63"/>
        <v>-1167.825812233624</v>
      </c>
      <c r="K250">
        <f t="shared" si="64"/>
        <v>-2789.8708155904942</v>
      </c>
    </row>
    <row r="251" spans="1:11">
      <c r="A251" t="s">
        <v>117</v>
      </c>
      <c r="B251" s="5">
        <v>-185.47227860000001</v>
      </c>
      <c r="C251">
        <f t="shared" si="53"/>
        <v>1620.31769693</v>
      </c>
      <c r="D251">
        <f t="shared" si="58"/>
        <v>267.02613875999987</v>
      </c>
      <c r="E251">
        <f t="shared" si="59"/>
        <v>581.19936259693031</v>
      </c>
      <c r="F251">
        <f t="shared" si="65"/>
        <v>1491.4971773696291</v>
      </c>
      <c r="G251">
        <f t="shared" si="60"/>
        <v>2982.9943547392581</v>
      </c>
      <c r="H251">
        <f t="shared" si="61"/>
        <v>2072.6965399665596</v>
      </c>
      <c r="I251">
        <f t="shared" si="62"/>
        <v>3564.1937173361885</v>
      </c>
      <c r="J251">
        <f t="shared" si="63"/>
        <v>-910.29781477269876</v>
      </c>
      <c r="K251">
        <f t="shared" si="64"/>
        <v>-2401.7949921423278</v>
      </c>
    </row>
    <row r="252" spans="1:11">
      <c r="A252" t="s">
        <v>163</v>
      </c>
      <c r="B252" s="5">
        <v>-508.07533260000002</v>
      </c>
      <c r="C252">
        <f t="shared" si="53"/>
        <v>230.76115392999998</v>
      </c>
      <c r="D252">
        <f t="shared" si="58"/>
        <v>-3011.4081868799999</v>
      </c>
      <c r="E252">
        <f t="shared" si="59"/>
        <v>405.13851290920081</v>
      </c>
      <c r="F252">
        <f t="shared" si="65"/>
        <v>1694.3947329385301</v>
      </c>
      <c r="G252">
        <f t="shared" si="60"/>
        <v>3388.7894658770601</v>
      </c>
      <c r="H252">
        <f t="shared" si="61"/>
        <v>2099.533245847731</v>
      </c>
      <c r="I252">
        <f t="shared" si="62"/>
        <v>3793.9279787862611</v>
      </c>
      <c r="J252">
        <f t="shared" si="63"/>
        <v>-1289.2562200293291</v>
      </c>
      <c r="K252">
        <f t="shared" si="64"/>
        <v>-2983.6509529678592</v>
      </c>
    </row>
    <row r="253" spans="1:11">
      <c r="A253" t="s">
        <v>119</v>
      </c>
      <c r="B253" s="5">
        <v>-109.26437559999999</v>
      </c>
      <c r="C253">
        <f t="shared" si="53"/>
        <v>-752.27283607000004</v>
      </c>
      <c r="D253">
        <f t="shared" si="58"/>
        <v>-3168.9685847300007</v>
      </c>
      <c r="E253">
        <f t="shared" si="59"/>
        <v>214.0655408220573</v>
      </c>
      <c r="F253">
        <f t="shared" si="65"/>
        <v>1871.270008636182</v>
      </c>
      <c r="G253">
        <f t="shared" si="60"/>
        <v>3742.5400172723639</v>
      </c>
      <c r="H253">
        <f t="shared" si="61"/>
        <v>2085.3355494582393</v>
      </c>
      <c r="I253">
        <f t="shared" si="62"/>
        <v>3956.6055580944212</v>
      </c>
      <c r="J253">
        <f t="shared" si="63"/>
        <v>-1657.2044678141247</v>
      </c>
      <c r="K253">
        <f t="shared" si="64"/>
        <v>-3528.4744764503066</v>
      </c>
    </row>
    <row r="254" spans="1:11">
      <c r="A254" t="s">
        <v>120</v>
      </c>
      <c r="B254" s="5">
        <v>-392.40018659999998</v>
      </c>
      <c r="C254">
        <f t="shared" si="53"/>
        <v>-1195.2121734</v>
      </c>
      <c r="D254">
        <f t="shared" si="58"/>
        <v>-3079.0650816300003</v>
      </c>
      <c r="E254">
        <f t="shared" si="59"/>
        <v>5.1644295025000249</v>
      </c>
      <c r="F254">
        <f t="shared" si="65"/>
        <v>1996.3158187917131</v>
      </c>
      <c r="G254">
        <f t="shared" si="60"/>
        <v>3992.6316375834263</v>
      </c>
      <c r="H254">
        <f t="shared" si="61"/>
        <v>2001.4802482942132</v>
      </c>
      <c r="I254">
        <f t="shared" si="62"/>
        <v>3997.7960670859261</v>
      </c>
      <c r="J254">
        <f t="shared" si="63"/>
        <v>-1991.1513892892131</v>
      </c>
      <c r="K254">
        <f t="shared" si="64"/>
        <v>-3987.4672080809264</v>
      </c>
    </row>
    <row r="255" spans="1:11">
      <c r="A255" t="s">
        <v>121</v>
      </c>
      <c r="B255" s="5">
        <v>973.99870014999999</v>
      </c>
      <c r="C255">
        <f t="shared" si="53"/>
        <v>-35.741194650000011</v>
      </c>
      <c r="D255">
        <f t="shared" si="58"/>
        <v>-1656.0588915799999</v>
      </c>
      <c r="E255">
        <f t="shared" si="59"/>
        <v>-105.30955517100001</v>
      </c>
      <c r="F255">
        <f t="shared" si="65"/>
        <v>2025.303719467054</v>
      </c>
      <c r="G255">
        <f t="shared" si="60"/>
        <v>4050.6074389341079</v>
      </c>
      <c r="H255">
        <f t="shared" si="61"/>
        <v>1919.9941642960539</v>
      </c>
      <c r="I255">
        <f t="shared" si="62"/>
        <v>3945.2978837631081</v>
      </c>
      <c r="J255">
        <f t="shared" si="63"/>
        <v>-2130.613274638054</v>
      </c>
      <c r="K255">
        <f t="shared" si="64"/>
        <v>-4155.9169941051077</v>
      </c>
    </row>
    <row r="256" spans="1:11">
      <c r="A256" t="s">
        <v>122</v>
      </c>
      <c r="B256" s="5">
        <v>435.16806607000001</v>
      </c>
      <c r="C256">
        <f t="shared" si="53"/>
        <v>907.50220402000002</v>
      </c>
      <c r="D256">
        <f t="shared" si="58"/>
        <v>676.74105009000004</v>
      </c>
      <c r="E256">
        <f t="shared" si="59"/>
        <v>-98.71357365050001</v>
      </c>
      <c r="F256">
        <f t="shared" si="65"/>
        <v>2027.7458406466837</v>
      </c>
      <c r="G256">
        <f t="shared" si="60"/>
        <v>4055.4916812933675</v>
      </c>
      <c r="H256">
        <f t="shared" si="61"/>
        <v>1929.0322669961838</v>
      </c>
      <c r="I256">
        <f t="shared" si="62"/>
        <v>3956.7781076428673</v>
      </c>
      <c r="J256">
        <f t="shared" si="63"/>
        <v>-2126.4594142971837</v>
      </c>
      <c r="K256">
        <f t="shared" si="64"/>
        <v>-4154.2052549438677</v>
      </c>
    </row>
    <row r="257" spans="1:11">
      <c r="A257" t="s">
        <v>123</v>
      </c>
      <c r="B257" s="5">
        <v>1826.35083803</v>
      </c>
      <c r="C257">
        <f t="shared" si="53"/>
        <v>2843.1174176499999</v>
      </c>
      <c r="D257">
        <f t="shared" si="58"/>
        <v>3595.3902537200001</v>
      </c>
      <c r="E257">
        <f t="shared" si="59"/>
        <v>31.400180736500012</v>
      </c>
      <c r="F257">
        <f t="shared" si="65"/>
        <v>2179.3170344958899</v>
      </c>
      <c r="G257">
        <f t="shared" si="60"/>
        <v>4358.6340689917797</v>
      </c>
      <c r="H257">
        <f t="shared" si="61"/>
        <v>2210.7172152323897</v>
      </c>
      <c r="I257">
        <f t="shared" si="62"/>
        <v>4390.03424972828</v>
      </c>
      <c r="J257">
        <f t="shared" si="63"/>
        <v>-2147.9168537593901</v>
      </c>
      <c r="K257">
        <f t="shared" si="64"/>
        <v>-4327.2338882552795</v>
      </c>
    </row>
    <row r="258" spans="1:11">
      <c r="A258" t="s">
        <v>124</v>
      </c>
      <c r="B258" s="5">
        <v>1432.63780518</v>
      </c>
      <c r="C258">
        <f t="shared" si="53"/>
        <v>4668.15540943</v>
      </c>
      <c r="D258">
        <f t="shared" si="58"/>
        <v>5863.3675828300002</v>
      </c>
      <c r="E258">
        <f t="shared" si="59"/>
        <v>264.11296749550007</v>
      </c>
      <c r="F258">
        <f t="shared" si="65"/>
        <v>2531.7018011222731</v>
      </c>
      <c r="G258">
        <f t="shared" si="60"/>
        <v>5063.4036022445462</v>
      </c>
      <c r="H258">
        <f t="shared" si="61"/>
        <v>2795.8147686177731</v>
      </c>
      <c r="I258">
        <f t="shared" si="62"/>
        <v>5327.5165697400462</v>
      </c>
      <c r="J258">
        <f t="shared" si="63"/>
        <v>-2267.5888336267731</v>
      </c>
      <c r="K258">
        <f t="shared" si="64"/>
        <v>-4799.2906347490461</v>
      </c>
    </row>
    <row r="259" spans="1:11">
      <c r="A259" t="s">
        <v>125</v>
      </c>
      <c r="B259" s="5">
        <v>-571.98</v>
      </c>
      <c r="C259">
        <f t="shared" ref="C259:C282" si="66">SUM(B256,B257,B258,B259)</f>
        <v>3122.1767092799996</v>
      </c>
      <c r="D259">
        <f t="shared" si="58"/>
        <v>3157.9179039299997</v>
      </c>
      <c r="E259">
        <f t="shared" si="59"/>
        <v>355.42372654000008</v>
      </c>
      <c r="F259">
        <f t="shared" si="65"/>
        <v>2604.1300417843649</v>
      </c>
      <c r="G259">
        <f t="shared" si="60"/>
        <v>5208.2600835687299</v>
      </c>
      <c r="H259">
        <f t="shared" si="61"/>
        <v>2959.5537683243651</v>
      </c>
      <c r="I259">
        <f t="shared" si="62"/>
        <v>5563.6838101087296</v>
      </c>
      <c r="J259">
        <f t="shared" si="63"/>
        <v>-2248.7063152443648</v>
      </c>
      <c r="K259">
        <f t="shared" si="64"/>
        <v>-4852.8363570287302</v>
      </c>
    </row>
    <row r="260" spans="1:11">
      <c r="A260" t="s">
        <v>126</v>
      </c>
      <c r="B260" s="5">
        <v>1054.74</v>
      </c>
      <c r="C260">
        <f t="shared" si="66"/>
        <v>3741.7486432100004</v>
      </c>
      <c r="D260">
        <f t="shared" si="58"/>
        <v>2834.2464391900003</v>
      </c>
      <c r="E260">
        <f t="shared" si="59"/>
        <v>477.80717709600003</v>
      </c>
      <c r="F260">
        <f t="shared" si="65"/>
        <v>2662.531536993195</v>
      </c>
      <c r="G260">
        <f t="shared" si="60"/>
        <v>5325.06307398639</v>
      </c>
      <c r="H260">
        <f t="shared" si="61"/>
        <v>3140.338714089195</v>
      </c>
      <c r="I260">
        <f t="shared" si="62"/>
        <v>5802.8702510823896</v>
      </c>
      <c r="J260">
        <f t="shared" si="63"/>
        <v>-2184.724359897195</v>
      </c>
      <c r="K260">
        <f t="shared" si="64"/>
        <v>-4847.2558968903904</v>
      </c>
    </row>
    <row r="261" spans="1:11">
      <c r="A261" t="s">
        <v>127</v>
      </c>
      <c r="B261" s="5">
        <v>1513.35</v>
      </c>
      <c r="C261">
        <f t="shared" si="66"/>
        <v>3428.7478051799999</v>
      </c>
      <c r="D261">
        <f t="shared" si="58"/>
        <v>585.63038753000001</v>
      </c>
      <c r="E261">
        <f t="shared" si="59"/>
        <v>544.93277245800004</v>
      </c>
      <c r="F261">
        <f t="shared" si="65"/>
        <v>2646.6409920960223</v>
      </c>
      <c r="G261">
        <f t="shared" si="60"/>
        <v>5293.2819841920445</v>
      </c>
      <c r="H261">
        <f t="shared" si="61"/>
        <v>3191.5737645540221</v>
      </c>
      <c r="I261">
        <f t="shared" si="62"/>
        <v>5838.2147566500444</v>
      </c>
      <c r="J261">
        <f t="shared" si="63"/>
        <v>-2101.7082196380225</v>
      </c>
      <c r="K261">
        <f t="shared" si="64"/>
        <v>-4748.3492117340447</v>
      </c>
    </row>
    <row r="262" spans="1:11">
      <c r="A262" t="s">
        <v>128</v>
      </c>
      <c r="B262" s="5">
        <v>1266.44</v>
      </c>
      <c r="C262">
        <f t="shared" si="66"/>
        <v>3262.55</v>
      </c>
      <c r="D262">
        <f t="shared" si="58"/>
        <v>-1405.6054094299998</v>
      </c>
      <c r="E262">
        <f t="shared" si="59"/>
        <v>541.95863370500001</v>
      </c>
      <c r="F262">
        <f t="shared" si="65"/>
        <v>2648.9103421784625</v>
      </c>
      <c r="G262">
        <f t="shared" si="60"/>
        <v>5297.8206843569251</v>
      </c>
      <c r="H262">
        <f t="shared" si="61"/>
        <v>3190.8689758834626</v>
      </c>
      <c r="I262">
        <f t="shared" si="62"/>
        <v>5839.7793180619246</v>
      </c>
      <c r="J262">
        <f t="shared" si="63"/>
        <v>-2106.9517084734625</v>
      </c>
      <c r="K262">
        <f t="shared" si="64"/>
        <v>-4755.8620506519255</v>
      </c>
    </row>
    <row r="263" spans="1:11">
      <c r="A263" t="s">
        <v>129</v>
      </c>
      <c r="B263" s="5">
        <v>2540.91</v>
      </c>
      <c r="C263">
        <f t="shared" si="66"/>
        <v>6375.4400000000005</v>
      </c>
      <c r="D263">
        <f t="shared" ref="D263:D282" si="67">C263-C259</f>
        <v>3253.2632907200009</v>
      </c>
      <c r="E263">
        <f t="shared" si="59"/>
        <v>825.29304826300017</v>
      </c>
      <c r="F263">
        <f t="shared" si="65"/>
        <v>2619.0507192072578</v>
      </c>
      <c r="G263">
        <f t="shared" si="60"/>
        <v>5238.1014384145155</v>
      </c>
      <c r="H263">
        <f t="shared" si="61"/>
        <v>3444.3437674702582</v>
      </c>
      <c r="I263">
        <f t="shared" si="62"/>
        <v>6063.3944866775155</v>
      </c>
      <c r="J263">
        <f t="shared" si="63"/>
        <v>-1793.7576709442576</v>
      </c>
      <c r="K263">
        <f t="shared" si="64"/>
        <v>-4412.8083901515156</v>
      </c>
    </row>
    <row r="264" spans="1:11">
      <c r="A264" t="s">
        <v>130</v>
      </c>
      <c r="B264" s="5">
        <v>1000.13</v>
      </c>
      <c r="C264">
        <f t="shared" si="66"/>
        <v>6320.83</v>
      </c>
      <c r="D264">
        <f t="shared" si="67"/>
        <v>2579.0813567899995</v>
      </c>
      <c r="E264">
        <f t="shared" si="59"/>
        <v>1058.381461078</v>
      </c>
      <c r="F264">
        <f t="shared" si="65"/>
        <v>2553.2428154317677</v>
      </c>
      <c r="G264">
        <f t="shared" si="60"/>
        <v>5106.4856308635353</v>
      </c>
      <c r="H264">
        <f t="shared" si="61"/>
        <v>3611.6242765097677</v>
      </c>
      <c r="I264">
        <f t="shared" si="62"/>
        <v>6164.8670919415354</v>
      </c>
      <c r="J264">
        <f t="shared" si="63"/>
        <v>-1494.8613543537676</v>
      </c>
      <c r="K264">
        <f t="shared" si="64"/>
        <v>-4048.1041697855353</v>
      </c>
    </row>
    <row r="265" spans="1:11">
      <c r="A265" t="s">
        <v>131</v>
      </c>
      <c r="B265" s="5">
        <v>2305.14</v>
      </c>
      <c r="C265">
        <f t="shared" si="66"/>
        <v>7112.619999999999</v>
      </c>
      <c r="D265">
        <f t="shared" si="67"/>
        <v>3683.8721948199991</v>
      </c>
      <c r="E265">
        <f t="shared" si="59"/>
        <v>1227.1798187615</v>
      </c>
      <c r="F265">
        <f t="shared" si="65"/>
        <v>2611.9367450377454</v>
      </c>
      <c r="G265">
        <f t="shared" si="60"/>
        <v>5223.8734900754907</v>
      </c>
      <c r="H265">
        <f t="shared" si="61"/>
        <v>3839.1165637992453</v>
      </c>
      <c r="I265">
        <f t="shared" si="62"/>
        <v>6451.0533088369903</v>
      </c>
      <c r="J265">
        <f t="shared" si="63"/>
        <v>-1384.7569262762454</v>
      </c>
      <c r="K265">
        <f t="shared" si="64"/>
        <v>-3996.6936713139908</v>
      </c>
    </row>
    <row r="266" spans="1:11">
      <c r="A266" t="s">
        <v>132</v>
      </c>
      <c r="B266" s="5">
        <v>2355.5700000000002</v>
      </c>
      <c r="C266">
        <f t="shared" si="66"/>
        <v>8201.75</v>
      </c>
      <c r="D266">
        <f t="shared" si="67"/>
        <v>4939.2</v>
      </c>
      <c r="E266">
        <f t="shared" si="59"/>
        <v>1426.414637051</v>
      </c>
      <c r="F266">
        <f t="shared" si="65"/>
        <v>2738.9289964991444</v>
      </c>
      <c r="G266">
        <f t="shared" si="60"/>
        <v>5477.8579929982889</v>
      </c>
      <c r="H266">
        <f t="shared" si="61"/>
        <v>4165.3436335501447</v>
      </c>
      <c r="I266">
        <f t="shared" si="62"/>
        <v>6904.2726300492886</v>
      </c>
      <c r="J266">
        <f t="shared" si="63"/>
        <v>-1312.5143594481444</v>
      </c>
      <c r="K266">
        <f t="shared" si="64"/>
        <v>-4051.4433559472891</v>
      </c>
    </row>
    <row r="267" spans="1:11">
      <c r="A267" t="s">
        <v>133</v>
      </c>
      <c r="B267" s="5">
        <v>1279.1718525000001</v>
      </c>
      <c r="C267">
        <f t="shared" si="66"/>
        <v>6940.0118524999998</v>
      </c>
      <c r="D267">
        <f t="shared" si="67"/>
        <v>564.5718524999993</v>
      </c>
      <c r="E267">
        <f t="shared" si="59"/>
        <v>1344.3617657099999</v>
      </c>
      <c r="F267">
        <f t="shared" si="65"/>
        <v>2738.9380669970246</v>
      </c>
      <c r="G267">
        <f t="shared" si="60"/>
        <v>5477.8761339940493</v>
      </c>
      <c r="H267">
        <f t="shared" si="61"/>
        <v>4083.2998327070245</v>
      </c>
      <c r="I267">
        <f t="shared" si="62"/>
        <v>6822.2378997040487</v>
      </c>
      <c r="J267">
        <f t="shared" si="63"/>
        <v>-1394.5763012870248</v>
      </c>
      <c r="K267">
        <f t="shared" si="64"/>
        <v>-4133.5143682840499</v>
      </c>
    </row>
    <row r="268" spans="1:11">
      <c r="A268" t="s">
        <v>134</v>
      </c>
      <c r="B268" s="5">
        <v>1367.6764869000001</v>
      </c>
      <c r="C268">
        <f t="shared" si="66"/>
        <v>7307.5583394000005</v>
      </c>
      <c r="D268">
        <f t="shared" si="67"/>
        <v>986.72833940000055</v>
      </c>
      <c r="E268">
        <f t="shared" si="59"/>
        <v>1173.6306324195002</v>
      </c>
      <c r="F268">
        <f t="shared" si="65"/>
        <v>2643.1001436885758</v>
      </c>
      <c r="G268">
        <f t="shared" si="60"/>
        <v>5286.2002873771517</v>
      </c>
      <c r="H268">
        <f t="shared" si="61"/>
        <v>3816.730776108076</v>
      </c>
      <c r="I268">
        <f t="shared" si="62"/>
        <v>6459.8309197966519</v>
      </c>
      <c r="J268">
        <f t="shared" si="63"/>
        <v>-1469.4695112690756</v>
      </c>
      <c r="K268">
        <f t="shared" si="64"/>
        <v>-4112.5696549576514</v>
      </c>
    </row>
    <row r="269" spans="1:11">
      <c r="A269" t="s">
        <v>135</v>
      </c>
      <c r="B269" s="5">
        <v>3787.9926863999999</v>
      </c>
      <c r="C269">
        <f t="shared" si="66"/>
        <v>8790.4110258000001</v>
      </c>
      <c r="D269">
        <f t="shared" si="67"/>
        <v>1677.7910258000011</v>
      </c>
      <c r="E269">
        <f t="shared" si="59"/>
        <v>1166.2796708829999</v>
      </c>
      <c r="F269">
        <f t="shared" si="65"/>
        <v>2641.3976671895298</v>
      </c>
      <c r="G269">
        <f t="shared" si="60"/>
        <v>5282.7953343790596</v>
      </c>
      <c r="H269">
        <f t="shared" si="61"/>
        <v>3807.6773380725299</v>
      </c>
      <c r="I269">
        <f t="shared" si="62"/>
        <v>6449.0750052620597</v>
      </c>
      <c r="J269">
        <f t="shared" si="63"/>
        <v>-1475.1179963065299</v>
      </c>
      <c r="K269">
        <f t="shared" si="64"/>
        <v>-4116.5156634960595</v>
      </c>
    </row>
    <row r="270" spans="1:11">
      <c r="A270" t="s">
        <v>136</v>
      </c>
      <c r="B270" s="5">
        <v>920.85475226999995</v>
      </c>
      <c r="C270">
        <f t="shared" si="66"/>
        <v>7355.6957780700004</v>
      </c>
      <c r="D270">
        <f t="shared" si="67"/>
        <v>-846.05422192999958</v>
      </c>
      <c r="E270">
        <f t="shared" si="59"/>
        <v>1074.8833719950001</v>
      </c>
      <c r="F270">
        <f t="shared" si="65"/>
        <v>2679.4644676685984</v>
      </c>
      <c r="G270">
        <f t="shared" si="60"/>
        <v>5358.9289353371969</v>
      </c>
      <c r="H270">
        <f t="shared" si="61"/>
        <v>3754.3478396635983</v>
      </c>
      <c r="I270">
        <f t="shared" si="62"/>
        <v>6433.8123073321967</v>
      </c>
      <c r="J270">
        <f t="shared" si="63"/>
        <v>-1604.5810956735984</v>
      </c>
      <c r="K270">
        <f t="shared" si="64"/>
        <v>-4284.0455633421971</v>
      </c>
    </row>
    <row r="271" spans="1:11">
      <c r="A271" t="s">
        <v>137</v>
      </c>
      <c r="B271" s="5">
        <v>3043.8643763</v>
      </c>
      <c r="C271">
        <f t="shared" si="66"/>
        <v>9120.3883018699999</v>
      </c>
      <c r="D271">
        <f t="shared" si="67"/>
        <v>2180.37644937</v>
      </c>
      <c r="E271">
        <f t="shared" si="59"/>
        <v>1170.5508875255002</v>
      </c>
      <c r="F271">
        <f t="shared" si="65"/>
        <v>2683.257084028085</v>
      </c>
      <c r="G271">
        <f t="shared" si="60"/>
        <v>5366.5141680561701</v>
      </c>
      <c r="H271">
        <f t="shared" si="61"/>
        <v>3853.807971553585</v>
      </c>
      <c r="I271">
        <f t="shared" si="62"/>
        <v>6537.0650555816701</v>
      </c>
      <c r="J271">
        <f t="shared" si="63"/>
        <v>-1512.7061965025848</v>
      </c>
      <c r="K271">
        <f t="shared" si="64"/>
        <v>-4195.9632805306701</v>
      </c>
    </row>
    <row r="272" spans="1:11">
      <c r="A272" t="s">
        <v>138</v>
      </c>
      <c r="B272" s="5">
        <v>1863.3439796</v>
      </c>
      <c r="C272">
        <f t="shared" si="66"/>
        <v>9616.0557945700002</v>
      </c>
      <c r="D272">
        <f t="shared" si="67"/>
        <v>2308.4974551699997</v>
      </c>
      <c r="E272">
        <f t="shared" si="59"/>
        <v>1436.5461696280001</v>
      </c>
      <c r="F272">
        <f t="shared" si="65"/>
        <v>2504.6123125729328</v>
      </c>
      <c r="G272">
        <f t="shared" si="60"/>
        <v>5009.2246251458655</v>
      </c>
      <c r="H272">
        <f t="shared" si="61"/>
        <v>3941.1584822009327</v>
      </c>
      <c r="I272">
        <f t="shared" si="62"/>
        <v>6445.7707947738654</v>
      </c>
      <c r="J272">
        <f t="shared" si="63"/>
        <v>-1068.0661429449326</v>
      </c>
      <c r="K272">
        <f t="shared" si="64"/>
        <v>-3572.6784555178656</v>
      </c>
    </row>
    <row r="273" spans="1:81">
      <c r="A273" t="s">
        <v>139</v>
      </c>
      <c r="B273" s="5">
        <v>5470.8097740000003</v>
      </c>
      <c r="C273">
        <f t="shared" si="66"/>
        <v>11298.872882170001</v>
      </c>
      <c r="D273">
        <f t="shared" si="67"/>
        <v>2508.4618563700005</v>
      </c>
      <c r="E273">
        <f t="shared" si="59"/>
        <v>1720.4176916830002</v>
      </c>
      <c r="F273">
        <f t="shared" si="65"/>
        <v>2265.4748561806105</v>
      </c>
      <c r="G273">
        <f t="shared" si="60"/>
        <v>4530.9497123612209</v>
      </c>
      <c r="H273">
        <f t="shared" si="61"/>
        <v>3985.8925478636106</v>
      </c>
      <c r="I273">
        <f t="shared" si="62"/>
        <v>6251.3674040442211</v>
      </c>
      <c r="J273">
        <f t="shared" si="63"/>
        <v>-545.0571644976103</v>
      </c>
      <c r="K273">
        <f t="shared" si="64"/>
        <v>-2810.5320206782208</v>
      </c>
    </row>
    <row r="274" spans="1:81">
      <c r="A274" t="s">
        <v>140</v>
      </c>
      <c r="B274" s="5">
        <v>695.08024751999994</v>
      </c>
      <c r="C274">
        <f t="shared" si="66"/>
        <v>11073.098377419999</v>
      </c>
      <c r="D274">
        <f t="shared" si="67"/>
        <v>3717.402599349999</v>
      </c>
      <c r="E274">
        <f t="shared" si="59"/>
        <v>2060.2410757319999</v>
      </c>
      <c r="F274">
        <f t="shared" si="65"/>
        <v>2002.0839845013061</v>
      </c>
      <c r="G274">
        <f t="shared" si="60"/>
        <v>4004.1679690026122</v>
      </c>
      <c r="H274">
        <f t="shared" si="61"/>
        <v>4062.325060233306</v>
      </c>
      <c r="I274">
        <f t="shared" si="62"/>
        <v>6064.4090447346116</v>
      </c>
      <c r="J274">
        <f t="shared" si="63"/>
        <v>58.157091230693823</v>
      </c>
      <c r="K274">
        <f t="shared" si="64"/>
        <v>-1943.9268932706123</v>
      </c>
    </row>
    <row r="275" spans="1:81">
      <c r="A275" t="s">
        <v>141</v>
      </c>
      <c r="B275" s="5">
        <v>4231.3207818000001</v>
      </c>
      <c r="C275">
        <f t="shared" si="66"/>
        <v>12260.55478292</v>
      </c>
      <c r="D275">
        <f t="shared" si="67"/>
        <v>3140.1664810500006</v>
      </c>
      <c r="E275">
        <f t="shared" si="59"/>
        <v>2300.0523443635002</v>
      </c>
      <c r="F275">
        <f t="shared" si="65"/>
        <v>1811.710879131293</v>
      </c>
      <c r="G275">
        <f t="shared" si="60"/>
        <v>3623.4217582625861</v>
      </c>
      <c r="H275">
        <f t="shared" si="61"/>
        <v>4111.7632234947932</v>
      </c>
      <c r="I275">
        <f t="shared" si="62"/>
        <v>5923.4741026260863</v>
      </c>
      <c r="J275">
        <f t="shared" si="63"/>
        <v>488.34146523220716</v>
      </c>
      <c r="K275">
        <f t="shared" si="64"/>
        <v>-1323.3694138990859</v>
      </c>
    </row>
    <row r="276" spans="1:81">
      <c r="A276" t="s">
        <v>142</v>
      </c>
      <c r="B276" s="5">
        <v>6002.1115830999997</v>
      </c>
      <c r="C276">
        <f t="shared" si="66"/>
        <v>16399.322386420001</v>
      </c>
      <c r="D276">
        <f t="shared" si="67"/>
        <v>6783.2665918500006</v>
      </c>
      <c r="E276">
        <f t="shared" si="59"/>
        <v>2605.3786214514998</v>
      </c>
      <c r="F276">
        <f t="shared" si="65"/>
        <v>2025.6671104242057</v>
      </c>
      <c r="G276">
        <f t="shared" si="60"/>
        <v>4051.3342208484114</v>
      </c>
      <c r="H276">
        <f t="shared" si="61"/>
        <v>4631.0457318757053</v>
      </c>
      <c r="I276">
        <f t="shared" si="62"/>
        <v>6656.7128422999112</v>
      </c>
      <c r="J276">
        <f t="shared" si="63"/>
        <v>579.71151102729414</v>
      </c>
      <c r="K276">
        <f t="shared" si="64"/>
        <v>-1445.9555993969116</v>
      </c>
    </row>
    <row r="277" spans="1:81">
      <c r="A277" t="s">
        <v>143</v>
      </c>
      <c r="B277" s="5">
        <v>6422.9384110999999</v>
      </c>
      <c r="C277">
        <f t="shared" si="66"/>
        <v>17351.45102352</v>
      </c>
      <c r="D277">
        <f t="shared" si="67"/>
        <v>6052.578141349999</v>
      </c>
      <c r="E277">
        <f t="shared" si="59"/>
        <v>2728.2380158330002</v>
      </c>
      <c r="F277">
        <f t="shared" si="65"/>
        <v>2159.000627544805</v>
      </c>
      <c r="G277">
        <f t="shared" si="60"/>
        <v>4318.0012550896099</v>
      </c>
      <c r="H277">
        <f t="shared" si="61"/>
        <v>4887.2386433778047</v>
      </c>
      <c r="I277">
        <f t="shared" si="62"/>
        <v>7046.2392709226096</v>
      </c>
      <c r="J277">
        <f t="shared" si="63"/>
        <v>569.23738828819523</v>
      </c>
      <c r="K277">
        <f t="shared" si="64"/>
        <v>-1589.7632392566097</v>
      </c>
    </row>
    <row r="278" spans="1:81">
      <c r="A278" t="s">
        <v>144</v>
      </c>
      <c r="B278" s="5">
        <v>2004.4507415999999</v>
      </c>
      <c r="C278">
        <f t="shared" si="66"/>
        <v>18660.821517600001</v>
      </c>
      <c r="D278">
        <f t="shared" si="67"/>
        <v>7587.7231401800018</v>
      </c>
      <c r="E278">
        <f t="shared" si="59"/>
        <v>2814.4557937005002</v>
      </c>
      <c r="F278">
        <f t="shared" si="65"/>
        <v>2319.2702873796675</v>
      </c>
      <c r="G278">
        <f t="shared" si="60"/>
        <v>4638.540574759335</v>
      </c>
      <c r="H278">
        <f t="shared" si="61"/>
        <v>5133.7260810801672</v>
      </c>
      <c r="I278">
        <f t="shared" si="62"/>
        <v>7452.9963684598351</v>
      </c>
      <c r="J278">
        <f t="shared" si="63"/>
        <v>495.1855063208327</v>
      </c>
      <c r="K278">
        <f t="shared" si="64"/>
        <v>-1824.0847810588348</v>
      </c>
    </row>
    <row r="279" spans="1:81">
      <c r="A279" t="s">
        <v>145</v>
      </c>
      <c r="B279" s="5">
        <v>4060.3851878999999</v>
      </c>
      <c r="C279">
        <f t="shared" si="66"/>
        <v>18489.8859237</v>
      </c>
      <c r="D279">
        <f t="shared" si="67"/>
        <v>6229.3311407799993</v>
      </c>
      <c r="E279">
        <f t="shared" si="59"/>
        <v>2968.0264555430003</v>
      </c>
      <c r="F279">
        <f t="shared" si="65"/>
        <v>2441.6668929224115</v>
      </c>
      <c r="G279">
        <f t="shared" si="60"/>
        <v>4883.3337858448231</v>
      </c>
      <c r="H279">
        <f t="shared" si="61"/>
        <v>5409.6933484654119</v>
      </c>
      <c r="I279">
        <f t="shared" si="62"/>
        <v>7851.3602413878234</v>
      </c>
      <c r="J279">
        <f t="shared" si="63"/>
        <v>526.3595626205888</v>
      </c>
      <c r="K279">
        <f t="shared" si="64"/>
        <v>-1915.3073303018227</v>
      </c>
    </row>
    <row r="280" spans="1:81">
      <c r="A280" t="s">
        <v>146</v>
      </c>
      <c r="B280" s="5">
        <v>2333.6061147</v>
      </c>
      <c r="C280">
        <f t="shared" si="66"/>
        <v>14821.380455299999</v>
      </c>
      <c r="D280">
        <f t="shared" si="67"/>
        <v>-1577.9419311200018</v>
      </c>
      <c r="E280">
        <f t="shared" si="59"/>
        <v>2747.4170370275001</v>
      </c>
      <c r="F280">
        <f t="shared" si="65"/>
        <v>2645.2297509696423</v>
      </c>
      <c r="G280">
        <f t="shared" si="60"/>
        <v>5290.4595019392846</v>
      </c>
      <c r="H280">
        <f t="shared" si="61"/>
        <v>5392.6467879971424</v>
      </c>
      <c r="I280">
        <f t="shared" si="62"/>
        <v>8037.8765389667842</v>
      </c>
      <c r="J280">
        <f t="shared" si="63"/>
        <v>102.18728605785782</v>
      </c>
      <c r="K280">
        <f t="shared" si="64"/>
        <v>-2543.0424649117845</v>
      </c>
    </row>
    <row r="281" spans="1:81">
      <c r="A281" t="s">
        <v>273</v>
      </c>
      <c r="B281" s="5">
        <v>4008.7059936000001</v>
      </c>
      <c r="C281">
        <f t="shared" si="66"/>
        <v>12407.148037800001</v>
      </c>
      <c r="D281">
        <f t="shared" si="67"/>
        <v>-4944.3029857199981</v>
      </c>
      <c r="E281">
        <f t="shared" ref="E281:E282" si="68">AVERAGE(D262:D281)</f>
        <v>2470.9203683650003</v>
      </c>
      <c r="F281">
        <f t="shared" si="65"/>
        <v>3128.0378540215511</v>
      </c>
      <c r="G281">
        <f t="shared" ref="G281:G282" si="69">F281*2</f>
        <v>6256.0757080431022</v>
      </c>
      <c r="H281">
        <f t="shared" ref="H281:H282" si="70">E281+F281</f>
        <v>5598.9582223865509</v>
      </c>
      <c r="I281">
        <f t="shared" ref="I281:I282" si="71">E281+G281</f>
        <v>8726.9960764081025</v>
      </c>
      <c r="J281">
        <f t="shared" ref="J281:J282" si="72">E281-F281</f>
        <v>-657.1174856565508</v>
      </c>
      <c r="K281">
        <f t="shared" ref="K281:K282" si="73">E281-G281</f>
        <v>-3785.1553396781019</v>
      </c>
    </row>
    <row r="282" spans="1:81">
      <c r="A282" t="s">
        <v>274</v>
      </c>
      <c r="B282">
        <v>-595.35793630000001</v>
      </c>
      <c r="C282">
        <f t="shared" si="66"/>
        <v>9807.3393598999992</v>
      </c>
      <c r="D282">
        <f t="shared" si="67"/>
        <v>-8853.4821577000021</v>
      </c>
      <c r="E282">
        <f t="shared" si="68"/>
        <v>2098.5265309514998</v>
      </c>
      <c r="F282">
        <f t="shared" ref="F282" si="74">STDEV(D263,D264,D265,D266,D267,D268,D269,D270,D271,D272,D273,D274,D275,D276,D277,D278,D279,D280,D281,D282)</f>
        <v>3949.3430004656311</v>
      </c>
      <c r="G282">
        <f t="shared" si="69"/>
        <v>7898.6860009312622</v>
      </c>
      <c r="H282">
        <f t="shared" si="70"/>
        <v>6047.8695314171309</v>
      </c>
      <c r="I282">
        <f t="shared" si="71"/>
        <v>9997.2125318827621</v>
      </c>
      <c r="J282">
        <f t="shared" si="72"/>
        <v>-1850.8164695141313</v>
      </c>
      <c r="K282">
        <f t="shared" si="73"/>
        <v>-5800.1594699797624</v>
      </c>
    </row>
    <row r="283" spans="1:81">
      <c r="B283" s="5"/>
    </row>
    <row r="285" spans="1:81" ht="75">
      <c r="A285" s="1" t="s">
        <v>0</v>
      </c>
      <c r="B285" s="6" t="s">
        <v>160</v>
      </c>
      <c r="C285" s="2" t="s">
        <v>148</v>
      </c>
      <c r="D285" s="2" t="s">
        <v>149</v>
      </c>
      <c r="E285" s="2" t="s">
        <v>150</v>
      </c>
      <c r="F285" s="2" t="s">
        <v>166</v>
      </c>
      <c r="G285" s="2" t="s">
        <v>167</v>
      </c>
      <c r="H285" s="2" t="s">
        <v>151</v>
      </c>
      <c r="I285" s="2" t="s">
        <v>152</v>
      </c>
      <c r="J285" s="2" t="s">
        <v>153</v>
      </c>
      <c r="K285" s="2" t="s">
        <v>154</v>
      </c>
      <c r="P285" s="9" t="s">
        <v>83</v>
      </c>
      <c r="Q285" s="9" t="s">
        <v>84</v>
      </c>
      <c r="R285" s="9" t="s">
        <v>85</v>
      </c>
      <c r="S285" s="9" t="s">
        <v>86</v>
      </c>
      <c r="T285" s="9" t="s">
        <v>87</v>
      </c>
      <c r="U285" s="9" t="s">
        <v>88</v>
      </c>
      <c r="V285" s="9" t="s">
        <v>89</v>
      </c>
      <c r="W285" s="9" t="s">
        <v>90</v>
      </c>
      <c r="X285" s="9" t="s">
        <v>91</v>
      </c>
      <c r="Y285" s="9" t="s">
        <v>92</v>
      </c>
      <c r="Z285" s="9" t="s">
        <v>93</v>
      </c>
      <c r="AA285" s="9" t="s">
        <v>94</v>
      </c>
      <c r="AB285" s="9" t="s">
        <v>95</v>
      </c>
      <c r="AC285" s="9" t="s">
        <v>96</v>
      </c>
      <c r="AD285" s="9" t="s">
        <v>97</v>
      </c>
      <c r="AE285" s="9" t="s">
        <v>98</v>
      </c>
      <c r="AF285" s="9" t="s">
        <v>99</v>
      </c>
      <c r="AG285" s="9" t="s">
        <v>100</v>
      </c>
      <c r="AH285" s="9" t="s">
        <v>101</v>
      </c>
      <c r="AI285" s="9" t="s">
        <v>102</v>
      </c>
      <c r="AJ285" s="9" t="s">
        <v>103</v>
      </c>
      <c r="AK285" s="9" t="s">
        <v>104</v>
      </c>
      <c r="AL285" s="9" t="s">
        <v>105</v>
      </c>
      <c r="AM285" s="9" t="s">
        <v>106</v>
      </c>
      <c r="AN285" s="9" t="s">
        <v>107</v>
      </c>
      <c r="AO285" s="9" t="s">
        <v>108</v>
      </c>
      <c r="AP285" s="9" t="s">
        <v>109</v>
      </c>
      <c r="AQ285" s="9" t="s">
        <v>110</v>
      </c>
      <c r="AR285" s="9" t="s">
        <v>111</v>
      </c>
      <c r="AS285" s="9" t="s">
        <v>112</v>
      </c>
      <c r="AT285" s="9" t="s">
        <v>113</v>
      </c>
      <c r="AU285" s="9" t="s">
        <v>114</v>
      </c>
      <c r="AV285" s="9" t="s">
        <v>115</v>
      </c>
      <c r="AW285" s="9" t="s">
        <v>116</v>
      </c>
      <c r="AX285" s="9" t="s">
        <v>117</v>
      </c>
      <c r="AY285" s="9" t="s">
        <v>163</v>
      </c>
      <c r="AZ285" s="9" t="s">
        <v>119</v>
      </c>
      <c r="BA285" s="9" t="s">
        <v>120</v>
      </c>
      <c r="BB285" s="9" t="s">
        <v>121</v>
      </c>
      <c r="BC285" s="9" t="s">
        <v>122</v>
      </c>
      <c r="BD285" s="9" t="s">
        <v>123</v>
      </c>
      <c r="BE285" s="9" t="s">
        <v>124</v>
      </c>
      <c r="BF285" s="9" t="s">
        <v>125</v>
      </c>
      <c r="BG285" s="9" t="s">
        <v>126</v>
      </c>
      <c r="BH285" s="9" t="s">
        <v>127</v>
      </c>
      <c r="BI285" s="9" t="s">
        <v>128</v>
      </c>
      <c r="BJ285" s="9" t="s">
        <v>129</v>
      </c>
      <c r="BK285" s="9" t="s">
        <v>130</v>
      </c>
      <c r="BL285" s="9" t="s">
        <v>131</v>
      </c>
      <c r="BM285" s="9" t="s">
        <v>132</v>
      </c>
      <c r="BN285" s="9" t="s">
        <v>133</v>
      </c>
      <c r="BO285" s="9" t="s">
        <v>134</v>
      </c>
      <c r="BP285" s="9" t="s">
        <v>135</v>
      </c>
      <c r="BQ285" s="9" t="s">
        <v>136</v>
      </c>
      <c r="BR285" s="9" t="s">
        <v>137</v>
      </c>
      <c r="BS285" s="9" t="s">
        <v>138</v>
      </c>
      <c r="BT285" s="9" t="s">
        <v>139</v>
      </c>
      <c r="BU285" s="9" t="s">
        <v>140</v>
      </c>
      <c r="BV285" s="9" t="s">
        <v>141</v>
      </c>
      <c r="BW285" s="9" t="s">
        <v>142</v>
      </c>
      <c r="BX285" s="9" t="s">
        <v>143</v>
      </c>
      <c r="BY285" s="9" t="s">
        <v>144</v>
      </c>
      <c r="BZ285" s="9" t="s">
        <v>145</v>
      </c>
      <c r="CA285" s="9" t="s">
        <v>146</v>
      </c>
      <c r="CB285" s="9" t="s">
        <v>273</v>
      </c>
      <c r="CC285" s="9" t="s">
        <v>274</v>
      </c>
    </row>
    <row r="286" spans="1:81">
      <c r="A286" t="s">
        <v>57</v>
      </c>
      <c r="B286" s="5">
        <v>1199.4230600000001</v>
      </c>
      <c r="O286" s="2" t="s">
        <v>149</v>
      </c>
      <c r="P286">
        <v>4019.0287000000008</v>
      </c>
      <c r="Q286">
        <v>7628.663700000001</v>
      </c>
      <c r="R286">
        <v>4639.7919407083109</v>
      </c>
      <c r="S286">
        <v>4616.6251207575187</v>
      </c>
      <c r="T286">
        <v>1944.2453302774393</v>
      </c>
      <c r="U286">
        <v>-5770.9087464689983</v>
      </c>
      <c r="V286">
        <v>-3866.610360749768</v>
      </c>
      <c r="W286">
        <v>-3692.8372370008697</v>
      </c>
      <c r="X286">
        <v>-2488.4852375095334</v>
      </c>
      <c r="Y286">
        <v>1510.612275303444</v>
      </c>
      <c r="Z286">
        <v>775.24289723585684</v>
      </c>
      <c r="AA286">
        <v>966.21697194548415</v>
      </c>
      <c r="AB286">
        <v>614.94335788943317</v>
      </c>
      <c r="AC286">
        <v>-1083.9707649898596</v>
      </c>
      <c r="AD286">
        <v>-541.06927806552983</v>
      </c>
      <c r="AE286">
        <v>-54.951846782920882</v>
      </c>
      <c r="AF286">
        <v>-814.7086147469638</v>
      </c>
      <c r="AG286">
        <v>1165.6660096973478</v>
      </c>
      <c r="AH286">
        <v>-219.64568237798107</v>
      </c>
      <c r="AI286">
        <v>-1166.8435690944198</v>
      </c>
      <c r="AJ286">
        <v>-33.471746529302436</v>
      </c>
      <c r="AK286">
        <v>182.47863853296161</v>
      </c>
      <c r="AL286">
        <v>680.41406980503962</v>
      </c>
      <c r="AM286">
        <v>-211.06881066410233</v>
      </c>
      <c r="AN286">
        <v>-335.60356821922653</v>
      </c>
      <c r="AO286">
        <v>-530.61468946890045</v>
      </c>
      <c r="AP286">
        <v>-175.74471133838153</v>
      </c>
      <c r="AQ286">
        <v>2619.3509475956689</v>
      </c>
      <c r="AR286">
        <v>2055.338424171121</v>
      </c>
      <c r="AS286">
        <v>930.60904679528574</v>
      </c>
      <c r="AT286">
        <v>3722.1557892357514</v>
      </c>
      <c r="AU286">
        <v>1737.8452037860666</v>
      </c>
      <c r="AV286">
        <v>1724.8504846590515</v>
      </c>
      <c r="AW286">
        <v>3062.368865106243</v>
      </c>
      <c r="AX286">
        <v>-1871.6500266221569</v>
      </c>
      <c r="AY286">
        <v>-1213.8540438270018</v>
      </c>
      <c r="AZ286">
        <v>-336.56972195974231</v>
      </c>
      <c r="BA286">
        <v>-1250.7492916998858</v>
      </c>
      <c r="BB286">
        <v>423.20727836800029</v>
      </c>
      <c r="BC286">
        <v>-1790.020382622537</v>
      </c>
      <c r="BD286">
        <v>-606.49575206498525</v>
      </c>
      <c r="BE286">
        <v>-214.58869618814902</v>
      </c>
      <c r="BF286">
        <v>1190.7086375715878</v>
      </c>
      <c r="BG286">
        <v>5633.9677074478113</v>
      </c>
      <c r="BH286">
        <v>6287.8689323209683</v>
      </c>
      <c r="BI286">
        <v>8307.8507533805096</v>
      </c>
      <c r="BJ286">
        <v>7910.0819462292711</v>
      </c>
      <c r="BK286">
        <v>4149.923438459301</v>
      </c>
      <c r="BL286">
        <v>-1673.1484882882596</v>
      </c>
      <c r="BM286">
        <v>-6789.93</v>
      </c>
      <c r="BN286">
        <v>-8339.7078127200002</v>
      </c>
      <c r="BO286">
        <v>-8584.4411951760012</v>
      </c>
      <c r="BP286">
        <v>-6704.4099625890012</v>
      </c>
      <c r="BQ286">
        <v>-5863.3933536389995</v>
      </c>
      <c r="BR286">
        <v>-4581.2666220690007</v>
      </c>
      <c r="BS286">
        <v>84.834854653000093</v>
      </c>
      <c r="BT286">
        <v>2932.2494429439998</v>
      </c>
      <c r="BU286">
        <v>7226.4848032760001</v>
      </c>
      <c r="BV286">
        <v>6339.2295842960002</v>
      </c>
      <c r="BW286">
        <v>353.20216012299966</v>
      </c>
      <c r="BX286">
        <v>-2489.7308581899997</v>
      </c>
      <c r="BY286">
        <v>-3325.279292704</v>
      </c>
      <c r="BZ286">
        <v>-1623.9850529740002</v>
      </c>
      <c r="CA286">
        <v>1201.7761216360002</v>
      </c>
      <c r="CB286">
        <v>2049.6298750210003</v>
      </c>
      <c r="CC286">
        <v>-338.75173694700038</v>
      </c>
    </row>
    <row r="287" spans="1:81" ht="45">
      <c r="A287" t="s">
        <v>58</v>
      </c>
      <c r="B287" s="5">
        <v>1845.8208999999999</v>
      </c>
      <c r="O287" s="2" t="s">
        <v>151</v>
      </c>
      <c r="P287">
        <v>5049.6135517853891</v>
      </c>
      <c r="Q287">
        <v>5886.6573157565745</v>
      </c>
      <c r="R287">
        <v>6357.0257374192552</v>
      </c>
      <c r="S287">
        <v>6826.8397999238114</v>
      </c>
      <c r="T287">
        <v>7070.790338140293</v>
      </c>
      <c r="U287">
        <v>7030.7333967014811</v>
      </c>
      <c r="V287">
        <v>7040.119760029399</v>
      </c>
      <c r="W287">
        <v>6970.2822025057048</v>
      </c>
      <c r="X287">
        <v>6756.9595208774062</v>
      </c>
      <c r="Y287">
        <v>6412.4991344720183</v>
      </c>
      <c r="Z287">
        <v>5495.088190686788</v>
      </c>
      <c r="AA287">
        <v>4555.3749513654338</v>
      </c>
      <c r="AB287">
        <v>3966.7832512078085</v>
      </c>
      <c r="AC287">
        <v>3862.8989174007206</v>
      </c>
      <c r="AD287">
        <v>4048.763842371528</v>
      </c>
      <c r="AE287">
        <v>4062.636959725221</v>
      </c>
      <c r="AF287">
        <v>3740.677694810392</v>
      </c>
      <c r="AG287">
        <v>3596.7273378443765</v>
      </c>
      <c r="AH287">
        <v>3645.3725286577833</v>
      </c>
      <c r="AI287">
        <v>3611.0649145620441</v>
      </c>
      <c r="AJ287">
        <v>3294.1582032214915</v>
      </c>
      <c r="AK287">
        <v>2381.4207375087103</v>
      </c>
      <c r="AL287">
        <v>1931.7301954736872</v>
      </c>
      <c r="AM287">
        <v>1370.6324116142118</v>
      </c>
      <c r="AN287">
        <v>1165.4748389061763</v>
      </c>
      <c r="AO287">
        <v>1005.1767483887583</v>
      </c>
      <c r="AP287">
        <v>950.08042305409379</v>
      </c>
      <c r="AQ287">
        <v>1145.1225138597292</v>
      </c>
      <c r="AR287">
        <v>1288.1444538226249</v>
      </c>
      <c r="AS287">
        <v>1229.784724304538</v>
      </c>
      <c r="AT287">
        <v>1644.3956738426841</v>
      </c>
      <c r="AU287">
        <v>1713.1488632964374</v>
      </c>
      <c r="AV287">
        <v>1800.724673176627</v>
      </c>
      <c r="AW287">
        <v>2073.1501070659765</v>
      </c>
      <c r="AX287">
        <v>2097.9229821363879</v>
      </c>
      <c r="AY287">
        <v>2089.9577856748024</v>
      </c>
      <c r="AZ287">
        <v>2094.7126763230053</v>
      </c>
      <c r="BA287">
        <v>2021.4172533018236</v>
      </c>
      <c r="BB287">
        <v>2045.1978436205259</v>
      </c>
      <c r="BC287">
        <v>2055.1849945403537</v>
      </c>
      <c r="BD287">
        <v>2041.2080941993549</v>
      </c>
      <c r="BE287">
        <v>2027.1803641269125</v>
      </c>
      <c r="BF287">
        <v>2061.0646309555455</v>
      </c>
      <c r="BG287">
        <v>2716.2396890653558</v>
      </c>
      <c r="BH287">
        <v>3383.9975108289127</v>
      </c>
      <c r="BI287">
        <v>4299.6375311461125</v>
      </c>
      <c r="BJ287">
        <v>5015.2406338553683</v>
      </c>
      <c r="BK287">
        <v>5128.7260189691642</v>
      </c>
      <c r="BL287">
        <v>5047.436152966493</v>
      </c>
      <c r="BM287">
        <v>5188.1385791847606</v>
      </c>
      <c r="BN287">
        <v>5123.9669438705669</v>
      </c>
      <c r="BO287">
        <v>5083.8861462267887</v>
      </c>
      <c r="BP287">
        <v>4896.0327852755845</v>
      </c>
      <c r="BQ287">
        <v>4547.760670399125</v>
      </c>
      <c r="BR287">
        <v>4484.0491700911571</v>
      </c>
      <c r="BS287">
        <v>4550.3708399732323</v>
      </c>
      <c r="BT287">
        <v>4774.9187120246161</v>
      </c>
      <c r="BU287">
        <v>5468.11802372075</v>
      </c>
      <c r="BV287">
        <v>5946.1765534051156</v>
      </c>
      <c r="BW287">
        <v>6033.1618078496631</v>
      </c>
      <c r="BX287">
        <v>5971.2597907818827</v>
      </c>
      <c r="BY287">
        <v>5871.369047000876</v>
      </c>
      <c r="BZ287">
        <v>5737.0393417849045</v>
      </c>
      <c r="CA287">
        <v>5369.5244392840968</v>
      </c>
      <c r="CB287">
        <v>4974.9723837321617</v>
      </c>
      <c r="CC287">
        <v>4137.1625853676915</v>
      </c>
    </row>
    <row r="288" spans="1:81" ht="45">
      <c r="A288" t="s">
        <v>59</v>
      </c>
      <c r="B288" s="5">
        <v>1944.2915599999999</v>
      </c>
      <c r="O288" s="2" t="s">
        <v>152</v>
      </c>
      <c r="P288">
        <v>11556.517195570779</v>
      </c>
      <c r="Q288">
        <v>12682.477082513149</v>
      </c>
      <c r="R288">
        <v>13244.451065803096</v>
      </c>
      <c r="S288">
        <v>13757.915716774332</v>
      </c>
      <c r="T288">
        <v>13960.987386693421</v>
      </c>
      <c r="U288">
        <v>14011.944271139249</v>
      </c>
      <c r="V288">
        <v>14005.242725832573</v>
      </c>
      <c r="W288">
        <v>13979.554682635227</v>
      </c>
      <c r="X288">
        <v>13771.344961254106</v>
      </c>
      <c r="Y288">
        <v>13296.58366267816</v>
      </c>
      <c r="Z288">
        <v>11927.424668245907</v>
      </c>
      <c r="AA288">
        <v>10491.842579005925</v>
      </c>
      <c r="AB288">
        <v>9617.8849587962031</v>
      </c>
      <c r="AC288">
        <v>9491.7809414315198</v>
      </c>
      <c r="AD288">
        <v>9506.2333372764097</v>
      </c>
      <c r="AE288">
        <v>8948.2320713229419</v>
      </c>
      <c r="AF288">
        <v>7693.1060492306315</v>
      </c>
      <c r="AG288">
        <v>6861.1619298137339</v>
      </c>
      <c r="AH288">
        <v>6828.6369005594452</v>
      </c>
      <c r="AI288">
        <v>6813.0795808226885</v>
      </c>
      <c r="AJ288">
        <v>6381.8911804680483</v>
      </c>
      <c r="AK288">
        <v>4928.725502115838</v>
      </c>
      <c r="AL288">
        <v>4227.313311590955</v>
      </c>
      <c r="AM288">
        <v>3346.502440443086</v>
      </c>
      <c r="AN288">
        <v>3050.1797399518482</v>
      </c>
      <c r="AO288">
        <v>2467.5688560670073</v>
      </c>
      <c r="AP288">
        <v>2172.8329229271089</v>
      </c>
      <c r="AQ288">
        <v>2247.3076953085524</v>
      </c>
      <c r="AR288">
        <v>2306.1603921503115</v>
      </c>
      <c r="AS288">
        <v>2218.4410945395457</v>
      </c>
      <c r="AT288">
        <v>2900.3173490158433</v>
      </c>
      <c r="AU288">
        <v>2999.2423163313201</v>
      </c>
      <c r="AV288">
        <v>3118.8985797532187</v>
      </c>
      <c r="AW288">
        <v>3456.4324660271127</v>
      </c>
      <c r="AX288">
        <v>3572.507253595767</v>
      </c>
      <c r="AY288">
        <v>3614.5219705247996</v>
      </c>
      <c r="AZ288">
        <v>3600.1248071818441</v>
      </c>
      <c r="BA288">
        <v>3574.354726209343</v>
      </c>
      <c r="BB288">
        <v>3589.7732588094482</v>
      </c>
      <c r="BC288">
        <v>3640.9064013255102</v>
      </c>
      <c r="BD288">
        <v>3641.6038009202962</v>
      </c>
      <c r="BE288">
        <v>3633.4017075114675</v>
      </c>
      <c r="BF288">
        <v>3675.6555127804058</v>
      </c>
      <c r="BG288">
        <v>4693.7538030944306</v>
      </c>
      <c r="BH288">
        <v>5698.0958215945338</v>
      </c>
      <c r="BI288">
        <v>7087.4525900864637</v>
      </c>
      <c r="BJ288">
        <v>8114.3674626265938</v>
      </c>
      <c r="BK288">
        <v>8264.8096083110031</v>
      </c>
      <c r="BL288">
        <v>8288.6542219286293</v>
      </c>
      <c r="BM288">
        <v>8956.0860267049284</v>
      </c>
      <c r="BN288">
        <v>9430.8359361743278</v>
      </c>
      <c r="BO288">
        <v>9866.7886608348763</v>
      </c>
      <c r="BP288">
        <v>9912.5449612948705</v>
      </c>
      <c r="BQ288">
        <v>9662.2888424792145</v>
      </c>
      <c r="BR288">
        <v>9670.3466716356197</v>
      </c>
      <c r="BS288">
        <v>9738.0555664757703</v>
      </c>
      <c r="BT288">
        <v>10023.710352333352</v>
      </c>
      <c r="BU288">
        <v>10986.247270976824</v>
      </c>
      <c r="BV288">
        <v>11646.563215049156</v>
      </c>
      <c r="BW288">
        <v>11713.372596800973</v>
      </c>
      <c r="BX288">
        <v>11683.730317971664</v>
      </c>
      <c r="BY288">
        <v>11639.483360235443</v>
      </c>
      <c r="BZ288">
        <v>11511.55863433078</v>
      </c>
      <c r="CA288">
        <v>10998.138408619754</v>
      </c>
      <c r="CB288">
        <v>10420.946250380883</v>
      </c>
      <c r="CC288">
        <v>9177.656778168317</v>
      </c>
    </row>
    <row r="289" spans="1:81" ht="45">
      <c r="A289" t="s">
        <v>60</v>
      </c>
      <c r="B289" s="5">
        <v>1282.348</v>
      </c>
      <c r="C289">
        <f>SUM(B286,B287,B288,B289)</f>
        <v>6271.8835199999994</v>
      </c>
      <c r="O289" s="2" t="s">
        <v>153</v>
      </c>
      <c r="P289">
        <v>-7964.1937357853894</v>
      </c>
      <c r="Q289">
        <v>-7704.9822177565748</v>
      </c>
      <c r="R289">
        <v>-7417.8249193484244</v>
      </c>
      <c r="S289">
        <v>-7035.3120337772289</v>
      </c>
      <c r="T289">
        <v>-6709.6037589659654</v>
      </c>
      <c r="U289">
        <v>-6931.6883521740538</v>
      </c>
      <c r="V289">
        <v>-6890.1261715769479</v>
      </c>
      <c r="W289">
        <v>-7048.2627577533403</v>
      </c>
      <c r="X289">
        <v>-7271.8113598759955</v>
      </c>
      <c r="Y289">
        <v>-7355.6699219402635</v>
      </c>
      <c r="Z289">
        <v>-7369.5847644314481</v>
      </c>
      <c r="AA289">
        <v>-7317.5603039155458</v>
      </c>
      <c r="AB289">
        <v>-7335.4201639689791</v>
      </c>
      <c r="AC289">
        <v>-7394.8651306608772</v>
      </c>
      <c r="AD289">
        <v>-6866.1751474382354</v>
      </c>
      <c r="AE289">
        <v>-5708.5532634702204</v>
      </c>
      <c r="AF289">
        <v>-4164.1790140300873</v>
      </c>
      <c r="AG289">
        <v>-2932.1418460943373</v>
      </c>
      <c r="AH289">
        <v>-2721.1562151455414</v>
      </c>
      <c r="AI289">
        <v>-2792.9644179592447</v>
      </c>
      <c r="AJ289">
        <v>-2881.3077512716222</v>
      </c>
      <c r="AK289">
        <v>-2713.1887917055451</v>
      </c>
      <c r="AL289">
        <v>-2659.4360367608492</v>
      </c>
      <c r="AM289">
        <v>-2581.1076460435361</v>
      </c>
      <c r="AN289">
        <v>-2603.9349631851674</v>
      </c>
      <c r="AO289">
        <v>-1919.6074669677396</v>
      </c>
      <c r="AP289">
        <v>-1495.4245766919362</v>
      </c>
      <c r="AQ289">
        <v>-1059.2478490379176</v>
      </c>
      <c r="AR289">
        <v>-747.88742283274814</v>
      </c>
      <c r="AS289">
        <v>-747.52801616547708</v>
      </c>
      <c r="AT289">
        <v>-867.44767650363372</v>
      </c>
      <c r="AU289">
        <v>-859.03804277332847</v>
      </c>
      <c r="AV289">
        <v>-835.62313997655633</v>
      </c>
      <c r="AW289">
        <v>-693.41461085629578</v>
      </c>
      <c r="AX289">
        <v>-851.24556078236992</v>
      </c>
      <c r="AY289">
        <v>-959.17058402519217</v>
      </c>
      <c r="AZ289">
        <v>-916.11158539467283</v>
      </c>
      <c r="BA289">
        <v>-1084.4576925132151</v>
      </c>
      <c r="BB289">
        <v>-1043.9529867573187</v>
      </c>
      <c r="BC289">
        <v>-1116.2578190299587</v>
      </c>
      <c r="BD289">
        <v>-1159.583319242528</v>
      </c>
      <c r="BE289">
        <v>-1185.262322642197</v>
      </c>
      <c r="BF289">
        <v>-1168.1171326941749</v>
      </c>
      <c r="BG289">
        <v>-1238.7885389927933</v>
      </c>
      <c r="BH289">
        <v>-1244.1991107023307</v>
      </c>
      <c r="BI289">
        <v>-1275.9925867345901</v>
      </c>
      <c r="BJ289">
        <v>-1183.0130236870814</v>
      </c>
      <c r="BK289">
        <v>-1143.4411597145136</v>
      </c>
      <c r="BL289">
        <v>-1434.9999849577798</v>
      </c>
      <c r="BM289">
        <v>-2347.7563158555754</v>
      </c>
      <c r="BN289">
        <v>-3489.7710407369568</v>
      </c>
      <c r="BO289">
        <v>-4481.9188829893865</v>
      </c>
      <c r="BP289">
        <v>-5136.9915667629875</v>
      </c>
      <c r="BQ289">
        <v>-5681.2956737610521</v>
      </c>
      <c r="BR289">
        <v>-5888.5458329977682</v>
      </c>
      <c r="BS289">
        <v>-5824.9986130318439</v>
      </c>
      <c r="BT289">
        <v>-5722.6645685928534</v>
      </c>
      <c r="BU289">
        <v>-5568.1404707913989</v>
      </c>
      <c r="BV289">
        <v>-5454.5967698829645</v>
      </c>
      <c r="BW289">
        <v>-5327.2597700529568</v>
      </c>
      <c r="BX289">
        <v>-5453.6812635976794</v>
      </c>
      <c r="BY289">
        <v>-5664.8595794682578</v>
      </c>
      <c r="BZ289">
        <v>-5811.9992433068455</v>
      </c>
      <c r="CA289">
        <v>-5887.7034993872176</v>
      </c>
      <c r="CB289">
        <v>-5916.9753495652803</v>
      </c>
      <c r="CC289">
        <v>-5943.8258002335597</v>
      </c>
    </row>
    <row r="290" spans="1:81" ht="45">
      <c r="A290" t="s">
        <v>61</v>
      </c>
      <c r="B290" s="5">
        <v>947.99959999999999</v>
      </c>
      <c r="C290">
        <f t="shared" ref="C290:C353" si="75">SUM(B287,B288,B289,B290)</f>
        <v>6020.4600600000003</v>
      </c>
      <c r="O290" s="2" t="s">
        <v>154</v>
      </c>
      <c r="P290">
        <v>-14471.097379570778</v>
      </c>
      <c r="Q290">
        <v>-14500.801984513149</v>
      </c>
      <c r="R290">
        <v>-14305.250247732263</v>
      </c>
      <c r="S290">
        <v>-13966.387950627748</v>
      </c>
      <c r="T290">
        <v>-13599.800807519096</v>
      </c>
      <c r="U290">
        <v>-13912.89922661182</v>
      </c>
      <c r="V290">
        <v>-13855.24913738012</v>
      </c>
      <c r="W290">
        <v>-14057.535237882863</v>
      </c>
      <c r="X290">
        <v>-14286.196800252697</v>
      </c>
      <c r="Y290">
        <v>-14239.754450146404</v>
      </c>
      <c r="Z290">
        <v>-13801.921241990565</v>
      </c>
      <c r="AA290">
        <v>-13254.027931556035</v>
      </c>
      <c r="AB290">
        <v>-12986.521871557372</v>
      </c>
      <c r="AC290">
        <v>-13023.747154691675</v>
      </c>
      <c r="AD290">
        <v>-12323.644642343117</v>
      </c>
      <c r="AE290">
        <v>-10594.14837506794</v>
      </c>
      <c r="AF290">
        <v>-8116.6073684503262</v>
      </c>
      <c r="AG290">
        <v>-6196.5764380636938</v>
      </c>
      <c r="AH290">
        <v>-5904.4205870472042</v>
      </c>
      <c r="AI290">
        <v>-5994.979084219889</v>
      </c>
      <c r="AJ290">
        <v>-5969.0407285181791</v>
      </c>
      <c r="AK290">
        <v>-5260.4935563126728</v>
      </c>
      <c r="AL290">
        <v>-4955.0191528781179</v>
      </c>
      <c r="AM290">
        <v>-4556.9776748724098</v>
      </c>
      <c r="AN290">
        <v>-4488.6398642308386</v>
      </c>
      <c r="AO290">
        <v>-3381.9995746459886</v>
      </c>
      <c r="AP290">
        <v>-2718.1770765649512</v>
      </c>
      <c r="AQ290">
        <v>-2161.4330304867412</v>
      </c>
      <c r="AR290">
        <v>-1765.9033611604345</v>
      </c>
      <c r="AS290">
        <v>-1736.1843864004845</v>
      </c>
      <c r="AT290">
        <v>-2123.3693516767926</v>
      </c>
      <c r="AU290">
        <v>-2145.1314958082116</v>
      </c>
      <c r="AV290">
        <v>-2153.797046553148</v>
      </c>
      <c r="AW290">
        <v>-2076.6969698174321</v>
      </c>
      <c r="AX290">
        <v>-2325.8298322417486</v>
      </c>
      <c r="AY290">
        <v>-2483.7347688751893</v>
      </c>
      <c r="AZ290">
        <v>-2421.5237162535118</v>
      </c>
      <c r="BA290">
        <v>-2637.3951654207344</v>
      </c>
      <c r="BB290">
        <v>-2588.528401946241</v>
      </c>
      <c r="BC290">
        <v>-2701.9792258151147</v>
      </c>
      <c r="BD290">
        <v>-2759.9790259634697</v>
      </c>
      <c r="BE290">
        <v>-2791.4836660267515</v>
      </c>
      <c r="BF290">
        <v>-2782.7080145190348</v>
      </c>
      <c r="BG290">
        <v>-3216.3026530218681</v>
      </c>
      <c r="BH290">
        <v>-3558.2974214679525</v>
      </c>
      <c r="BI290">
        <v>-4063.8076456749413</v>
      </c>
      <c r="BJ290">
        <v>-4282.1398524583064</v>
      </c>
      <c r="BK290">
        <v>-4279.5247490563524</v>
      </c>
      <c r="BL290">
        <v>-4676.2180539199162</v>
      </c>
      <c r="BM290">
        <v>-6115.7037633757427</v>
      </c>
      <c r="BN290">
        <v>-7796.6400330407187</v>
      </c>
      <c r="BO290">
        <v>-9264.8213975974741</v>
      </c>
      <c r="BP290">
        <v>-10153.503742782274</v>
      </c>
      <c r="BQ290">
        <v>-10795.82384584114</v>
      </c>
      <c r="BR290">
        <v>-11074.843334542231</v>
      </c>
      <c r="BS290">
        <v>-11012.683339534382</v>
      </c>
      <c r="BT290">
        <v>-10971.456208901587</v>
      </c>
      <c r="BU290">
        <v>-11086.269718047473</v>
      </c>
      <c r="BV290">
        <v>-11154.983431527004</v>
      </c>
      <c r="BW290">
        <v>-11007.470559004267</v>
      </c>
      <c r="BX290">
        <v>-11166.15179078746</v>
      </c>
      <c r="BY290">
        <v>-11432.973892702825</v>
      </c>
      <c r="BZ290">
        <v>-11586.51853585272</v>
      </c>
      <c r="CA290">
        <v>-11516.317468722875</v>
      </c>
      <c r="CB290">
        <v>-11362.949216214001</v>
      </c>
      <c r="CC290">
        <v>-10984.319993034185</v>
      </c>
    </row>
    <row r="291" spans="1:81">
      <c r="A291" t="s">
        <v>62</v>
      </c>
      <c r="B291" s="5">
        <v>1332</v>
      </c>
      <c r="C291">
        <f t="shared" si="75"/>
        <v>5506.6391599999997</v>
      </c>
      <c r="O291" s="2" t="s">
        <v>169</v>
      </c>
      <c r="P291" t="str">
        <f>IF(P286&gt;P288, "Upper Limit", IF(P286&gt;P287, "Lower Limit", "No"))</f>
        <v>No</v>
      </c>
      <c r="Q291" t="str">
        <f t="shared" ref="Q291:CB291" si="76">IF(Q286&gt;Q288, "Upper Limit", IF(Q286&gt;Q287, "Lower Limit", "No"))</f>
        <v>Lower Limit</v>
      </c>
      <c r="R291" t="str">
        <f t="shared" si="76"/>
        <v>No</v>
      </c>
      <c r="S291" t="str">
        <f t="shared" si="76"/>
        <v>No</v>
      </c>
      <c r="T291" t="str">
        <f t="shared" si="76"/>
        <v>No</v>
      </c>
      <c r="U291" t="str">
        <f t="shared" si="76"/>
        <v>No</v>
      </c>
      <c r="V291" t="str">
        <f t="shared" si="76"/>
        <v>No</v>
      </c>
      <c r="W291" t="str">
        <f t="shared" si="76"/>
        <v>No</v>
      </c>
      <c r="X291" t="str">
        <f t="shared" si="76"/>
        <v>No</v>
      </c>
      <c r="Y291" t="str">
        <f t="shared" si="76"/>
        <v>No</v>
      </c>
      <c r="Z291" t="str">
        <f t="shared" si="76"/>
        <v>No</v>
      </c>
      <c r="AA291" t="str">
        <f t="shared" si="76"/>
        <v>No</v>
      </c>
      <c r="AB291" t="str">
        <f t="shared" si="76"/>
        <v>No</v>
      </c>
      <c r="AC291" t="str">
        <f t="shared" si="76"/>
        <v>No</v>
      </c>
      <c r="AD291" t="str">
        <f t="shared" si="76"/>
        <v>No</v>
      </c>
      <c r="AE291" t="str">
        <f t="shared" si="76"/>
        <v>No</v>
      </c>
      <c r="AF291" t="str">
        <f t="shared" si="76"/>
        <v>No</v>
      </c>
      <c r="AG291" t="str">
        <f t="shared" si="76"/>
        <v>No</v>
      </c>
      <c r="AH291" t="str">
        <f t="shared" si="76"/>
        <v>No</v>
      </c>
      <c r="AI291" t="str">
        <f t="shared" si="76"/>
        <v>No</v>
      </c>
      <c r="AJ291" t="str">
        <f t="shared" si="76"/>
        <v>No</v>
      </c>
      <c r="AK291" t="str">
        <f t="shared" si="76"/>
        <v>No</v>
      </c>
      <c r="AL291" t="str">
        <f t="shared" si="76"/>
        <v>No</v>
      </c>
      <c r="AM291" t="str">
        <f t="shared" si="76"/>
        <v>No</v>
      </c>
      <c r="AN291" t="str">
        <f t="shared" si="76"/>
        <v>No</v>
      </c>
      <c r="AO291" t="str">
        <f t="shared" si="76"/>
        <v>No</v>
      </c>
      <c r="AP291" t="str">
        <f t="shared" si="76"/>
        <v>No</v>
      </c>
      <c r="AQ291" t="str">
        <f t="shared" si="76"/>
        <v>Upper Limit</v>
      </c>
      <c r="AR291" t="str">
        <f t="shared" si="76"/>
        <v>Lower Limit</v>
      </c>
      <c r="AS291" t="str">
        <f t="shared" si="76"/>
        <v>No</v>
      </c>
      <c r="AT291" t="str">
        <f t="shared" si="76"/>
        <v>Upper Limit</v>
      </c>
      <c r="AU291" t="str">
        <f t="shared" si="76"/>
        <v>Lower Limit</v>
      </c>
      <c r="AV291" t="str">
        <f t="shared" si="76"/>
        <v>No</v>
      </c>
      <c r="AW291" t="str">
        <f t="shared" si="76"/>
        <v>Lower Limit</v>
      </c>
      <c r="AX291" t="str">
        <f t="shared" si="76"/>
        <v>No</v>
      </c>
      <c r="AY291" t="str">
        <f t="shared" si="76"/>
        <v>No</v>
      </c>
      <c r="AZ291" t="str">
        <f t="shared" si="76"/>
        <v>No</v>
      </c>
      <c r="BA291" t="str">
        <f t="shared" si="76"/>
        <v>No</v>
      </c>
      <c r="BB291" t="str">
        <f t="shared" si="76"/>
        <v>No</v>
      </c>
      <c r="BC291" t="str">
        <f t="shared" si="76"/>
        <v>No</v>
      </c>
      <c r="BD291" t="str">
        <f t="shared" si="76"/>
        <v>No</v>
      </c>
      <c r="BE291" t="str">
        <f t="shared" si="76"/>
        <v>No</v>
      </c>
      <c r="BF291" t="str">
        <f t="shared" si="76"/>
        <v>No</v>
      </c>
      <c r="BG291" t="str">
        <f t="shared" si="76"/>
        <v>Upper Limit</v>
      </c>
      <c r="BH291" t="str">
        <f t="shared" si="76"/>
        <v>Upper Limit</v>
      </c>
      <c r="BI291" t="str">
        <f t="shared" si="76"/>
        <v>Upper Limit</v>
      </c>
      <c r="BJ291" t="str">
        <f t="shared" si="76"/>
        <v>Lower Limit</v>
      </c>
      <c r="BK291" t="str">
        <f t="shared" si="76"/>
        <v>No</v>
      </c>
      <c r="BL291" t="str">
        <f t="shared" si="76"/>
        <v>No</v>
      </c>
      <c r="BM291" t="str">
        <f t="shared" si="76"/>
        <v>No</v>
      </c>
      <c r="BN291" t="str">
        <f t="shared" si="76"/>
        <v>No</v>
      </c>
      <c r="BO291" t="str">
        <f t="shared" si="76"/>
        <v>No</v>
      </c>
      <c r="BP291" t="str">
        <f t="shared" si="76"/>
        <v>No</v>
      </c>
      <c r="BQ291" t="str">
        <f t="shared" si="76"/>
        <v>No</v>
      </c>
      <c r="BR291" t="str">
        <f t="shared" si="76"/>
        <v>No</v>
      </c>
      <c r="BS291" t="str">
        <f t="shared" si="76"/>
        <v>No</v>
      </c>
      <c r="BT291" t="str">
        <f t="shared" si="76"/>
        <v>No</v>
      </c>
      <c r="BU291" t="str">
        <f t="shared" si="76"/>
        <v>Lower Limit</v>
      </c>
      <c r="BV291" t="str">
        <f t="shared" si="76"/>
        <v>Lower Limit</v>
      </c>
      <c r="BW291" t="str">
        <f t="shared" si="76"/>
        <v>No</v>
      </c>
      <c r="BX291" t="str">
        <f t="shared" si="76"/>
        <v>No</v>
      </c>
      <c r="BY291" t="str">
        <f t="shared" si="76"/>
        <v>No</v>
      </c>
      <c r="BZ291" t="str">
        <f t="shared" si="76"/>
        <v>No</v>
      </c>
      <c r="CA291" t="str">
        <f t="shared" si="76"/>
        <v>No</v>
      </c>
      <c r="CB291" t="str">
        <f t="shared" si="76"/>
        <v>No</v>
      </c>
      <c r="CC291" t="str">
        <f t="shared" ref="CC291" si="77">IF(CC286&gt;CC288, "Upper Limit", IF(CC286&gt;CC287, "Lower Limit", "No"))</f>
        <v>No</v>
      </c>
    </row>
    <row r="292" spans="1:81">
      <c r="A292" t="s">
        <v>63</v>
      </c>
      <c r="B292" s="5">
        <v>704.995</v>
      </c>
      <c r="C292">
        <f t="shared" si="75"/>
        <v>4267.3425999999999</v>
      </c>
      <c r="O292" s="2" t="s">
        <v>275</v>
      </c>
      <c r="P292" t="str">
        <f>IF(P286&lt;P290, "Upper Limit", IF(P286&lt;P289, "Lower Limit", "No"))</f>
        <v>No</v>
      </c>
      <c r="Q292" t="str">
        <f t="shared" ref="Q292:CB292" si="78">IF(Q286&lt;Q290, "Upper Limit", IF(Q286&lt;Q289, "Lower Limit", "No"))</f>
        <v>No</v>
      </c>
      <c r="R292" t="str">
        <f t="shared" si="78"/>
        <v>No</v>
      </c>
      <c r="S292" t="str">
        <f t="shared" si="78"/>
        <v>No</v>
      </c>
      <c r="T292" t="str">
        <f t="shared" si="78"/>
        <v>No</v>
      </c>
      <c r="U292" t="str">
        <f t="shared" si="78"/>
        <v>No</v>
      </c>
      <c r="V292" t="str">
        <f t="shared" si="78"/>
        <v>No</v>
      </c>
      <c r="W292" t="str">
        <f t="shared" si="78"/>
        <v>No</v>
      </c>
      <c r="X292" t="str">
        <f t="shared" si="78"/>
        <v>No</v>
      </c>
      <c r="Y292" t="str">
        <f t="shared" si="78"/>
        <v>No</v>
      </c>
      <c r="Z292" t="str">
        <f t="shared" si="78"/>
        <v>No</v>
      </c>
      <c r="AA292" t="str">
        <f t="shared" si="78"/>
        <v>No</v>
      </c>
      <c r="AB292" t="str">
        <f t="shared" si="78"/>
        <v>No</v>
      </c>
      <c r="AC292" t="str">
        <f t="shared" si="78"/>
        <v>No</v>
      </c>
      <c r="AD292" t="str">
        <f t="shared" si="78"/>
        <v>No</v>
      </c>
      <c r="AE292" t="str">
        <f t="shared" si="78"/>
        <v>No</v>
      </c>
      <c r="AF292" t="str">
        <f t="shared" si="78"/>
        <v>No</v>
      </c>
      <c r="AG292" t="str">
        <f t="shared" si="78"/>
        <v>No</v>
      </c>
      <c r="AH292" t="str">
        <f t="shared" si="78"/>
        <v>No</v>
      </c>
      <c r="AI292" t="str">
        <f t="shared" si="78"/>
        <v>No</v>
      </c>
      <c r="AJ292" t="str">
        <f t="shared" si="78"/>
        <v>No</v>
      </c>
      <c r="AK292" t="str">
        <f t="shared" si="78"/>
        <v>No</v>
      </c>
      <c r="AL292" t="str">
        <f t="shared" si="78"/>
        <v>No</v>
      </c>
      <c r="AM292" t="str">
        <f t="shared" si="78"/>
        <v>No</v>
      </c>
      <c r="AN292" t="str">
        <f t="shared" si="78"/>
        <v>No</v>
      </c>
      <c r="AO292" t="str">
        <f t="shared" si="78"/>
        <v>No</v>
      </c>
      <c r="AP292" t="str">
        <f t="shared" si="78"/>
        <v>No</v>
      </c>
      <c r="AQ292" t="str">
        <f t="shared" si="78"/>
        <v>No</v>
      </c>
      <c r="AR292" t="str">
        <f t="shared" si="78"/>
        <v>No</v>
      </c>
      <c r="AS292" t="str">
        <f t="shared" si="78"/>
        <v>No</v>
      </c>
      <c r="AT292" t="str">
        <f t="shared" si="78"/>
        <v>No</v>
      </c>
      <c r="AU292" t="str">
        <f t="shared" si="78"/>
        <v>No</v>
      </c>
      <c r="AV292" t="str">
        <f t="shared" si="78"/>
        <v>No</v>
      </c>
      <c r="AW292" t="str">
        <f t="shared" si="78"/>
        <v>No</v>
      </c>
      <c r="AX292" t="str">
        <f t="shared" si="78"/>
        <v>Lower Limit</v>
      </c>
      <c r="AY292" t="str">
        <f t="shared" si="78"/>
        <v>Lower Limit</v>
      </c>
      <c r="AZ292" t="str">
        <f t="shared" si="78"/>
        <v>No</v>
      </c>
      <c r="BA292" t="str">
        <f t="shared" si="78"/>
        <v>Lower Limit</v>
      </c>
      <c r="BB292" t="str">
        <f t="shared" si="78"/>
        <v>No</v>
      </c>
      <c r="BC292" t="str">
        <f t="shared" si="78"/>
        <v>Lower Limit</v>
      </c>
      <c r="BD292" t="str">
        <f t="shared" si="78"/>
        <v>No</v>
      </c>
      <c r="BE292" t="str">
        <f t="shared" si="78"/>
        <v>No</v>
      </c>
      <c r="BF292" t="str">
        <f t="shared" si="78"/>
        <v>No</v>
      </c>
      <c r="BG292" t="str">
        <f t="shared" si="78"/>
        <v>No</v>
      </c>
      <c r="BH292" t="str">
        <f t="shared" si="78"/>
        <v>No</v>
      </c>
      <c r="BI292" t="str">
        <f t="shared" si="78"/>
        <v>No</v>
      </c>
      <c r="BJ292" t="str">
        <f t="shared" si="78"/>
        <v>No</v>
      </c>
      <c r="BK292" t="str">
        <f t="shared" si="78"/>
        <v>No</v>
      </c>
      <c r="BL292" t="str">
        <f t="shared" si="78"/>
        <v>Lower Limit</v>
      </c>
      <c r="BM292" t="str">
        <f t="shared" si="78"/>
        <v>Upper Limit</v>
      </c>
      <c r="BN292" t="str">
        <f t="shared" si="78"/>
        <v>Upper Limit</v>
      </c>
      <c r="BO292" t="str">
        <f t="shared" si="78"/>
        <v>Lower Limit</v>
      </c>
      <c r="BP292" t="str">
        <f t="shared" si="78"/>
        <v>Lower Limit</v>
      </c>
      <c r="BQ292" t="str">
        <f t="shared" si="78"/>
        <v>Lower Limit</v>
      </c>
      <c r="BR292" t="str">
        <f t="shared" si="78"/>
        <v>No</v>
      </c>
      <c r="BS292" t="str">
        <f t="shared" si="78"/>
        <v>No</v>
      </c>
      <c r="BT292" t="str">
        <f t="shared" si="78"/>
        <v>No</v>
      </c>
      <c r="BU292" t="str">
        <f t="shared" si="78"/>
        <v>No</v>
      </c>
      <c r="BV292" t="str">
        <f t="shared" si="78"/>
        <v>No</v>
      </c>
      <c r="BW292" t="str">
        <f t="shared" si="78"/>
        <v>No</v>
      </c>
      <c r="BX292" t="str">
        <f t="shared" si="78"/>
        <v>No</v>
      </c>
      <c r="BY292" t="str">
        <f t="shared" si="78"/>
        <v>No</v>
      </c>
      <c r="BZ292" t="str">
        <f t="shared" si="78"/>
        <v>No</v>
      </c>
      <c r="CA292" t="str">
        <f t="shared" si="78"/>
        <v>No</v>
      </c>
      <c r="CB292" t="str">
        <f t="shared" si="78"/>
        <v>No</v>
      </c>
      <c r="CC292" t="str">
        <f t="shared" ref="CC292" si="79">IF(CC286&lt;CC290, "Upper Limit", IF(CC286&lt;CC289, "Lower Limit", "No"))</f>
        <v>No</v>
      </c>
    </row>
    <row r="293" spans="1:81">
      <c r="A293" t="s">
        <v>64</v>
      </c>
      <c r="B293" s="5">
        <v>-47.0002</v>
      </c>
      <c r="C293">
        <f t="shared" si="75"/>
        <v>2937.9944</v>
      </c>
      <c r="D293">
        <f>C293-C289</f>
        <v>-3333.8891199999994</v>
      </c>
      <c r="E293" t="e">
        <v>#N/A</v>
      </c>
    </row>
    <row r="294" spans="1:81">
      <c r="A294" t="s">
        <v>65</v>
      </c>
      <c r="B294" s="5">
        <v>1095</v>
      </c>
      <c r="C294">
        <f t="shared" si="75"/>
        <v>3084.9947999999999</v>
      </c>
      <c r="D294">
        <f t="shared" ref="D294:D357" si="80">C294-C290</f>
        <v>-2935.4652600000004</v>
      </c>
      <c r="E294" t="e">
        <v>#N/A</v>
      </c>
    </row>
    <row r="295" spans="1:81">
      <c r="A295" t="s">
        <v>66</v>
      </c>
      <c r="B295" s="5">
        <v>-153</v>
      </c>
      <c r="C295">
        <f t="shared" si="75"/>
        <v>1599.9947999999999</v>
      </c>
      <c r="D295">
        <f t="shared" si="80"/>
        <v>-3906.6443599999998</v>
      </c>
      <c r="E295" t="e">
        <v>#N/A</v>
      </c>
    </row>
    <row r="296" spans="1:81">
      <c r="A296" t="s">
        <v>67</v>
      </c>
      <c r="B296" s="5">
        <v>-380</v>
      </c>
      <c r="C296">
        <f t="shared" si="75"/>
        <v>514.99980000000005</v>
      </c>
      <c r="D296">
        <f t="shared" si="80"/>
        <v>-3752.3427999999999</v>
      </c>
      <c r="E296" t="e">
        <v>#N/A</v>
      </c>
    </row>
    <row r="297" spans="1:81">
      <c r="A297" t="s">
        <v>68</v>
      </c>
      <c r="B297" s="5">
        <v>-773.49900000000002</v>
      </c>
      <c r="C297">
        <f t="shared" si="75"/>
        <v>-211.49900000000002</v>
      </c>
      <c r="D297">
        <f t="shared" si="80"/>
        <v>-3149.4934000000003</v>
      </c>
      <c r="E297" t="e">
        <v>#N/A</v>
      </c>
    </row>
    <row r="298" spans="1:81">
      <c r="A298" t="s">
        <v>69</v>
      </c>
      <c r="B298" s="5">
        <v>15.398</v>
      </c>
      <c r="C298">
        <f t="shared" si="75"/>
        <v>-1291.1010000000001</v>
      </c>
      <c r="D298">
        <f t="shared" si="80"/>
        <v>-4376.0958000000001</v>
      </c>
      <c r="E298" t="e">
        <v>#N/A</v>
      </c>
    </row>
    <row r="299" spans="1:81">
      <c r="A299" t="s">
        <v>70</v>
      </c>
      <c r="B299" s="5">
        <v>1325</v>
      </c>
      <c r="C299">
        <f t="shared" si="75"/>
        <v>186.89899999999989</v>
      </c>
      <c r="D299">
        <f t="shared" si="80"/>
        <v>-1413.0958000000001</v>
      </c>
      <c r="E299" t="e">
        <v>#N/A</v>
      </c>
    </row>
    <row r="300" spans="1:81">
      <c r="A300" t="s">
        <v>71</v>
      </c>
      <c r="B300" s="5">
        <v>1828.3284000000001</v>
      </c>
      <c r="C300">
        <f t="shared" si="75"/>
        <v>2395.2274000000002</v>
      </c>
      <c r="D300">
        <f t="shared" si="80"/>
        <v>1880.2276000000002</v>
      </c>
      <c r="E300" t="e">
        <v>#N/A</v>
      </c>
    </row>
    <row r="301" spans="1:81">
      <c r="A301" t="s">
        <v>72</v>
      </c>
      <c r="B301" s="5">
        <v>2413.57636</v>
      </c>
      <c r="C301">
        <f t="shared" si="75"/>
        <v>5582.3027600000005</v>
      </c>
      <c r="D301">
        <f t="shared" si="80"/>
        <v>5793.8017600000003</v>
      </c>
      <c r="E301" t="e">
        <v>#N/A</v>
      </c>
    </row>
    <row r="302" spans="1:81">
      <c r="A302" t="s">
        <v>73</v>
      </c>
      <c r="B302" s="5">
        <v>3230.4949999999999</v>
      </c>
      <c r="C302">
        <f t="shared" si="75"/>
        <v>8797.3997600000002</v>
      </c>
      <c r="D302">
        <f t="shared" si="80"/>
        <v>10088.500760000001</v>
      </c>
      <c r="E302" t="e">
        <v>#N/A</v>
      </c>
    </row>
    <row r="303" spans="1:81">
      <c r="A303" t="s">
        <v>74</v>
      </c>
      <c r="B303" s="5">
        <v>2557.6039999999998</v>
      </c>
      <c r="C303">
        <f t="shared" si="75"/>
        <v>10030.00376</v>
      </c>
      <c r="D303">
        <f t="shared" si="80"/>
        <v>9843.1047600000002</v>
      </c>
      <c r="E303" t="e">
        <v>#N/A</v>
      </c>
    </row>
    <row r="304" spans="1:81">
      <c r="A304" t="s">
        <v>75</v>
      </c>
      <c r="B304" s="5">
        <v>873.01099999999997</v>
      </c>
      <c r="C304">
        <f t="shared" si="75"/>
        <v>9074.6863599999997</v>
      </c>
      <c r="D304">
        <f t="shared" si="80"/>
        <v>6679.4589599999999</v>
      </c>
      <c r="E304" t="e">
        <v>#N/A</v>
      </c>
    </row>
    <row r="305" spans="1:11">
      <c r="A305" t="s">
        <v>76</v>
      </c>
      <c r="B305" s="5">
        <v>-529.48500000000001</v>
      </c>
      <c r="C305">
        <f t="shared" si="75"/>
        <v>6131.6250000000009</v>
      </c>
      <c r="D305">
        <f t="shared" si="80"/>
        <v>549.32224000000042</v>
      </c>
      <c r="E305" t="e">
        <v>#N/A</v>
      </c>
    </row>
    <row r="306" spans="1:11">
      <c r="A306" t="s">
        <v>77</v>
      </c>
      <c r="B306" s="5">
        <v>-1790.3486</v>
      </c>
      <c r="C306">
        <f t="shared" si="75"/>
        <v>1110.7813999999996</v>
      </c>
      <c r="D306">
        <f t="shared" si="80"/>
        <v>-7686.6183600000004</v>
      </c>
      <c r="E306" t="e">
        <v>#N/A</v>
      </c>
    </row>
    <row r="307" spans="1:11">
      <c r="A307" t="s">
        <v>78</v>
      </c>
      <c r="B307" s="5">
        <v>-293.07549999999998</v>
      </c>
      <c r="C307">
        <f t="shared" si="75"/>
        <v>-1739.8980999999999</v>
      </c>
      <c r="D307">
        <f t="shared" si="80"/>
        <v>-11769.90186</v>
      </c>
      <c r="E307" t="e">
        <v>#N/A</v>
      </c>
    </row>
    <row r="308" spans="1:11">
      <c r="A308" t="s">
        <v>79</v>
      </c>
      <c r="B308" s="5">
        <v>-1351.2629999999999</v>
      </c>
      <c r="C308">
        <f t="shared" si="75"/>
        <v>-3964.1720999999998</v>
      </c>
      <c r="D308">
        <f t="shared" si="80"/>
        <v>-13038.858459999999</v>
      </c>
      <c r="E308" t="e">
        <v>#N/A</v>
      </c>
    </row>
    <row r="309" spans="1:11">
      <c r="A309" t="s">
        <v>80</v>
      </c>
      <c r="B309" s="5">
        <v>-148.88999999999999</v>
      </c>
      <c r="C309">
        <f t="shared" si="75"/>
        <v>-3583.5771</v>
      </c>
      <c r="D309">
        <f t="shared" si="80"/>
        <v>-9715.2021000000004</v>
      </c>
      <c r="E309" t="e">
        <v>#N/A</v>
      </c>
    </row>
    <row r="310" spans="1:11">
      <c r="A310" t="s">
        <v>81</v>
      </c>
      <c r="B310" s="5">
        <v>88.056000000000097</v>
      </c>
      <c r="C310">
        <f t="shared" si="75"/>
        <v>-1705.1724999999997</v>
      </c>
      <c r="D310">
        <f t="shared" si="80"/>
        <v>-2815.9538999999995</v>
      </c>
      <c r="E310" t="e">
        <v>#N/A</v>
      </c>
    </row>
    <row r="311" spans="1:11">
      <c r="A311" t="s">
        <v>82</v>
      </c>
      <c r="B311" s="5">
        <v>-433.48649999999901</v>
      </c>
      <c r="C311">
        <f t="shared" si="75"/>
        <v>-1845.5834999999988</v>
      </c>
      <c r="D311">
        <f t="shared" si="80"/>
        <v>-105.68539999999894</v>
      </c>
      <c r="E311" t="e">
        <v>#N/A</v>
      </c>
    </row>
    <row r="312" spans="1:11">
      <c r="A312" t="s">
        <v>83</v>
      </c>
      <c r="B312" s="5">
        <v>549.1771</v>
      </c>
      <c r="C312">
        <f t="shared" si="75"/>
        <v>54.856600000001094</v>
      </c>
      <c r="D312">
        <f t="shared" si="80"/>
        <v>4019.0287000000008</v>
      </c>
      <c r="E312">
        <f t="shared" ref="E312:E375" si="81">AVERAGE(D293:D312)</f>
        <v>-1457.290092</v>
      </c>
      <c r="F312">
        <f>STDEV(D293,D294,D295,D296,D297,D298,D299,D300,D301,D302,D303,D304,D305,D306,D307,D308,D309,D310,D311,D312)</f>
        <v>6506.9036437853892</v>
      </c>
      <c r="G312">
        <f t="shared" ref="G312:G375" si="82">F312*2</f>
        <v>13013.807287570778</v>
      </c>
      <c r="H312">
        <f t="shared" ref="H312:H375" si="83">E312+F312</f>
        <v>5049.6135517853891</v>
      </c>
      <c r="I312">
        <f t="shared" ref="I312:I375" si="84">E312+G312</f>
        <v>11556.517195570779</v>
      </c>
      <c r="J312">
        <f t="shared" ref="J312:J375" si="85">E312-F312</f>
        <v>-7964.1937357853894</v>
      </c>
      <c r="K312">
        <f t="shared" ref="K312:K375" si="86">E312-G312</f>
        <v>-14471.097379570778</v>
      </c>
    </row>
    <row r="313" spans="1:11">
      <c r="A313" t="s">
        <v>84</v>
      </c>
      <c r="B313" s="5">
        <v>3841.34</v>
      </c>
      <c r="C313">
        <f t="shared" si="75"/>
        <v>4045.0866000000015</v>
      </c>
      <c r="D313">
        <f t="shared" si="80"/>
        <v>7628.663700000001</v>
      </c>
      <c r="E313">
        <f t="shared" si="81"/>
        <v>-909.16245099999992</v>
      </c>
      <c r="F313">
        <f t="shared" ref="F313:F376" si="87">STDEV(D294,D295,D296,D297,D298,D299,D300,D301,D302,D303,D304,D305,D306,D307,D308,D309,D310,D311,D312,D313)</f>
        <v>6795.8197667565746</v>
      </c>
      <c r="G313">
        <f t="shared" si="82"/>
        <v>13591.639533513149</v>
      </c>
      <c r="H313">
        <f t="shared" si="83"/>
        <v>5886.6573157565745</v>
      </c>
      <c r="I313">
        <f t="shared" si="84"/>
        <v>12682.477082513149</v>
      </c>
      <c r="J313">
        <f t="shared" si="85"/>
        <v>-7704.9822177565748</v>
      </c>
      <c r="K313">
        <f t="shared" si="86"/>
        <v>-14500.801984513149</v>
      </c>
    </row>
    <row r="314" spans="1:11">
      <c r="A314" t="s">
        <v>85</v>
      </c>
      <c r="B314" s="5">
        <v>-1022.41115929169</v>
      </c>
      <c r="C314">
        <f t="shared" si="75"/>
        <v>2934.6194407083112</v>
      </c>
      <c r="D314">
        <f t="shared" si="80"/>
        <v>4639.7919407083109</v>
      </c>
      <c r="E314">
        <f t="shared" si="81"/>
        <v>-530.39959096458426</v>
      </c>
      <c r="F314">
        <f t="shared" si="87"/>
        <v>6887.4253283838398</v>
      </c>
      <c r="G314">
        <f t="shared" si="82"/>
        <v>13774.85065676768</v>
      </c>
      <c r="H314">
        <f t="shared" si="83"/>
        <v>6357.0257374192552</v>
      </c>
      <c r="I314">
        <f t="shared" si="84"/>
        <v>13244.451065803096</v>
      </c>
      <c r="J314">
        <f t="shared" si="85"/>
        <v>-7417.8249193484244</v>
      </c>
      <c r="K314">
        <f t="shared" si="86"/>
        <v>-14305.250247732263</v>
      </c>
    </row>
    <row r="315" spans="1:11">
      <c r="A315" t="s">
        <v>86</v>
      </c>
      <c r="B315" s="5">
        <v>-597.06431995079095</v>
      </c>
      <c r="C315">
        <f t="shared" si="75"/>
        <v>2771.0416207575195</v>
      </c>
      <c r="D315">
        <f t="shared" si="80"/>
        <v>4616.6251207575187</v>
      </c>
      <c r="E315">
        <f t="shared" si="81"/>
        <v>-104.23611692670833</v>
      </c>
      <c r="F315">
        <f t="shared" si="87"/>
        <v>6931.0759168505201</v>
      </c>
      <c r="G315">
        <f t="shared" si="82"/>
        <v>13862.15183370104</v>
      </c>
      <c r="H315">
        <f t="shared" si="83"/>
        <v>6826.8397999238114</v>
      </c>
      <c r="I315">
        <f t="shared" si="84"/>
        <v>13757.915716774332</v>
      </c>
      <c r="J315">
        <f t="shared" si="85"/>
        <v>-7035.3120337772289</v>
      </c>
      <c r="K315">
        <f t="shared" si="86"/>
        <v>-13966.387950627748</v>
      </c>
    </row>
    <row r="316" spans="1:11">
      <c r="A316" t="s">
        <v>87</v>
      </c>
      <c r="B316" s="5">
        <v>-222.76259048007901</v>
      </c>
      <c r="C316">
        <f t="shared" si="75"/>
        <v>1999.1019302774405</v>
      </c>
      <c r="D316">
        <f t="shared" si="80"/>
        <v>1944.2453302774393</v>
      </c>
      <c r="E316">
        <f t="shared" si="81"/>
        <v>180.59328958716364</v>
      </c>
      <c r="F316">
        <f t="shared" si="87"/>
        <v>6890.1970485531292</v>
      </c>
      <c r="G316">
        <f t="shared" si="82"/>
        <v>13780.394097106258</v>
      </c>
      <c r="H316">
        <f t="shared" si="83"/>
        <v>7070.790338140293</v>
      </c>
      <c r="I316">
        <f t="shared" si="84"/>
        <v>13960.987386693421</v>
      </c>
      <c r="J316">
        <f t="shared" si="85"/>
        <v>-6709.6037589659654</v>
      </c>
      <c r="K316">
        <f t="shared" si="86"/>
        <v>-13599.800807519096</v>
      </c>
    </row>
    <row r="317" spans="1:11">
      <c r="A317" t="s">
        <v>88</v>
      </c>
      <c r="B317" s="5">
        <v>116.41592325356299</v>
      </c>
      <c r="C317">
        <f t="shared" si="75"/>
        <v>-1725.8221464689971</v>
      </c>
      <c r="D317">
        <f t="shared" si="80"/>
        <v>-5770.9087464689983</v>
      </c>
      <c r="E317">
        <f t="shared" si="81"/>
        <v>49.522522263713697</v>
      </c>
      <c r="F317">
        <f t="shared" si="87"/>
        <v>6981.2108744377674</v>
      </c>
      <c r="G317">
        <f t="shared" si="82"/>
        <v>13962.421748875535</v>
      </c>
      <c r="H317">
        <f t="shared" si="83"/>
        <v>7030.7333967014811</v>
      </c>
      <c r="I317">
        <f t="shared" si="84"/>
        <v>14011.944271139249</v>
      </c>
      <c r="J317">
        <f t="shared" si="85"/>
        <v>-6931.6883521740538</v>
      </c>
      <c r="K317">
        <f t="shared" si="86"/>
        <v>-13912.89922661182</v>
      </c>
    </row>
    <row r="318" spans="1:11">
      <c r="A318" t="s">
        <v>89</v>
      </c>
      <c r="B318" s="5">
        <v>-228.57993286415001</v>
      </c>
      <c r="C318">
        <f t="shared" si="75"/>
        <v>-931.99092004145689</v>
      </c>
      <c r="D318">
        <f t="shared" si="80"/>
        <v>-3866.610360749768</v>
      </c>
      <c r="E318">
        <f t="shared" si="81"/>
        <v>74.99679422622566</v>
      </c>
      <c r="F318">
        <f t="shared" si="87"/>
        <v>6965.1229658031734</v>
      </c>
      <c r="G318">
        <f t="shared" si="82"/>
        <v>13930.245931606347</v>
      </c>
      <c r="H318">
        <f t="shared" si="83"/>
        <v>7040.119760029399</v>
      </c>
      <c r="I318">
        <f t="shared" si="84"/>
        <v>14005.242725832573</v>
      </c>
      <c r="J318">
        <f t="shared" si="85"/>
        <v>-6890.1261715769479</v>
      </c>
      <c r="K318">
        <f t="shared" si="86"/>
        <v>-13855.24913738012</v>
      </c>
    </row>
    <row r="319" spans="1:11">
      <c r="A319" t="s">
        <v>90</v>
      </c>
      <c r="B319" s="5">
        <v>-586.86901615268403</v>
      </c>
      <c r="C319">
        <f t="shared" si="75"/>
        <v>-921.79561624335008</v>
      </c>
      <c r="D319">
        <f t="shared" si="80"/>
        <v>-3692.8372370008697</v>
      </c>
      <c r="E319">
        <f t="shared" si="81"/>
        <v>-38.990277623818045</v>
      </c>
      <c r="F319">
        <f t="shared" si="87"/>
        <v>7009.2724801295226</v>
      </c>
      <c r="G319">
        <f t="shared" si="82"/>
        <v>14018.544960259045</v>
      </c>
      <c r="H319">
        <f t="shared" si="83"/>
        <v>6970.2822025057048</v>
      </c>
      <c r="I319">
        <f t="shared" si="84"/>
        <v>13979.554682635227</v>
      </c>
      <c r="J319">
        <f t="shared" si="85"/>
        <v>-7048.2627577533403</v>
      </c>
      <c r="K319">
        <f t="shared" si="86"/>
        <v>-14057.535237882863</v>
      </c>
    </row>
    <row r="320" spans="1:11">
      <c r="A320" t="s">
        <v>91</v>
      </c>
      <c r="B320" s="5">
        <v>209.649718531178</v>
      </c>
      <c r="C320">
        <f t="shared" si="75"/>
        <v>-489.3833072320931</v>
      </c>
      <c r="D320">
        <f t="shared" si="80"/>
        <v>-2488.4852375095334</v>
      </c>
      <c r="E320">
        <f t="shared" si="81"/>
        <v>-257.42591949929499</v>
      </c>
      <c r="F320">
        <f t="shared" si="87"/>
        <v>7014.3854403767009</v>
      </c>
      <c r="G320">
        <f t="shared" si="82"/>
        <v>14028.770880753402</v>
      </c>
      <c r="H320">
        <f t="shared" si="83"/>
        <v>6756.9595208774062</v>
      </c>
      <c r="I320">
        <f t="shared" si="84"/>
        <v>13771.344961254106</v>
      </c>
      <c r="J320">
        <f t="shared" si="85"/>
        <v>-7271.8113598759955</v>
      </c>
      <c r="K320">
        <f t="shared" si="86"/>
        <v>-14286.196800252697</v>
      </c>
    </row>
    <row r="321" spans="1:11">
      <c r="A321" t="s">
        <v>92</v>
      </c>
      <c r="B321" s="5">
        <v>390.58935932010297</v>
      </c>
      <c r="C321">
        <f t="shared" si="75"/>
        <v>-215.20987116555307</v>
      </c>
      <c r="D321">
        <f t="shared" si="80"/>
        <v>1510.612275303444</v>
      </c>
      <c r="E321">
        <f t="shared" si="81"/>
        <v>-471.58539373412259</v>
      </c>
      <c r="F321">
        <f t="shared" si="87"/>
        <v>6884.0845282061409</v>
      </c>
      <c r="G321">
        <f t="shared" si="82"/>
        <v>13768.169056412282</v>
      </c>
      <c r="H321">
        <f t="shared" si="83"/>
        <v>6412.4991344720183</v>
      </c>
      <c r="I321">
        <f t="shared" si="84"/>
        <v>13296.58366267816</v>
      </c>
      <c r="J321">
        <f t="shared" si="85"/>
        <v>-7355.6699219402635</v>
      </c>
      <c r="K321">
        <f t="shared" si="86"/>
        <v>-14239.754450146404</v>
      </c>
    </row>
    <row r="322" spans="1:11">
      <c r="A322" t="s">
        <v>93</v>
      </c>
      <c r="B322" s="5">
        <v>-170.11808450419699</v>
      </c>
      <c r="C322">
        <f t="shared" si="75"/>
        <v>-156.74802280560004</v>
      </c>
      <c r="D322">
        <f t="shared" si="80"/>
        <v>775.24289723585684</v>
      </c>
      <c r="E322">
        <f t="shared" si="81"/>
        <v>-937.2482868723298</v>
      </c>
      <c r="F322">
        <f t="shared" si="87"/>
        <v>6432.3364775591181</v>
      </c>
      <c r="G322">
        <f t="shared" si="82"/>
        <v>12864.672955118236</v>
      </c>
      <c r="H322">
        <f t="shared" si="83"/>
        <v>5495.088190686788</v>
      </c>
      <c r="I322">
        <f t="shared" si="84"/>
        <v>11927.424668245907</v>
      </c>
      <c r="J322">
        <f t="shared" si="85"/>
        <v>-7369.5847644314481</v>
      </c>
      <c r="K322">
        <f t="shared" si="86"/>
        <v>-13801.921241990565</v>
      </c>
    </row>
    <row r="323" spans="1:11">
      <c r="A323" t="s">
        <v>94</v>
      </c>
      <c r="B323" s="5">
        <v>-385.69963764494997</v>
      </c>
      <c r="C323">
        <f t="shared" si="75"/>
        <v>44.421355702134008</v>
      </c>
      <c r="D323">
        <f t="shared" si="80"/>
        <v>966.21697194548415</v>
      </c>
      <c r="E323">
        <f t="shared" si="81"/>
        <v>-1381.0926762750557</v>
      </c>
      <c r="F323">
        <f t="shared" si="87"/>
        <v>5936.4676276404898</v>
      </c>
      <c r="G323">
        <f t="shared" si="82"/>
        <v>11872.93525528098</v>
      </c>
      <c r="H323">
        <f t="shared" si="83"/>
        <v>4555.3749513654338</v>
      </c>
      <c r="I323">
        <f t="shared" si="84"/>
        <v>10491.842579005925</v>
      </c>
      <c r="J323">
        <f t="shared" si="85"/>
        <v>-7317.5603039155458</v>
      </c>
      <c r="K323">
        <f t="shared" si="86"/>
        <v>-13254.027931556035</v>
      </c>
    </row>
    <row r="324" spans="1:11">
      <c r="A324" t="s">
        <v>95</v>
      </c>
      <c r="B324" s="5">
        <v>290.788413486384</v>
      </c>
      <c r="C324">
        <f t="shared" si="75"/>
        <v>125.56005065734001</v>
      </c>
      <c r="D324">
        <f t="shared" si="80"/>
        <v>614.94335788943317</v>
      </c>
      <c r="E324">
        <f t="shared" si="81"/>
        <v>-1684.3184563805851</v>
      </c>
      <c r="F324">
        <f t="shared" si="87"/>
        <v>5651.1017075883938</v>
      </c>
      <c r="G324">
        <f t="shared" si="82"/>
        <v>11302.203415176788</v>
      </c>
      <c r="H324">
        <f t="shared" si="83"/>
        <v>3966.7832512078085</v>
      </c>
      <c r="I324">
        <f t="shared" si="84"/>
        <v>9617.8849587962031</v>
      </c>
      <c r="J324">
        <f t="shared" si="85"/>
        <v>-7335.4201639689791</v>
      </c>
      <c r="K324">
        <f t="shared" si="86"/>
        <v>-12986.521871557372</v>
      </c>
    </row>
    <row r="325" spans="1:11">
      <c r="A325" t="s">
        <v>96</v>
      </c>
      <c r="B325" s="5">
        <v>-1034.1513274926499</v>
      </c>
      <c r="C325">
        <f t="shared" si="75"/>
        <v>-1299.1806361554127</v>
      </c>
      <c r="D325">
        <f t="shared" si="80"/>
        <v>-1083.9707649898596</v>
      </c>
      <c r="E325">
        <f t="shared" si="81"/>
        <v>-1765.9831066300781</v>
      </c>
      <c r="F325">
        <f t="shared" si="87"/>
        <v>5628.8820240307987</v>
      </c>
      <c r="G325">
        <f t="shared" si="82"/>
        <v>11257.764048061597</v>
      </c>
      <c r="H325">
        <f t="shared" si="83"/>
        <v>3862.8989174007206</v>
      </c>
      <c r="I325">
        <f t="shared" si="84"/>
        <v>9491.7809414315198</v>
      </c>
      <c r="J325">
        <f t="shared" si="85"/>
        <v>-7394.8651306608772</v>
      </c>
      <c r="K325">
        <f t="shared" si="86"/>
        <v>-13023.747154691675</v>
      </c>
    </row>
    <row r="326" spans="1:11">
      <c r="A326" t="s">
        <v>97</v>
      </c>
      <c r="B326" s="5">
        <v>431.245250780086</v>
      </c>
      <c r="C326">
        <f t="shared" si="75"/>
        <v>-697.81730087112987</v>
      </c>
      <c r="D326">
        <f t="shared" si="80"/>
        <v>-541.06927806552983</v>
      </c>
      <c r="E326">
        <f t="shared" si="81"/>
        <v>-1408.7056525333539</v>
      </c>
      <c r="F326">
        <f t="shared" si="87"/>
        <v>5457.4694949048817</v>
      </c>
      <c r="G326">
        <f t="shared" si="82"/>
        <v>10914.938989809763</v>
      </c>
      <c r="H326">
        <f t="shared" si="83"/>
        <v>4048.763842371528</v>
      </c>
      <c r="I326">
        <f t="shared" si="84"/>
        <v>9506.2333372764097</v>
      </c>
      <c r="J326">
        <f t="shared" si="85"/>
        <v>-6866.1751474382354</v>
      </c>
      <c r="K326">
        <f t="shared" si="86"/>
        <v>-12323.644642343117</v>
      </c>
    </row>
    <row r="327" spans="1:11">
      <c r="A327" t="s">
        <v>98</v>
      </c>
      <c r="B327" s="5">
        <v>301.58717214539303</v>
      </c>
      <c r="C327">
        <f t="shared" si="75"/>
        <v>-10.530491080786874</v>
      </c>
      <c r="D327">
        <f t="shared" si="80"/>
        <v>-54.951846782920882</v>
      </c>
      <c r="E327">
        <f t="shared" si="81"/>
        <v>-822.95815187249957</v>
      </c>
      <c r="F327">
        <f t="shared" si="87"/>
        <v>4885.5951115977205</v>
      </c>
      <c r="G327">
        <f t="shared" si="82"/>
        <v>9771.1902231954409</v>
      </c>
      <c r="H327">
        <f t="shared" si="83"/>
        <v>4062.636959725221</v>
      </c>
      <c r="I327">
        <f t="shared" si="84"/>
        <v>8948.2320713229419</v>
      </c>
      <c r="J327">
        <f t="shared" si="85"/>
        <v>-5708.5532634702204</v>
      </c>
      <c r="K327">
        <f t="shared" si="86"/>
        <v>-10594.14837506794</v>
      </c>
    </row>
    <row r="328" spans="1:11">
      <c r="A328" t="s">
        <v>99</v>
      </c>
      <c r="B328" s="5">
        <v>-387.82965952245303</v>
      </c>
      <c r="C328">
        <f t="shared" si="75"/>
        <v>-689.14856408962385</v>
      </c>
      <c r="D328">
        <f t="shared" si="80"/>
        <v>-814.7086147469638</v>
      </c>
      <c r="E328">
        <f t="shared" si="81"/>
        <v>-211.75065960984756</v>
      </c>
      <c r="F328">
        <f t="shared" si="87"/>
        <v>3952.4283544202394</v>
      </c>
      <c r="G328">
        <f t="shared" si="82"/>
        <v>7904.8567088404789</v>
      </c>
      <c r="H328">
        <f t="shared" si="83"/>
        <v>3740.677694810392</v>
      </c>
      <c r="I328">
        <f t="shared" si="84"/>
        <v>7693.1060492306315</v>
      </c>
      <c r="J328">
        <f t="shared" si="85"/>
        <v>-4164.1790140300873</v>
      </c>
      <c r="K328">
        <f t="shared" si="86"/>
        <v>-8116.6073684503262</v>
      </c>
    </row>
    <row r="329" spans="1:11">
      <c r="A329" t="s">
        <v>100</v>
      </c>
      <c r="B329" s="5">
        <v>-478.51738986109098</v>
      </c>
      <c r="C329">
        <f t="shared" si="75"/>
        <v>-133.51462645806498</v>
      </c>
      <c r="D329">
        <f t="shared" si="80"/>
        <v>1165.6660096973478</v>
      </c>
      <c r="E329">
        <f t="shared" si="81"/>
        <v>332.2927458750197</v>
      </c>
      <c r="F329">
        <f t="shared" si="87"/>
        <v>3264.4345919693569</v>
      </c>
      <c r="G329">
        <f t="shared" si="82"/>
        <v>6528.8691839387138</v>
      </c>
      <c r="H329">
        <f t="shared" si="83"/>
        <v>3596.7273378443765</v>
      </c>
      <c r="I329">
        <f t="shared" si="84"/>
        <v>6861.1619298137339</v>
      </c>
      <c r="J329">
        <f t="shared" si="85"/>
        <v>-2932.1418460943373</v>
      </c>
      <c r="K329">
        <f t="shared" si="86"/>
        <v>-6196.5764380636938</v>
      </c>
    </row>
    <row r="330" spans="1:11">
      <c r="A330" t="s">
        <v>101</v>
      </c>
      <c r="B330" s="5">
        <v>-352.70310601096003</v>
      </c>
      <c r="C330">
        <f t="shared" si="75"/>
        <v>-917.46298324911095</v>
      </c>
      <c r="D330">
        <f t="shared" si="80"/>
        <v>-219.64568237798107</v>
      </c>
      <c r="E330">
        <f t="shared" si="81"/>
        <v>462.10815675612076</v>
      </c>
      <c r="F330">
        <f t="shared" si="87"/>
        <v>3183.2643719016623</v>
      </c>
      <c r="G330">
        <f t="shared" si="82"/>
        <v>6366.5287438033247</v>
      </c>
      <c r="H330">
        <f t="shared" si="83"/>
        <v>3645.3725286577833</v>
      </c>
      <c r="I330">
        <f t="shared" si="84"/>
        <v>6828.6369005594452</v>
      </c>
      <c r="J330">
        <f t="shared" si="85"/>
        <v>-2721.1562151455414</v>
      </c>
      <c r="K330">
        <f t="shared" si="86"/>
        <v>-5904.4205870472042</v>
      </c>
    </row>
    <row r="331" spans="1:11">
      <c r="A331" t="s">
        <v>102</v>
      </c>
      <c r="B331" s="5">
        <v>41.6760952192977</v>
      </c>
      <c r="C331">
        <f t="shared" si="75"/>
        <v>-1177.3740601752065</v>
      </c>
      <c r="D331">
        <f t="shared" si="80"/>
        <v>-1166.8435690944198</v>
      </c>
      <c r="E331">
        <f t="shared" si="81"/>
        <v>409.05024830139985</v>
      </c>
      <c r="F331">
        <f t="shared" si="87"/>
        <v>3202.0146662606444</v>
      </c>
      <c r="G331">
        <f t="shared" si="82"/>
        <v>6404.0293325212888</v>
      </c>
      <c r="H331">
        <f t="shared" si="83"/>
        <v>3611.0649145620441</v>
      </c>
      <c r="I331">
        <f t="shared" si="84"/>
        <v>6813.0795808226885</v>
      </c>
      <c r="J331">
        <f t="shared" si="85"/>
        <v>-2792.9644179592447</v>
      </c>
      <c r="K331">
        <f t="shared" si="86"/>
        <v>-5994.979084219889</v>
      </c>
    </row>
    <row r="332" spans="1:11">
      <c r="A332" t="s">
        <v>103</v>
      </c>
      <c r="B332" s="5">
        <v>66.924090033827</v>
      </c>
      <c r="C332">
        <f t="shared" si="75"/>
        <v>-722.62031061892628</v>
      </c>
      <c r="D332">
        <f t="shared" si="80"/>
        <v>-33.471746529302436</v>
      </c>
      <c r="E332">
        <f t="shared" si="81"/>
        <v>206.42522597493453</v>
      </c>
      <c r="F332">
        <f t="shared" si="87"/>
        <v>3087.7329772465569</v>
      </c>
      <c r="G332">
        <f t="shared" si="82"/>
        <v>6175.4659544931137</v>
      </c>
      <c r="H332">
        <f t="shared" si="83"/>
        <v>3294.1582032214915</v>
      </c>
      <c r="I332">
        <f t="shared" si="84"/>
        <v>6381.8911804680483</v>
      </c>
      <c r="J332">
        <f t="shared" si="85"/>
        <v>-2881.3077512716222</v>
      </c>
      <c r="K332">
        <f t="shared" si="86"/>
        <v>-5969.0407285181791</v>
      </c>
    </row>
    <row r="333" spans="1:11">
      <c r="A333" t="s">
        <v>104</v>
      </c>
      <c r="B333" s="5">
        <v>293.06693283273199</v>
      </c>
      <c r="C333">
        <f t="shared" si="75"/>
        <v>48.96401207489663</v>
      </c>
      <c r="D333">
        <f t="shared" si="80"/>
        <v>182.47863853296161</v>
      </c>
      <c r="E333">
        <f t="shared" si="81"/>
        <v>-165.88402709841756</v>
      </c>
      <c r="F333">
        <f t="shared" si="87"/>
        <v>2547.3047646071277</v>
      </c>
      <c r="G333">
        <f t="shared" si="82"/>
        <v>5094.6095292142554</v>
      </c>
      <c r="H333">
        <f t="shared" si="83"/>
        <v>2381.4207375087103</v>
      </c>
      <c r="I333">
        <f t="shared" si="84"/>
        <v>4928.725502115838</v>
      </c>
      <c r="J333">
        <f t="shared" si="85"/>
        <v>-2713.1887917055451</v>
      </c>
      <c r="K333">
        <f t="shared" si="86"/>
        <v>-5260.4935563126728</v>
      </c>
    </row>
    <row r="334" spans="1:11">
      <c r="A334" t="s">
        <v>105</v>
      </c>
      <c r="B334" s="5">
        <v>-638.71603152992805</v>
      </c>
      <c r="C334">
        <f t="shared" si="75"/>
        <v>-237.04891344407133</v>
      </c>
      <c r="D334">
        <f t="shared" si="80"/>
        <v>680.41406980503962</v>
      </c>
      <c r="E334">
        <f t="shared" si="81"/>
        <v>-363.85292064358111</v>
      </c>
      <c r="F334">
        <f t="shared" si="87"/>
        <v>2295.5831161172682</v>
      </c>
      <c r="G334">
        <f t="shared" si="82"/>
        <v>4591.1662322345364</v>
      </c>
      <c r="H334">
        <f t="shared" si="83"/>
        <v>1931.7301954736872</v>
      </c>
      <c r="I334">
        <f t="shared" si="84"/>
        <v>4227.313311590955</v>
      </c>
      <c r="J334">
        <f t="shared" si="85"/>
        <v>-2659.4360367608492</v>
      </c>
      <c r="K334">
        <f t="shared" si="86"/>
        <v>-4955.0191528781179</v>
      </c>
    </row>
    <row r="335" spans="1:11">
      <c r="A335" t="s">
        <v>106</v>
      </c>
      <c r="B335" s="5">
        <v>-1109.7178621759399</v>
      </c>
      <c r="C335">
        <f t="shared" si="75"/>
        <v>-1388.4428708393089</v>
      </c>
      <c r="D335">
        <f t="shared" si="80"/>
        <v>-211.06881066410233</v>
      </c>
      <c r="E335">
        <f t="shared" si="81"/>
        <v>-605.23761721466212</v>
      </c>
      <c r="F335">
        <f t="shared" si="87"/>
        <v>1975.870028828874</v>
      </c>
      <c r="G335">
        <f t="shared" si="82"/>
        <v>3951.7400576577479</v>
      </c>
      <c r="H335">
        <f t="shared" si="83"/>
        <v>1370.6324116142118</v>
      </c>
      <c r="I335">
        <f t="shared" si="84"/>
        <v>3346.502440443086</v>
      </c>
      <c r="J335">
        <f t="shared" si="85"/>
        <v>-2581.1076460435361</v>
      </c>
      <c r="K335">
        <f t="shared" si="86"/>
        <v>-4556.9776748724098</v>
      </c>
    </row>
    <row r="336" spans="1:11">
      <c r="A336" t="s">
        <v>107</v>
      </c>
      <c r="B336" s="5">
        <v>397.14308203498302</v>
      </c>
      <c r="C336">
        <f t="shared" si="75"/>
        <v>-1058.2238788381528</v>
      </c>
      <c r="D336">
        <f t="shared" si="80"/>
        <v>-335.60356821922653</v>
      </c>
      <c r="E336">
        <f t="shared" si="81"/>
        <v>-719.23006213949543</v>
      </c>
      <c r="F336">
        <f t="shared" si="87"/>
        <v>1884.7049010456717</v>
      </c>
      <c r="G336">
        <f t="shared" si="82"/>
        <v>3769.4098020913434</v>
      </c>
      <c r="H336">
        <f t="shared" si="83"/>
        <v>1165.4748389061763</v>
      </c>
      <c r="I336">
        <f t="shared" si="84"/>
        <v>3050.1797399518482</v>
      </c>
      <c r="J336">
        <f t="shared" si="85"/>
        <v>-2603.9349631851674</v>
      </c>
      <c r="K336">
        <f t="shared" si="86"/>
        <v>-4488.6398642308386</v>
      </c>
    </row>
    <row r="337" spans="1:11">
      <c r="A337" t="s">
        <v>108</v>
      </c>
      <c r="B337" s="5">
        <v>869.64013427688099</v>
      </c>
      <c r="C337">
        <f t="shared" si="75"/>
        <v>-481.65067739400376</v>
      </c>
      <c r="D337">
        <f t="shared" si="80"/>
        <v>-530.61468946890045</v>
      </c>
      <c r="E337">
        <f t="shared" si="81"/>
        <v>-457.21535928949072</v>
      </c>
      <c r="F337">
        <f t="shared" si="87"/>
        <v>1462.392107678249</v>
      </c>
      <c r="G337">
        <f t="shared" si="82"/>
        <v>2924.784215356498</v>
      </c>
      <c r="H337">
        <f t="shared" si="83"/>
        <v>1005.1767483887583</v>
      </c>
      <c r="I337">
        <f t="shared" si="84"/>
        <v>2467.5688560670073</v>
      </c>
      <c r="J337">
        <f t="shared" si="85"/>
        <v>-1919.6074669677396</v>
      </c>
      <c r="K337">
        <f t="shared" si="86"/>
        <v>-3381.9995746459886</v>
      </c>
    </row>
    <row r="338" spans="1:11">
      <c r="A338" t="s">
        <v>109</v>
      </c>
      <c r="B338" s="5">
        <v>-569.85897891837703</v>
      </c>
      <c r="C338">
        <f t="shared" si="75"/>
        <v>-412.79362478245287</v>
      </c>
      <c r="D338">
        <f t="shared" si="80"/>
        <v>-175.74471133838153</v>
      </c>
      <c r="E338">
        <f t="shared" si="81"/>
        <v>-272.67207681892125</v>
      </c>
      <c r="F338">
        <f t="shared" si="87"/>
        <v>1222.752499873015</v>
      </c>
      <c r="G338">
        <f t="shared" si="82"/>
        <v>2445.5049997460301</v>
      </c>
      <c r="H338">
        <f t="shared" si="83"/>
        <v>950.08042305409379</v>
      </c>
      <c r="I338">
        <f t="shared" si="84"/>
        <v>2172.8329229271089</v>
      </c>
      <c r="J338">
        <f t="shared" si="85"/>
        <v>-1495.4245766919362</v>
      </c>
      <c r="K338">
        <f t="shared" si="86"/>
        <v>-2718.1770765649512</v>
      </c>
    </row>
    <row r="339" spans="1:11">
      <c r="A339" t="s">
        <v>110</v>
      </c>
      <c r="B339" s="5">
        <v>533.98383936287303</v>
      </c>
      <c r="C339">
        <f t="shared" si="75"/>
        <v>1230.9080767563601</v>
      </c>
      <c r="D339">
        <f t="shared" si="80"/>
        <v>2619.3509475956689</v>
      </c>
      <c r="E339">
        <f t="shared" si="81"/>
        <v>42.937332410905739</v>
      </c>
      <c r="F339">
        <f t="shared" si="87"/>
        <v>1102.1851814488234</v>
      </c>
      <c r="G339">
        <f t="shared" si="82"/>
        <v>2204.3703628976468</v>
      </c>
      <c r="H339">
        <f t="shared" si="83"/>
        <v>1145.1225138597292</v>
      </c>
      <c r="I339">
        <f t="shared" si="84"/>
        <v>2247.3076953085524</v>
      </c>
      <c r="J339">
        <f t="shared" si="85"/>
        <v>-1059.2478490379176</v>
      </c>
      <c r="K339">
        <f t="shared" si="86"/>
        <v>-2161.4330304867412</v>
      </c>
    </row>
    <row r="340" spans="1:11">
      <c r="A340" t="s">
        <v>111</v>
      </c>
      <c r="B340" s="5">
        <v>163.34955061159101</v>
      </c>
      <c r="C340">
        <f t="shared" si="75"/>
        <v>997.11454533296796</v>
      </c>
      <c r="D340">
        <f t="shared" si="80"/>
        <v>2055.338424171121</v>
      </c>
      <c r="E340">
        <f t="shared" si="81"/>
        <v>270.12851549493843</v>
      </c>
      <c r="F340">
        <f t="shared" si="87"/>
        <v>1018.0159383276865</v>
      </c>
      <c r="G340">
        <f t="shared" si="82"/>
        <v>2036.031876655373</v>
      </c>
      <c r="H340">
        <f t="shared" si="83"/>
        <v>1288.1444538226249</v>
      </c>
      <c r="I340">
        <f t="shared" si="84"/>
        <v>2306.1603921503115</v>
      </c>
      <c r="J340">
        <f t="shared" si="85"/>
        <v>-747.88742283274814</v>
      </c>
      <c r="K340">
        <f t="shared" si="86"/>
        <v>-1765.9033611604345</v>
      </c>
    </row>
    <row r="341" spans="1:11">
      <c r="A341" t="s">
        <v>112</v>
      </c>
      <c r="B341" s="5">
        <v>321.48395834519499</v>
      </c>
      <c r="C341">
        <f t="shared" si="75"/>
        <v>448.95836940128197</v>
      </c>
      <c r="D341">
        <f t="shared" si="80"/>
        <v>930.60904679528574</v>
      </c>
      <c r="E341">
        <f t="shared" si="81"/>
        <v>241.1283540695305</v>
      </c>
      <c r="F341">
        <f t="shared" si="87"/>
        <v>988.65637023500756</v>
      </c>
      <c r="G341">
        <f t="shared" si="82"/>
        <v>1977.3127404700151</v>
      </c>
      <c r="H341">
        <f t="shared" si="83"/>
        <v>1229.784724304538</v>
      </c>
      <c r="I341">
        <f t="shared" si="84"/>
        <v>2218.4410945395457</v>
      </c>
      <c r="J341">
        <f t="shared" si="85"/>
        <v>-747.52801616547708</v>
      </c>
      <c r="K341">
        <f t="shared" si="86"/>
        <v>-1736.1843864004845</v>
      </c>
    </row>
    <row r="342" spans="1:11">
      <c r="A342" t="s">
        <v>113</v>
      </c>
      <c r="B342" s="5">
        <v>2290.5448161336399</v>
      </c>
      <c r="C342">
        <f t="shared" si="75"/>
        <v>3309.3621644532986</v>
      </c>
      <c r="D342">
        <f t="shared" si="80"/>
        <v>3722.1557892357514</v>
      </c>
      <c r="E342">
        <f t="shared" si="81"/>
        <v>388.47399866952526</v>
      </c>
      <c r="F342">
        <f t="shared" si="87"/>
        <v>1255.921675173159</v>
      </c>
      <c r="G342">
        <f t="shared" si="82"/>
        <v>2511.8433503463179</v>
      </c>
      <c r="H342">
        <f t="shared" si="83"/>
        <v>1644.3956738426841</v>
      </c>
      <c r="I342">
        <f t="shared" si="84"/>
        <v>2900.3173490158433</v>
      </c>
      <c r="J342">
        <f t="shared" si="85"/>
        <v>-867.44767650363372</v>
      </c>
      <c r="K342">
        <f t="shared" si="86"/>
        <v>-2123.3693516767926</v>
      </c>
    </row>
    <row r="343" spans="1:11">
      <c r="A343" t="s">
        <v>114</v>
      </c>
      <c r="B343" s="5">
        <v>193.37495545200099</v>
      </c>
      <c r="C343">
        <f t="shared" si="75"/>
        <v>2968.7532805424266</v>
      </c>
      <c r="D343">
        <f t="shared" si="80"/>
        <v>1737.8452037860666</v>
      </c>
      <c r="E343">
        <f t="shared" si="81"/>
        <v>427.05541026155441</v>
      </c>
      <c r="F343">
        <f t="shared" si="87"/>
        <v>1286.0934530348829</v>
      </c>
      <c r="G343">
        <f t="shared" si="82"/>
        <v>2572.1869060697659</v>
      </c>
      <c r="H343">
        <f t="shared" si="83"/>
        <v>1713.1488632964374</v>
      </c>
      <c r="I343">
        <f t="shared" si="84"/>
        <v>2999.2423163313201</v>
      </c>
      <c r="J343">
        <f t="shared" si="85"/>
        <v>-859.03804277332847</v>
      </c>
      <c r="K343">
        <f t="shared" si="86"/>
        <v>-2145.1314958082116</v>
      </c>
    </row>
    <row r="344" spans="1:11">
      <c r="A344" t="s">
        <v>115</v>
      </c>
      <c r="B344" s="5">
        <v>-83.4386999388162</v>
      </c>
      <c r="C344">
        <f t="shared" si="75"/>
        <v>2721.9650299920195</v>
      </c>
      <c r="D344">
        <f t="shared" si="80"/>
        <v>1724.8504846590515</v>
      </c>
      <c r="E344">
        <f t="shared" si="81"/>
        <v>482.55076660003533</v>
      </c>
      <c r="F344">
        <f t="shared" si="87"/>
        <v>1318.1739065765917</v>
      </c>
      <c r="G344">
        <f t="shared" si="82"/>
        <v>2636.3478131531833</v>
      </c>
      <c r="H344">
        <f t="shared" si="83"/>
        <v>1800.724673176627</v>
      </c>
      <c r="I344">
        <f t="shared" si="84"/>
        <v>3118.8985797532187</v>
      </c>
      <c r="J344">
        <f t="shared" si="85"/>
        <v>-835.62313997655633</v>
      </c>
      <c r="K344">
        <f t="shared" si="86"/>
        <v>-2153.797046553148</v>
      </c>
    </row>
    <row r="345" spans="1:11">
      <c r="A345" t="s">
        <v>116</v>
      </c>
      <c r="B345" s="5">
        <v>1110.8461628606999</v>
      </c>
      <c r="C345">
        <f t="shared" si="75"/>
        <v>3511.3272345075247</v>
      </c>
      <c r="D345">
        <f t="shared" si="80"/>
        <v>3062.368865106243</v>
      </c>
      <c r="E345">
        <f t="shared" si="81"/>
        <v>689.86774810484042</v>
      </c>
      <c r="F345">
        <f t="shared" si="87"/>
        <v>1383.2823589611362</v>
      </c>
      <c r="G345">
        <f t="shared" si="82"/>
        <v>2766.5647179222724</v>
      </c>
      <c r="H345">
        <f t="shared" si="83"/>
        <v>2073.1501070659765</v>
      </c>
      <c r="I345">
        <f t="shared" si="84"/>
        <v>3456.4324660271127</v>
      </c>
      <c r="J345">
        <f t="shared" si="85"/>
        <v>-693.41461085629578</v>
      </c>
      <c r="K345">
        <f t="shared" si="86"/>
        <v>-2076.6969698174321</v>
      </c>
    </row>
    <row r="346" spans="1:11">
      <c r="A346" t="s">
        <v>117</v>
      </c>
      <c r="B346" s="5">
        <v>216.92971945725699</v>
      </c>
      <c r="C346">
        <f t="shared" si="75"/>
        <v>1437.7121378311417</v>
      </c>
      <c r="D346">
        <f t="shared" si="80"/>
        <v>-1871.6500266221569</v>
      </c>
      <c r="E346">
        <f t="shared" si="81"/>
        <v>623.33871067700898</v>
      </c>
      <c r="F346">
        <f t="shared" si="87"/>
        <v>1474.5842714593789</v>
      </c>
      <c r="G346">
        <f t="shared" si="82"/>
        <v>2949.1685429187578</v>
      </c>
      <c r="H346">
        <f t="shared" si="83"/>
        <v>2097.9229821363879</v>
      </c>
      <c r="I346">
        <f t="shared" si="84"/>
        <v>3572.507253595767</v>
      </c>
      <c r="J346">
        <f t="shared" si="85"/>
        <v>-851.24556078236992</v>
      </c>
      <c r="K346">
        <f t="shared" si="86"/>
        <v>-2325.8298322417486</v>
      </c>
    </row>
    <row r="347" spans="1:11">
      <c r="A347" t="s">
        <v>163</v>
      </c>
      <c r="B347" s="5">
        <v>510.56205433628401</v>
      </c>
      <c r="C347">
        <f t="shared" si="75"/>
        <v>1754.8992367154249</v>
      </c>
      <c r="D347">
        <f t="shared" si="80"/>
        <v>-1213.8540438270018</v>
      </c>
      <c r="E347">
        <f t="shared" si="81"/>
        <v>565.39360082480505</v>
      </c>
      <c r="F347">
        <f t="shared" si="87"/>
        <v>1524.5641848499972</v>
      </c>
      <c r="G347">
        <f t="shared" si="82"/>
        <v>3049.1283696999944</v>
      </c>
      <c r="H347">
        <f t="shared" si="83"/>
        <v>2089.9577856748024</v>
      </c>
      <c r="I347">
        <f t="shared" si="84"/>
        <v>3614.5219705247996</v>
      </c>
      <c r="J347">
        <f t="shared" si="85"/>
        <v>-959.17058402519217</v>
      </c>
      <c r="K347">
        <f t="shared" si="86"/>
        <v>-2483.7347688751893</v>
      </c>
    </row>
    <row r="348" spans="1:11">
      <c r="A348" t="s">
        <v>119</v>
      </c>
      <c r="B348" s="5">
        <v>547.05737137803601</v>
      </c>
      <c r="C348">
        <f t="shared" si="75"/>
        <v>2385.3953080322772</v>
      </c>
      <c r="D348">
        <f t="shared" si="80"/>
        <v>-336.56972195974231</v>
      </c>
      <c r="E348">
        <f t="shared" si="81"/>
        <v>589.30054546416613</v>
      </c>
      <c r="F348">
        <f t="shared" si="87"/>
        <v>1505.412130858839</v>
      </c>
      <c r="G348">
        <f t="shared" si="82"/>
        <v>3010.8242617176779</v>
      </c>
      <c r="H348">
        <f t="shared" si="83"/>
        <v>2094.7126763230053</v>
      </c>
      <c r="I348">
        <f t="shared" si="84"/>
        <v>3600.1248071818441</v>
      </c>
      <c r="J348">
        <f t="shared" si="85"/>
        <v>-916.11158539467283</v>
      </c>
      <c r="K348">
        <f t="shared" si="86"/>
        <v>-2421.5237162535118</v>
      </c>
    </row>
    <row r="349" spans="1:11">
      <c r="A349" t="s">
        <v>120</v>
      </c>
      <c r="B349" s="5">
        <v>986.028797636062</v>
      </c>
      <c r="C349">
        <f t="shared" si="75"/>
        <v>2260.5779428076389</v>
      </c>
      <c r="D349">
        <f t="shared" si="80"/>
        <v>-1250.7492916998858</v>
      </c>
      <c r="E349">
        <f t="shared" si="81"/>
        <v>468.47978039430438</v>
      </c>
      <c r="F349">
        <f t="shared" si="87"/>
        <v>1552.9374729075193</v>
      </c>
      <c r="G349">
        <f t="shared" si="82"/>
        <v>3105.8749458150387</v>
      </c>
      <c r="H349">
        <f t="shared" si="83"/>
        <v>2021.4172533018236</v>
      </c>
      <c r="I349">
        <f t="shared" si="84"/>
        <v>3574.354726209343</v>
      </c>
      <c r="J349">
        <f t="shared" si="85"/>
        <v>-1084.4576925132151</v>
      </c>
      <c r="K349">
        <f t="shared" si="86"/>
        <v>-2637.3951654207344</v>
      </c>
    </row>
    <row r="350" spans="1:11">
      <c r="A350" t="s">
        <v>121</v>
      </c>
      <c r="B350" s="5">
        <v>-182.72880715124001</v>
      </c>
      <c r="C350">
        <f t="shared" si="75"/>
        <v>1860.919416199142</v>
      </c>
      <c r="D350">
        <f t="shared" si="80"/>
        <v>423.20727836800029</v>
      </c>
      <c r="E350">
        <f t="shared" si="81"/>
        <v>500.62242843160357</v>
      </c>
      <c r="F350">
        <f t="shared" si="87"/>
        <v>1544.5754151889223</v>
      </c>
      <c r="G350">
        <f t="shared" si="82"/>
        <v>3089.1508303778446</v>
      </c>
      <c r="H350">
        <f t="shared" si="83"/>
        <v>2045.1978436205259</v>
      </c>
      <c r="I350">
        <f t="shared" si="84"/>
        <v>3589.7732588094482</v>
      </c>
      <c r="J350">
        <f t="shared" si="85"/>
        <v>-1043.9529867573187</v>
      </c>
      <c r="K350">
        <f t="shared" si="86"/>
        <v>-2588.528401946241</v>
      </c>
    </row>
    <row r="351" spans="1:11">
      <c r="A351" t="s">
        <v>122</v>
      </c>
      <c r="B351" s="5">
        <v>-1385.4785077699701</v>
      </c>
      <c r="C351">
        <f t="shared" si="75"/>
        <v>-35.121145907112123</v>
      </c>
      <c r="D351">
        <f t="shared" si="80"/>
        <v>-1790.020382622537</v>
      </c>
      <c r="E351">
        <f t="shared" si="81"/>
        <v>469.46358775519758</v>
      </c>
      <c r="F351">
        <f t="shared" si="87"/>
        <v>1585.7214067851562</v>
      </c>
      <c r="G351">
        <f t="shared" si="82"/>
        <v>3171.4428135703124</v>
      </c>
      <c r="H351">
        <f t="shared" si="83"/>
        <v>2055.1849945403537</v>
      </c>
      <c r="I351">
        <f t="shared" si="84"/>
        <v>3640.9064013255102</v>
      </c>
      <c r="J351">
        <f t="shared" si="85"/>
        <v>-1116.2578190299587</v>
      </c>
      <c r="K351">
        <f t="shared" si="86"/>
        <v>-2701.9792258151147</v>
      </c>
    </row>
    <row r="352" spans="1:11">
      <c r="A352" t="s">
        <v>123</v>
      </c>
      <c r="B352" s="5">
        <v>2361.0780732524399</v>
      </c>
      <c r="C352">
        <f t="shared" si="75"/>
        <v>1778.8995559672919</v>
      </c>
      <c r="D352">
        <f t="shared" si="80"/>
        <v>-606.49575206498525</v>
      </c>
      <c r="E352">
        <f t="shared" si="81"/>
        <v>440.81238747841343</v>
      </c>
      <c r="F352">
        <f t="shared" si="87"/>
        <v>1600.3957067209415</v>
      </c>
      <c r="G352">
        <f t="shared" si="82"/>
        <v>3200.7914134418829</v>
      </c>
      <c r="H352">
        <f t="shared" si="83"/>
        <v>2041.2080941993549</v>
      </c>
      <c r="I352">
        <f t="shared" si="84"/>
        <v>3641.6038009202962</v>
      </c>
      <c r="J352">
        <f t="shared" si="85"/>
        <v>-1159.583319242528</v>
      </c>
      <c r="K352">
        <f t="shared" si="86"/>
        <v>-2759.9790259634697</v>
      </c>
    </row>
    <row r="353" spans="1:11">
      <c r="A353" t="s">
        <v>124</v>
      </c>
      <c r="B353" s="5">
        <v>1253.1184882882601</v>
      </c>
      <c r="C353">
        <f t="shared" si="75"/>
        <v>2045.9892466194899</v>
      </c>
      <c r="D353">
        <f t="shared" si="80"/>
        <v>-214.58869618814902</v>
      </c>
      <c r="E353">
        <f t="shared" si="81"/>
        <v>420.95902074235789</v>
      </c>
      <c r="F353">
        <f t="shared" si="87"/>
        <v>1606.2213433845548</v>
      </c>
      <c r="G353">
        <f t="shared" si="82"/>
        <v>3212.4426867691095</v>
      </c>
      <c r="H353">
        <f t="shared" si="83"/>
        <v>2027.1803641269125</v>
      </c>
      <c r="I353">
        <f t="shared" si="84"/>
        <v>3633.4017075114675</v>
      </c>
      <c r="J353">
        <f t="shared" si="85"/>
        <v>-1185.262322642197</v>
      </c>
      <c r="K353">
        <f t="shared" si="86"/>
        <v>-2791.4836660267515</v>
      </c>
    </row>
    <row r="354" spans="1:11">
      <c r="A354" t="s">
        <v>125</v>
      </c>
      <c r="B354" s="5">
        <v>822.91</v>
      </c>
      <c r="C354">
        <f t="shared" ref="C354:C377" si="88">SUM(B351,B352,B353,B354)</f>
        <v>3051.6280537707298</v>
      </c>
      <c r="D354">
        <f t="shared" si="80"/>
        <v>1190.7086375715878</v>
      </c>
      <c r="E354">
        <f t="shared" si="81"/>
        <v>446.47374913068541</v>
      </c>
      <c r="F354">
        <f t="shared" si="87"/>
        <v>1614.5908818248602</v>
      </c>
      <c r="G354">
        <f t="shared" si="82"/>
        <v>3229.1817636497203</v>
      </c>
      <c r="H354">
        <f t="shared" si="83"/>
        <v>2061.0646309555455</v>
      </c>
      <c r="I354">
        <f t="shared" si="84"/>
        <v>3675.6555127804058</v>
      </c>
      <c r="J354">
        <f t="shared" si="85"/>
        <v>-1168.1171326941749</v>
      </c>
      <c r="K354">
        <f t="shared" si="86"/>
        <v>-2782.7080145190348</v>
      </c>
    </row>
    <row r="355" spans="1:11">
      <c r="A355" t="s">
        <v>126</v>
      </c>
      <c r="B355" s="5">
        <v>1161.74</v>
      </c>
      <c r="C355">
        <f t="shared" si="88"/>
        <v>5598.8465615406994</v>
      </c>
      <c r="D355">
        <f t="shared" si="80"/>
        <v>5633.9677074478113</v>
      </c>
      <c r="E355">
        <f t="shared" si="81"/>
        <v>738.72557503628116</v>
      </c>
      <c r="F355">
        <f t="shared" si="87"/>
        <v>1977.5141140290746</v>
      </c>
      <c r="G355">
        <f t="shared" si="82"/>
        <v>3955.0282280581491</v>
      </c>
      <c r="H355">
        <f t="shared" si="83"/>
        <v>2716.2396890653558</v>
      </c>
      <c r="I355">
        <f t="shared" si="84"/>
        <v>4693.7538030944306</v>
      </c>
      <c r="J355">
        <f t="shared" si="85"/>
        <v>-1238.7885389927933</v>
      </c>
      <c r="K355">
        <f t="shared" si="86"/>
        <v>-3216.3026530218681</v>
      </c>
    </row>
    <row r="356" spans="1:11">
      <c r="A356" t="s">
        <v>127</v>
      </c>
      <c r="B356" s="5">
        <v>4829</v>
      </c>
      <c r="C356">
        <f t="shared" si="88"/>
        <v>8066.7684882882604</v>
      </c>
      <c r="D356">
        <f t="shared" si="80"/>
        <v>6287.8689323209683</v>
      </c>
      <c r="E356">
        <f t="shared" si="81"/>
        <v>1069.8992000632909</v>
      </c>
      <c r="F356">
        <f t="shared" si="87"/>
        <v>2314.0983107656216</v>
      </c>
      <c r="G356">
        <f t="shared" si="82"/>
        <v>4628.1966215312432</v>
      </c>
      <c r="H356">
        <f t="shared" si="83"/>
        <v>3383.9975108289127</v>
      </c>
      <c r="I356">
        <f t="shared" si="84"/>
        <v>5698.0958215945338</v>
      </c>
      <c r="J356">
        <f t="shared" si="85"/>
        <v>-1244.1991107023307</v>
      </c>
      <c r="K356">
        <f t="shared" si="86"/>
        <v>-3558.2974214679525</v>
      </c>
    </row>
    <row r="357" spans="1:11">
      <c r="A357" t="s">
        <v>128</v>
      </c>
      <c r="B357" s="5">
        <v>3540.19</v>
      </c>
      <c r="C357">
        <f t="shared" si="88"/>
        <v>10353.84</v>
      </c>
      <c r="D357">
        <f t="shared" si="80"/>
        <v>8307.8507533805096</v>
      </c>
      <c r="E357">
        <f t="shared" si="81"/>
        <v>1511.8224722057612</v>
      </c>
      <c r="F357">
        <f t="shared" si="87"/>
        <v>2787.8150589403513</v>
      </c>
      <c r="G357">
        <f t="shared" si="82"/>
        <v>5575.6301178807025</v>
      </c>
      <c r="H357">
        <f t="shared" si="83"/>
        <v>4299.6375311461125</v>
      </c>
      <c r="I357">
        <f t="shared" si="84"/>
        <v>7087.4525900864637</v>
      </c>
      <c r="J357">
        <f t="shared" si="85"/>
        <v>-1275.9925867345901</v>
      </c>
      <c r="K357">
        <f t="shared" si="86"/>
        <v>-4063.8076456749413</v>
      </c>
    </row>
    <row r="358" spans="1:11">
      <c r="A358" t="s">
        <v>129</v>
      </c>
      <c r="B358" s="5">
        <v>1430.78</v>
      </c>
      <c r="C358">
        <f t="shared" si="88"/>
        <v>10961.710000000001</v>
      </c>
      <c r="D358">
        <f t="shared" ref="D358:D377" si="89">C358-C354</f>
        <v>7910.0819462292711</v>
      </c>
      <c r="E358">
        <f t="shared" si="81"/>
        <v>1916.1138050841437</v>
      </c>
      <c r="F358">
        <f t="shared" si="87"/>
        <v>3099.1268287712251</v>
      </c>
      <c r="G358">
        <f t="shared" si="82"/>
        <v>6198.2536575424501</v>
      </c>
      <c r="H358">
        <f t="shared" si="83"/>
        <v>5015.2406338553683</v>
      </c>
      <c r="I358">
        <f t="shared" si="84"/>
        <v>8114.3674626265938</v>
      </c>
      <c r="J358">
        <f t="shared" si="85"/>
        <v>-1183.0130236870814</v>
      </c>
      <c r="K358">
        <f t="shared" si="86"/>
        <v>-4282.1398524583064</v>
      </c>
    </row>
    <row r="359" spans="1:11">
      <c r="A359" t="s">
        <v>130</v>
      </c>
      <c r="B359" s="5">
        <v>-51.2</v>
      </c>
      <c r="C359">
        <f t="shared" si="88"/>
        <v>9748.77</v>
      </c>
      <c r="D359">
        <f t="shared" si="89"/>
        <v>4149.923438459301</v>
      </c>
      <c r="E359">
        <f t="shared" si="81"/>
        <v>1992.6424296273253</v>
      </c>
      <c r="F359">
        <f t="shared" si="87"/>
        <v>3136.0835893418389</v>
      </c>
      <c r="G359">
        <f t="shared" si="82"/>
        <v>6272.1671786836778</v>
      </c>
      <c r="H359">
        <f t="shared" si="83"/>
        <v>5128.7260189691642</v>
      </c>
      <c r="I359">
        <f t="shared" si="84"/>
        <v>8264.8096083110031</v>
      </c>
      <c r="J359">
        <f t="shared" si="85"/>
        <v>-1143.4411597145136</v>
      </c>
      <c r="K359">
        <f t="shared" si="86"/>
        <v>-4279.5247490563524</v>
      </c>
    </row>
    <row r="360" spans="1:11">
      <c r="A360" t="s">
        <v>131</v>
      </c>
      <c r="B360" s="5">
        <v>1473.85</v>
      </c>
      <c r="C360">
        <f t="shared" si="88"/>
        <v>6393.6200000000008</v>
      </c>
      <c r="D360">
        <f t="shared" si="89"/>
        <v>-1673.1484882882596</v>
      </c>
      <c r="E360">
        <f t="shared" si="81"/>
        <v>1806.2180840043566</v>
      </c>
      <c r="F360">
        <f t="shared" si="87"/>
        <v>3241.2180689621364</v>
      </c>
      <c r="G360">
        <f t="shared" si="82"/>
        <v>6482.4361379242728</v>
      </c>
      <c r="H360">
        <f t="shared" si="83"/>
        <v>5047.436152966493</v>
      </c>
      <c r="I360">
        <f t="shared" si="84"/>
        <v>8288.6542219286293</v>
      </c>
      <c r="J360">
        <f t="shared" si="85"/>
        <v>-1434.9999849577798</v>
      </c>
      <c r="K360">
        <f t="shared" si="86"/>
        <v>-4676.2180539199162</v>
      </c>
    </row>
    <row r="361" spans="1:11">
      <c r="A361" t="s">
        <v>132</v>
      </c>
      <c r="B361" s="5">
        <v>710.48</v>
      </c>
      <c r="C361">
        <f t="shared" si="88"/>
        <v>3563.91</v>
      </c>
      <c r="D361">
        <f t="shared" si="89"/>
        <v>-6789.93</v>
      </c>
      <c r="E361">
        <f t="shared" si="81"/>
        <v>1420.1911316645924</v>
      </c>
      <c r="F361">
        <f t="shared" si="87"/>
        <v>3767.9474475201678</v>
      </c>
      <c r="G361">
        <f t="shared" si="82"/>
        <v>7535.8948950403355</v>
      </c>
      <c r="H361">
        <f t="shared" si="83"/>
        <v>5188.1385791847606</v>
      </c>
      <c r="I361">
        <f t="shared" si="84"/>
        <v>8956.0860267049284</v>
      </c>
      <c r="J361">
        <f t="shared" si="85"/>
        <v>-2347.7563158555754</v>
      </c>
      <c r="K361">
        <f t="shared" si="86"/>
        <v>-6115.7037633757427</v>
      </c>
    </row>
    <row r="362" spans="1:11">
      <c r="A362" t="s">
        <v>133</v>
      </c>
      <c r="B362" s="5">
        <v>488.87218727999999</v>
      </c>
      <c r="C362">
        <f t="shared" si="88"/>
        <v>2622.0021872800003</v>
      </c>
      <c r="D362">
        <f t="shared" si="89"/>
        <v>-8339.7078127200002</v>
      </c>
      <c r="E362">
        <f t="shared" si="81"/>
        <v>817.0979515668048</v>
      </c>
      <c r="F362">
        <f t="shared" si="87"/>
        <v>4306.8689923037618</v>
      </c>
      <c r="G362">
        <f t="shared" si="82"/>
        <v>8613.7379846075237</v>
      </c>
      <c r="H362">
        <f t="shared" si="83"/>
        <v>5123.9669438705669</v>
      </c>
      <c r="I362">
        <f t="shared" si="84"/>
        <v>9430.8359361743278</v>
      </c>
      <c r="J362">
        <f t="shared" si="85"/>
        <v>-3489.7710407369568</v>
      </c>
      <c r="K362">
        <f t="shared" si="86"/>
        <v>-7796.6400330407187</v>
      </c>
    </row>
    <row r="363" spans="1:11">
      <c r="A363" t="s">
        <v>134</v>
      </c>
      <c r="B363" s="5">
        <v>-1508.8733824559999</v>
      </c>
      <c r="C363">
        <f t="shared" si="88"/>
        <v>1164.3288048240001</v>
      </c>
      <c r="D363">
        <f t="shared" si="89"/>
        <v>-8584.4411951760012</v>
      </c>
      <c r="E363">
        <f t="shared" si="81"/>
        <v>300.98363161870128</v>
      </c>
      <c r="F363">
        <f t="shared" si="87"/>
        <v>4782.9025146080876</v>
      </c>
      <c r="G363">
        <f t="shared" si="82"/>
        <v>9565.8050292161752</v>
      </c>
      <c r="H363">
        <f t="shared" si="83"/>
        <v>5083.8861462267887</v>
      </c>
      <c r="I363">
        <f t="shared" si="84"/>
        <v>9866.7886608348763</v>
      </c>
      <c r="J363">
        <f t="shared" si="85"/>
        <v>-4481.9188829893865</v>
      </c>
      <c r="K363">
        <f t="shared" si="86"/>
        <v>-9264.8213975974741</v>
      </c>
    </row>
    <row r="364" spans="1:11">
      <c r="A364" t="s">
        <v>135</v>
      </c>
      <c r="B364" s="5">
        <v>-1.268767413</v>
      </c>
      <c r="C364">
        <f t="shared" si="88"/>
        <v>-310.78996258899997</v>
      </c>
      <c r="D364">
        <f t="shared" si="89"/>
        <v>-6704.4099625890012</v>
      </c>
      <c r="E364">
        <f t="shared" si="81"/>
        <v>-120.47939074370133</v>
      </c>
      <c r="F364">
        <f t="shared" si="87"/>
        <v>5016.512176019286</v>
      </c>
      <c r="G364">
        <f t="shared" si="82"/>
        <v>10033.024352038572</v>
      </c>
      <c r="H364">
        <f t="shared" si="83"/>
        <v>4896.0327852755845</v>
      </c>
      <c r="I364">
        <f t="shared" si="84"/>
        <v>9912.5449612948705</v>
      </c>
      <c r="J364">
        <f t="shared" si="85"/>
        <v>-5136.9915667629875</v>
      </c>
      <c r="K364">
        <f t="shared" si="86"/>
        <v>-10153.503742782274</v>
      </c>
    </row>
    <row r="365" spans="1:11">
      <c r="A365" t="s">
        <v>136</v>
      </c>
      <c r="B365" s="5">
        <v>-1278.2133910499999</v>
      </c>
      <c r="C365">
        <f t="shared" si="88"/>
        <v>-2299.4833536389997</v>
      </c>
      <c r="D365">
        <f t="shared" si="89"/>
        <v>-5863.3933536389995</v>
      </c>
      <c r="E365">
        <f t="shared" si="81"/>
        <v>-566.76750168096328</v>
      </c>
      <c r="F365">
        <f t="shared" si="87"/>
        <v>5114.5281720800886</v>
      </c>
      <c r="G365">
        <f t="shared" si="82"/>
        <v>10229.056344160177</v>
      </c>
      <c r="H365">
        <f t="shared" si="83"/>
        <v>4547.760670399125</v>
      </c>
      <c r="I365">
        <f t="shared" si="84"/>
        <v>9662.2888424792145</v>
      </c>
      <c r="J365">
        <f t="shared" si="85"/>
        <v>-5681.2956737610521</v>
      </c>
      <c r="K365">
        <f t="shared" si="86"/>
        <v>-10795.82384584114</v>
      </c>
    </row>
    <row r="366" spans="1:11">
      <c r="A366" t="s">
        <v>137</v>
      </c>
      <c r="B366" s="5">
        <v>829.09110612999996</v>
      </c>
      <c r="C366">
        <f t="shared" si="88"/>
        <v>-1959.264434789</v>
      </c>
      <c r="D366">
        <f t="shared" si="89"/>
        <v>-4581.2666220690007</v>
      </c>
      <c r="E366">
        <f t="shared" si="81"/>
        <v>-702.24833145330558</v>
      </c>
      <c r="F366">
        <f t="shared" si="87"/>
        <v>5186.2975015444626</v>
      </c>
      <c r="G366">
        <f t="shared" si="82"/>
        <v>10372.595003088925</v>
      </c>
      <c r="H366">
        <f t="shared" si="83"/>
        <v>4484.0491700911571</v>
      </c>
      <c r="I366">
        <f t="shared" si="84"/>
        <v>9670.3466716356197</v>
      </c>
      <c r="J366">
        <f t="shared" si="85"/>
        <v>-5888.5458329977682</v>
      </c>
      <c r="K366">
        <f t="shared" si="86"/>
        <v>-11074.843334542231</v>
      </c>
    </row>
    <row r="367" spans="1:11">
      <c r="A367" t="s">
        <v>138</v>
      </c>
      <c r="B367" s="5">
        <v>1699.5547118100001</v>
      </c>
      <c r="C367">
        <f t="shared" si="88"/>
        <v>1249.1636594770002</v>
      </c>
      <c r="D367">
        <f t="shared" si="89"/>
        <v>84.834854653000093</v>
      </c>
      <c r="E367">
        <f t="shared" si="81"/>
        <v>-637.31388652930559</v>
      </c>
      <c r="F367">
        <f t="shared" si="87"/>
        <v>5187.6847265025381</v>
      </c>
      <c r="G367">
        <f t="shared" si="82"/>
        <v>10375.369453005076</v>
      </c>
      <c r="H367">
        <f t="shared" si="83"/>
        <v>4550.3708399732323</v>
      </c>
      <c r="I367">
        <f t="shared" si="84"/>
        <v>9738.0555664757703</v>
      </c>
      <c r="J367">
        <f t="shared" si="85"/>
        <v>-5824.9986130318439</v>
      </c>
      <c r="K367">
        <f t="shared" si="86"/>
        <v>-11012.683339534382</v>
      </c>
    </row>
    <row r="368" spans="1:11">
      <c r="A368" t="s">
        <v>139</v>
      </c>
      <c r="B368" s="5">
        <v>1371.0270534650001</v>
      </c>
      <c r="C368">
        <f t="shared" si="88"/>
        <v>2621.4594803549999</v>
      </c>
      <c r="D368">
        <f t="shared" si="89"/>
        <v>2932.2494429439998</v>
      </c>
      <c r="E368">
        <f t="shared" si="81"/>
        <v>-473.87292828411853</v>
      </c>
      <c r="F368">
        <f t="shared" si="87"/>
        <v>5248.7916403087347</v>
      </c>
      <c r="G368">
        <f t="shared" si="82"/>
        <v>10497.583280617469</v>
      </c>
      <c r="H368">
        <f t="shared" si="83"/>
        <v>4774.9187120246161</v>
      </c>
      <c r="I368">
        <f t="shared" si="84"/>
        <v>10023.710352333352</v>
      </c>
      <c r="J368">
        <f t="shared" si="85"/>
        <v>-5722.6645685928534</v>
      </c>
      <c r="K368">
        <f t="shared" si="86"/>
        <v>-10971.456208901587</v>
      </c>
    </row>
    <row r="369" spans="1:11">
      <c r="A369" t="s">
        <v>140</v>
      </c>
      <c r="B369" s="5">
        <v>1027.3285782319999</v>
      </c>
      <c r="C369">
        <f t="shared" si="88"/>
        <v>4927.0014496370004</v>
      </c>
      <c r="D369">
        <f t="shared" si="89"/>
        <v>7226.4848032760001</v>
      </c>
      <c r="E369">
        <f t="shared" si="81"/>
        <v>-50.011223535324461</v>
      </c>
      <c r="F369">
        <f t="shared" si="87"/>
        <v>5518.1292472560744</v>
      </c>
      <c r="G369">
        <f t="shared" si="82"/>
        <v>11036.258494512149</v>
      </c>
      <c r="H369">
        <f t="shared" si="83"/>
        <v>5468.11802372075</v>
      </c>
      <c r="I369">
        <f t="shared" si="84"/>
        <v>10986.247270976824</v>
      </c>
      <c r="J369">
        <f t="shared" si="85"/>
        <v>-5568.1404707913989</v>
      </c>
      <c r="K369">
        <f t="shared" si="86"/>
        <v>-11086.269718047473</v>
      </c>
    </row>
    <row r="370" spans="1:11">
      <c r="A370" t="s">
        <v>141</v>
      </c>
      <c r="B370" s="5">
        <v>282.05480599999999</v>
      </c>
      <c r="C370">
        <f t="shared" si="88"/>
        <v>4379.9651495070002</v>
      </c>
      <c r="D370">
        <f t="shared" si="89"/>
        <v>6339.2295842960002</v>
      </c>
      <c r="E370">
        <f t="shared" si="81"/>
        <v>245.78989176107567</v>
      </c>
      <c r="F370">
        <f t="shared" si="87"/>
        <v>5700.38666164404</v>
      </c>
      <c r="G370">
        <f t="shared" si="82"/>
        <v>11400.77332328808</v>
      </c>
      <c r="H370">
        <f t="shared" si="83"/>
        <v>5946.1765534051156</v>
      </c>
      <c r="I370">
        <f t="shared" si="84"/>
        <v>11646.563215049156</v>
      </c>
      <c r="J370">
        <f t="shared" si="85"/>
        <v>-5454.5967698829645</v>
      </c>
      <c r="K370">
        <f t="shared" si="86"/>
        <v>-11154.983431527004</v>
      </c>
    </row>
    <row r="371" spans="1:11">
      <c r="A371" t="s">
        <v>142</v>
      </c>
      <c r="B371" s="5">
        <v>-1078.044618097</v>
      </c>
      <c r="C371">
        <f t="shared" si="88"/>
        <v>1602.3658195999999</v>
      </c>
      <c r="D371">
        <f t="shared" si="89"/>
        <v>353.20216012299966</v>
      </c>
      <c r="E371">
        <f t="shared" si="81"/>
        <v>352.95101889835269</v>
      </c>
      <c r="F371">
        <f t="shared" si="87"/>
        <v>5680.21078895131</v>
      </c>
      <c r="G371">
        <f t="shared" si="82"/>
        <v>11360.42157790262</v>
      </c>
      <c r="H371">
        <f t="shared" si="83"/>
        <v>6033.1618078496631</v>
      </c>
      <c r="I371">
        <f t="shared" si="84"/>
        <v>11713.372596800973</v>
      </c>
      <c r="J371">
        <f t="shared" si="85"/>
        <v>-5327.2597700529568</v>
      </c>
      <c r="K371">
        <f t="shared" si="86"/>
        <v>-11007.470559004267</v>
      </c>
    </row>
    <row r="372" spans="1:11">
      <c r="A372" t="s">
        <v>143</v>
      </c>
      <c r="B372" s="5">
        <v>-99.610143969999996</v>
      </c>
      <c r="C372">
        <f t="shared" si="88"/>
        <v>131.72862216500002</v>
      </c>
      <c r="D372">
        <f t="shared" si="89"/>
        <v>-2489.7308581899997</v>
      </c>
      <c r="E372">
        <f t="shared" si="81"/>
        <v>258.78926359210192</v>
      </c>
      <c r="F372">
        <f t="shared" si="87"/>
        <v>5712.470527189781</v>
      </c>
      <c r="G372">
        <f t="shared" si="82"/>
        <v>11424.941054379562</v>
      </c>
      <c r="H372">
        <f t="shared" si="83"/>
        <v>5971.2597907818827</v>
      </c>
      <c r="I372">
        <f t="shared" si="84"/>
        <v>11683.730317971664</v>
      </c>
      <c r="J372">
        <f t="shared" si="85"/>
        <v>-5453.6812635976794</v>
      </c>
      <c r="K372">
        <f t="shared" si="86"/>
        <v>-11166.15179078746</v>
      </c>
    </row>
    <row r="373" spans="1:11">
      <c r="A373" t="s">
        <v>144</v>
      </c>
      <c r="B373" s="5">
        <v>2497.3221130000002</v>
      </c>
      <c r="C373">
        <f t="shared" si="88"/>
        <v>1601.7221569330002</v>
      </c>
      <c r="D373">
        <f t="shared" si="89"/>
        <v>-3325.279292704</v>
      </c>
      <c r="E373">
        <f t="shared" si="81"/>
        <v>103.2547337663093</v>
      </c>
      <c r="F373">
        <f t="shared" si="87"/>
        <v>5768.1143132345669</v>
      </c>
      <c r="G373">
        <f t="shared" si="82"/>
        <v>11536.228626469134</v>
      </c>
      <c r="H373">
        <f t="shared" si="83"/>
        <v>5871.369047000876</v>
      </c>
      <c r="I373">
        <f t="shared" si="84"/>
        <v>11639.483360235443</v>
      </c>
      <c r="J373">
        <f t="shared" si="85"/>
        <v>-5664.8595794682578</v>
      </c>
      <c r="K373">
        <f t="shared" si="86"/>
        <v>-11432.973892702825</v>
      </c>
    </row>
    <row r="374" spans="1:11">
      <c r="A374" t="s">
        <v>145</v>
      </c>
      <c r="B374" s="5">
        <v>1436.3127456</v>
      </c>
      <c r="C374">
        <f t="shared" si="88"/>
        <v>2755.9800965330001</v>
      </c>
      <c r="D374">
        <f t="shared" si="89"/>
        <v>-1623.9850529740002</v>
      </c>
      <c r="E374">
        <f t="shared" si="81"/>
        <v>-37.479950760970112</v>
      </c>
      <c r="F374">
        <f t="shared" si="87"/>
        <v>5774.519292545875</v>
      </c>
      <c r="G374">
        <f t="shared" si="82"/>
        <v>11549.03858509175</v>
      </c>
      <c r="H374">
        <f t="shared" si="83"/>
        <v>5737.0393417849045</v>
      </c>
      <c r="I374">
        <f t="shared" si="84"/>
        <v>11511.55863433078</v>
      </c>
      <c r="J374">
        <f t="shared" si="85"/>
        <v>-5811.9992433068455</v>
      </c>
      <c r="K374">
        <f t="shared" si="86"/>
        <v>-11586.51853585272</v>
      </c>
    </row>
    <row r="375" spans="1:11">
      <c r="A375" t="s">
        <v>146</v>
      </c>
      <c r="B375" s="5">
        <v>-1029.882773394</v>
      </c>
      <c r="C375">
        <f t="shared" si="88"/>
        <v>2804.1419412360001</v>
      </c>
      <c r="D375">
        <f t="shared" si="89"/>
        <v>1201.7761216360002</v>
      </c>
      <c r="E375">
        <f t="shared" si="81"/>
        <v>-259.08953005156059</v>
      </c>
      <c r="F375">
        <f t="shared" si="87"/>
        <v>5628.6139693356572</v>
      </c>
      <c r="G375">
        <f t="shared" si="82"/>
        <v>11257.227938671314</v>
      </c>
      <c r="H375">
        <f t="shared" si="83"/>
        <v>5369.5244392840968</v>
      </c>
      <c r="I375">
        <f t="shared" si="84"/>
        <v>10998.138408619754</v>
      </c>
      <c r="J375">
        <f t="shared" si="85"/>
        <v>-5887.7034993872176</v>
      </c>
      <c r="K375">
        <f t="shared" si="86"/>
        <v>-11516.317468722875</v>
      </c>
    </row>
    <row r="376" spans="1:11">
      <c r="A376" t="s">
        <v>273</v>
      </c>
      <c r="B376" s="5">
        <v>-722.39358802000004</v>
      </c>
      <c r="C376">
        <f t="shared" si="88"/>
        <v>2181.3584971860005</v>
      </c>
      <c r="D376">
        <f t="shared" si="89"/>
        <v>2049.6298750210003</v>
      </c>
      <c r="E376">
        <f t="shared" ref="E376:E377" si="90">AVERAGE(D357:D376)</f>
        <v>-471.00148291655887</v>
      </c>
      <c r="F376">
        <f t="shared" si="87"/>
        <v>5445.973866648721</v>
      </c>
      <c r="G376">
        <f t="shared" ref="G376:G377" si="91">F376*2</f>
        <v>10891.947733297442</v>
      </c>
      <c r="H376">
        <f t="shared" ref="H376:H377" si="92">E376+F376</f>
        <v>4974.9723837321617</v>
      </c>
      <c r="I376">
        <f t="shared" ref="I376:I377" si="93">E376+G376</f>
        <v>10420.946250380883</v>
      </c>
      <c r="J376">
        <f t="shared" ref="J376:J377" si="94">E376-F376</f>
        <v>-5916.9753495652803</v>
      </c>
      <c r="K376">
        <f t="shared" ref="K376:K377" si="95">E376-G376</f>
        <v>-11362.949216214001</v>
      </c>
    </row>
    <row r="377" spans="1:11">
      <c r="A377" t="s">
        <v>274</v>
      </c>
      <c r="B377">
        <v>1578.9340357999999</v>
      </c>
      <c r="C377">
        <f t="shared" si="88"/>
        <v>1262.9704199859998</v>
      </c>
      <c r="D377">
        <f t="shared" si="89"/>
        <v>-338.75173694700038</v>
      </c>
      <c r="E377">
        <f t="shared" si="90"/>
        <v>-903.33160743293445</v>
      </c>
      <c r="F377">
        <f t="shared" ref="F377" si="96">STDEV(D358,D359,D360,D361,D362,D363,D364,D365,D366,D367,D368,D369,D370,D371,D372,D373,D374,D375,D376,D377)</f>
        <v>5040.4941928006256</v>
      </c>
      <c r="G377">
        <f t="shared" si="91"/>
        <v>10080.988385601251</v>
      </c>
      <c r="H377">
        <f t="shared" si="92"/>
        <v>4137.1625853676915</v>
      </c>
      <c r="I377">
        <f t="shared" si="93"/>
        <v>9177.656778168317</v>
      </c>
      <c r="J377">
        <f t="shared" si="94"/>
        <v>-5943.8258002335597</v>
      </c>
      <c r="K377">
        <f t="shared" si="95"/>
        <v>-10984.319993034185</v>
      </c>
    </row>
  </sheetData>
  <conditionalFormatting sqref="O32:CB33">
    <cfRule type="containsText" dxfId="37" priority="10" operator="containsText" text="Upper Limit">
      <formula>NOT(ISERROR(SEARCH("Upper Limit",O32)))</formula>
    </cfRule>
    <cfRule type="containsText" dxfId="36" priority="11" operator="containsText" text="Lower Limit">
      <formula>NOT(ISERROR(SEARCH("Lower Limit",O32)))</formula>
    </cfRule>
    <cfRule type="containsText" dxfId="35" priority="12" operator="containsText" text="No">
      <formula>NOT(ISERROR(SEARCH("No",O32)))</formula>
    </cfRule>
  </conditionalFormatting>
  <conditionalFormatting sqref="O102:CB103">
    <cfRule type="containsText" dxfId="34" priority="7" operator="containsText" text="Upper Limit">
      <formula>NOT(ISERROR(SEARCH("Upper Limit",O102)))</formula>
    </cfRule>
    <cfRule type="containsText" dxfId="33" priority="8" operator="containsText" text="Lower Limit">
      <formula>NOT(ISERROR(SEARCH("Lower Limit",O102)))</formula>
    </cfRule>
    <cfRule type="containsText" dxfId="32" priority="9" operator="containsText" text="No">
      <formula>NOT(ISERROR(SEARCH("No",O102)))</formula>
    </cfRule>
  </conditionalFormatting>
  <conditionalFormatting sqref="P196:CC197">
    <cfRule type="containsText" dxfId="31" priority="4" operator="containsText" text="Upper Limit">
      <formula>NOT(ISERROR(SEARCH("Upper Limit",P196)))</formula>
    </cfRule>
    <cfRule type="containsText" dxfId="30" priority="5" operator="containsText" text="Lower Limit">
      <formula>NOT(ISERROR(SEARCH("Lower Limit",P196)))</formula>
    </cfRule>
    <cfRule type="containsText" dxfId="29" priority="6" operator="containsText" text="No">
      <formula>NOT(ISERROR(SEARCH("No",P196)))</formula>
    </cfRule>
  </conditionalFormatting>
  <conditionalFormatting sqref="P291:CC292">
    <cfRule type="containsText" dxfId="28" priority="1" operator="containsText" text="Upper Limit">
      <formula>NOT(ISERROR(SEARCH("Upper Limit",P291)))</formula>
    </cfRule>
    <cfRule type="containsText" dxfId="27" priority="2" operator="containsText" text="Lower Limit">
      <formula>NOT(ISERROR(SEARCH("Lower Limit",P291)))</formula>
    </cfRule>
    <cfRule type="containsText" dxfId="26" priority="3" operator="containsText" text="No">
      <formula>NOT(ISERROR(SEARCH("No",P291)))</formula>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sheetPr codeName="Sheet14"/>
  <dimension ref="A1:CB377"/>
  <sheetViews>
    <sheetView topLeftCell="BJ10" workbookViewId="0">
      <selection activeCell="BN27" sqref="BN27:BP33"/>
    </sheetView>
  </sheetViews>
  <sheetFormatPr defaultRowHeight="15"/>
  <sheetData>
    <row r="1" spans="1:11" ht="75">
      <c r="A1" s="1" t="s">
        <v>0</v>
      </c>
      <c r="B1" s="2" t="s">
        <v>156</v>
      </c>
      <c r="C1" s="2" t="s">
        <v>148</v>
      </c>
      <c r="D1" s="2" t="s">
        <v>149</v>
      </c>
      <c r="E1" s="2" t="s">
        <v>150</v>
      </c>
      <c r="F1" s="2" t="s">
        <v>166</v>
      </c>
      <c r="G1" s="2" t="s">
        <v>167</v>
      </c>
      <c r="H1" s="2" t="s">
        <v>151</v>
      </c>
      <c r="I1" s="2" t="s">
        <v>152</v>
      </c>
      <c r="J1" s="2" t="s">
        <v>153</v>
      </c>
      <c r="K1" s="2" t="s">
        <v>154</v>
      </c>
    </row>
    <row r="2" spans="1:11">
      <c r="A2" t="s">
        <v>57</v>
      </c>
      <c r="B2">
        <v>-409</v>
      </c>
    </row>
    <row r="3" spans="1:11">
      <c r="A3" t="s">
        <v>58</v>
      </c>
      <c r="B3">
        <v>-70</v>
      </c>
    </row>
    <row r="4" spans="1:11">
      <c r="A4" t="s">
        <v>59</v>
      </c>
      <c r="B4">
        <v>-71.487499999999997</v>
      </c>
    </row>
    <row r="5" spans="1:11">
      <c r="A5" t="s">
        <v>60</v>
      </c>
      <c r="B5">
        <v>-464.279</v>
      </c>
      <c r="C5">
        <f>SUM(B2,B3,B4,B5)</f>
        <v>-1014.7665</v>
      </c>
    </row>
    <row r="6" spans="1:11">
      <c r="A6" t="s">
        <v>61</v>
      </c>
      <c r="B6">
        <v>-585</v>
      </c>
      <c r="C6">
        <f t="shared" ref="C6:C69" si="0">SUM(B3,B4,B5,B6)</f>
        <v>-1190.7665</v>
      </c>
    </row>
    <row r="7" spans="1:11">
      <c r="A7" t="s">
        <v>62</v>
      </c>
      <c r="B7">
        <v>-118</v>
      </c>
      <c r="C7">
        <f t="shared" si="0"/>
        <v>-1238.7665</v>
      </c>
    </row>
    <row r="8" spans="1:11">
      <c r="A8" t="s">
        <v>63</v>
      </c>
      <c r="B8">
        <v>-249</v>
      </c>
      <c r="C8">
        <f t="shared" si="0"/>
        <v>-1416.279</v>
      </c>
    </row>
    <row r="9" spans="1:11">
      <c r="A9" t="s">
        <v>64</v>
      </c>
      <c r="B9">
        <v>-321</v>
      </c>
      <c r="C9">
        <f t="shared" si="0"/>
        <v>-1273</v>
      </c>
      <c r="D9">
        <f>C9-C5</f>
        <v>-258.23350000000005</v>
      </c>
      <c r="E9" t="e">
        <v>#N/A</v>
      </c>
    </row>
    <row r="10" spans="1:11">
      <c r="A10" t="s">
        <v>65</v>
      </c>
      <c r="B10">
        <v>-359</v>
      </c>
      <c r="C10">
        <f t="shared" si="0"/>
        <v>-1047</v>
      </c>
      <c r="D10">
        <f t="shared" ref="D10:D73" si="1">C10-C6</f>
        <v>143.76649999999995</v>
      </c>
      <c r="E10" t="e">
        <v>#N/A</v>
      </c>
    </row>
    <row r="11" spans="1:11">
      <c r="A11" t="s">
        <v>66</v>
      </c>
      <c r="B11">
        <v>-124</v>
      </c>
      <c r="C11">
        <f t="shared" si="0"/>
        <v>-1053</v>
      </c>
      <c r="D11">
        <f t="shared" si="1"/>
        <v>185.76649999999995</v>
      </c>
      <c r="E11" t="e">
        <v>#N/A</v>
      </c>
    </row>
    <row r="12" spans="1:11">
      <c r="A12" t="s">
        <v>67</v>
      </c>
      <c r="B12">
        <v>-118</v>
      </c>
      <c r="C12">
        <f t="shared" si="0"/>
        <v>-922</v>
      </c>
      <c r="D12">
        <f t="shared" si="1"/>
        <v>494.279</v>
      </c>
      <c r="E12" t="e">
        <v>#N/A</v>
      </c>
    </row>
    <row r="13" spans="1:11">
      <c r="A13" t="s">
        <v>68</v>
      </c>
      <c r="B13">
        <v>-546.69999999999993</v>
      </c>
      <c r="C13">
        <f t="shared" si="0"/>
        <v>-1147.6999999999998</v>
      </c>
      <c r="D13">
        <f t="shared" si="1"/>
        <v>125.30000000000018</v>
      </c>
      <c r="E13" t="e">
        <v>#N/A</v>
      </c>
    </row>
    <row r="14" spans="1:11">
      <c r="A14" t="s">
        <v>69</v>
      </c>
      <c r="B14">
        <v>-687</v>
      </c>
      <c r="C14">
        <f t="shared" si="0"/>
        <v>-1475.6999999999998</v>
      </c>
      <c r="D14">
        <f t="shared" si="1"/>
        <v>-428.69999999999982</v>
      </c>
      <c r="E14" t="e">
        <v>#N/A</v>
      </c>
    </row>
    <row r="15" spans="1:11">
      <c r="A15" t="s">
        <v>70</v>
      </c>
      <c r="B15">
        <v>-80.300000000000011</v>
      </c>
      <c r="C15">
        <f t="shared" si="0"/>
        <v>-1431.9999999999998</v>
      </c>
      <c r="D15">
        <f t="shared" si="1"/>
        <v>-378.99999999999977</v>
      </c>
      <c r="E15" t="e">
        <v>#N/A</v>
      </c>
    </row>
    <row r="16" spans="1:11">
      <c r="A16" t="s">
        <v>71</v>
      </c>
      <c r="B16">
        <v>-1474.7264</v>
      </c>
      <c r="C16">
        <f t="shared" si="0"/>
        <v>-2788.7263999999996</v>
      </c>
      <c r="D16">
        <f t="shared" si="1"/>
        <v>-1866.7263999999996</v>
      </c>
      <c r="E16" t="e">
        <v>#N/A</v>
      </c>
    </row>
    <row r="17" spans="1:79">
      <c r="A17" t="s">
        <v>72</v>
      </c>
      <c r="B17">
        <v>135.68130000000002</v>
      </c>
      <c r="C17">
        <f t="shared" si="0"/>
        <v>-2106.3450999999995</v>
      </c>
      <c r="D17">
        <f t="shared" si="1"/>
        <v>-958.64509999999973</v>
      </c>
      <c r="E17" t="e">
        <v>#N/A</v>
      </c>
    </row>
    <row r="18" spans="1:79">
      <c r="A18" t="s">
        <v>73</v>
      </c>
      <c r="B18">
        <v>-1928.864</v>
      </c>
      <c r="C18">
        <f t="shared" si="0"/>
        <v>-3348.2091</v>
      </c>
      <c r="D18">
        <f t="shared" si="1"/>
        <v>-1872.5091000000002</v>
      </c>
      <c r="E18" t="e">
        <v>#N/A</v>
      </c>
    </row>
    <row r="19" spans="1:79">
      <c r="A19" t="s">
        <v>74</v>
      </c>
      <c r="B19">
        <v>-3233.75</v>
      </c>
      <c r="C19">
        <f t="shared" si="0"/>
        <v>-6501.6590999999999</v>
      </c>
      <c r="D19">
        <f t="shared" si="1"/>
        <v>-5069.6590999999999</v>
      </c>
      <c r="E19" t="e">
        <v>#N/A</v>
      </c>
    </row>
    <row r="20" spans="1:79">
      <c r="A20" t="s">
        <v>75</v>
      </c>
      <c r="B20">
        <v>-1310.9459999999999</v>
      </c>
      <c r="C20">
        <f t="shared" si="0"/>
        <v>-6337.8787000000002</v>
      </c>
      <c r="D20">
        <f t="shared" si="1"/>
        <v>-3549.1523000000007</v>
      </c>
      <c r="E20" t="e">
        <v>#N/A</v>
      </c>
    </row>
    <row r="21" spans="1:79">
      <c r="A21" t="s">
        <v>76</v>
      </c>
      <c r="B21">
        <v>-2249.6370000000002</v>
      </c>
      <c r="C21">
        <f t="shared" si="0"/>
        <v>-8723.1970000000001</v>
      </c>
      <c r="D21">
        <f t="shared" si="1"/>
        <v>-6616.8519000000006</v>
      </c>
      <c r="E21" t="e">
        <v>#N/A</v>
      </c>
    </row>
    <row r="22" spans="1:79">
      <c r="A22" t="s">
        <v>77</v>
      </c>
      <c r="B22">
        <v>-2049.3690000000001</v>
      </c>
      <c r="C22">
        <f t="shared" si="0"/>
        <v>-8843.7020000000011</v>
      </c>
      <c r="D22">
        <f t="shared" si="1"/>
        <v>-5495.4929000000011</v>
      </c>
      <c r="E22" t="e">
        <v>#N/A</v>
      </c>
    </row>
    <row r="23" spans="1:79">
      <c r="A23" t="s">
        <v>78</v>
      </c>
      <c r="B23">
        <v>-3244.6614999999997</v>
      </c>
      <c r="C23">
        <f t="shared" si="0"/>
        <v>-8854.6134999999995</v>
      </c>
      <c r="D23">
        <f t="shared" si="1"/>
        <v>-2352.9543999999996</v>
      </c>
      <c r="E23" t="e">
        <v>#N/A</v>
      </c>
    </row>
    <row r="24" spans="1:79">
      <c r="A24" t="s">
        <v>79</v>
      </c>
      <c r="B24">
        <v>1454.8519999999999</v>
      </c>
      <c r="C24">
        <f t="shared" si="0"/>
        <v>-6088.8154999999997</v>
      </c>
      <c r="D24">
        <f t="shared" si="1"/>
        <v>249.06320000000051</v>
      </c>
      <c r="E24" t="e">
        <v>#N/A</v>
      </c>
    </row>
    <row r="25" spans="1:79">
      <c r="A25" t="s">
        <v>80</v>
      </c>
      <c r="B25">
        <v>-1048.7570000000001</v>
      </c>
      <c r="C25">
        <f t="shared" si="0"/>
        <v>-4887.9354999999996</v>
      </c>
      <c r="D25">
        <f t="shared" si="1"/>
        <v>3835.2615000000005</v>
      </c>
      <c r="E25" t="e">
        <v>#N/A</v>
      </c>
    </row>
    <row r="26" spans="1:79">
      <c r="A26" t="s">
        <v>81</v>
      </c>
      <c r="B26">
        <v>-1275.1200000000001</v>
      </c>
      <c r="C26">
        <f t="shared" si="0"/>
        <v>-4113.6864999999998</v>
      </c>
      <c r="D26">
        <f t="shared" si="1"/>
        <v>4730.0155000000013</v>
      </c>
      <c r="E26" t="e">
        <v>#N/A</v>
      </c>
    </row>
    <row r="27" spans="1:79">
      <c r="A27" t="s">
        <v>82</v>
      </c>
      <c r="B27">
        <v>-6532.2260000000006</v>
      </c>
      <c r="C27">
        <f t="shared" si="0"/>
        <v>-7401.2510000000011</v>
      </c>
      <c r="D27">
        <f t="shared" si="1"/>
        <v>1453.3624999999984</v>
      </c>
      <c r="E27" t="e">
        <v>#N/A</v>
      </c>
      <c r="N27" s="9" t="s">
        <v>83</v>
      </c>
      <c r="O27" s="9" t="s">
        <v>84</v>
      </c>
      <c r="P27" s="9" t="s">
        <v>85</v>
      </c>
      <c r="Q27" s="9" t="s">
        <v>86</v>
      </c>
      <c r="R27" s="9" t="s">
        <v>87</v>
      </c>
      <c r="S27" s="9" t="s">
        <v>88</v>
      </c>
      <c r="T27" s="9" t="s">
        <v>89</v>
      </c>
      <c r="U27" s="9" t="s">
        <v>90</v>
      </c>
      <c r="V27" s="9" t="s">
        <v>91</v>
      </c>
      <c r="W27" s="9" t="s">
        <v>92</v>
      </c>
      <c r="X27" s="9" t="s">
        <v>93</v>
      </c>
      <c r="Y27" s="9" t="s">
        <v>94</v>
      </c>
      <c r="Z27" s="9" t="s">
        <v>95</v>
      </c>
      <c r="AA27" s="9" t="s">
        <v>96</v>
      </c>
      <c r="AB27" s="9" t="s">
        <v>97</v>
      </c>
      <c r="AC27" s="9" t="s">
        <v>98</v>
      </c>
      <c r="AD27" s="9" t="s">
        <v>99</v>
      </c>
      <c r="AE27" s="9" t="s">
        <v>100</v>
      </c>
      <c r="AF27" s="9" t="s">
        <v>101</v>
      </c>
      <c r="AG27" s="9" t="s">
        <v>102</v>
      </c>
      <c r="AH27" s="9" t="s">
        <v>103</v>
      </c>
      <c r="AI27" s="9" t="s">
        <v>104</v>
      </c>
      <c r="AJ27" s="9" t="s">
        <v>105</v>
      </c>
      <c r="AK27" s="9" t="s">
        <v>106</v>
      </c>
      <c r="AL27" s="9" t="s">
        <v>107</v>
      </c>
      <c r="AM27" s="9" t="s">
        <v>108</v>
      </c>
      <c r="AN27" s="9" t="s">
        <v>109</v>
      </c>
      <c r="AO27" s="9" t="s">
        <v>110</v>
      </c>
      <c r="AP27" s="9" t="s">
        <v>111</v>
      </c>
      <c r="AQ27" s="9" t="s">
        <v>112</v>
      </c>
      <c r="AR27" s="9" t="s">
        <v>113</v>
      </c>
      <c r="AS27" s="9" t="s">
        <v>114</v>
      </c>
      <c r="AT27" s="9" t="s">
        <v>115</v>
      </c>
      <c r="AU27" s="9" t="s">
        <v>116</v>
      </c>
      <c r="AV27" s="9" t="s">
        <v>117</v>
      </c>
      <c r="AW27" s="9" t="s">
        <v>163</v>
      </c>
      <c r="AX27" s="9" t="s">
        <v>119</v>
      </c>
      <c r="AY27" s="9" t="s">
        <v>120</v>
      </c>
      <c r="AZ27" s="9" t="s">
        <v>121</v>
      </c>
      <c r="BA27" s="9" t="s">
        <v>122</v>
      </c>
      <c r="BB27" s="9" t="s">
        <v>123</v>
      </c>
      <c r="BC27" s="9" t="s">
        <v>124</v>
      </c>
      <c r="BD27" s="9" t="s">
        <v>125</v>
      </c>
      <c r="BE27" s="9" t="s">
        <v>126</v>
      </c>
      <c r="BF27" s="9" t="s">
        <v>127</v>
      </c>
      <c r="BG27" s="9" t="s">
        <v>128</v>
      </c>
      <c r="BH27" s="9" t="s">
        <v>129</v>
      </c>
      <c r="BI27" s="9" t="s">
        <v>130</v>
      </c>
      <c r="BJ27" s="9" t="s">
        <v>131</v>
      </c>
      <c r="BK27" s="9" t="s">
        <v>132</v>
      </c>
      <c r="BL27" s="9" t="s">
        <v>133</v>
      </c>
      <c r="BM27" s="9" t="s">
        <v>134</v>
      </c>
      <c r="BN27" s="9" t="s">
        <v>135</v>
      </c>
      <c r="BO27" s="9" t="s">
        <v>136</v>
      </c>
      <c r="BP27" s="9" t="s">
        <v>137</v>
      </c>
      <c r="BQ27" s="9" t="s">
        <v>138</v>
      </c>
      <c r="BR27" s="9" t="s">
        <v>139</v>
      </c>
      <c r="BS27" s="9" t="s">
        <v>140</v>
      </c>
      <c r="BT27" s="9" t="s">
        <v>141</v>
      </c>
      <c r="BU27" s="9" t="s">
        <v>142</v>
      </c>
      <c r="BV27" s="9" t="s">
        <v>143</v>
      </c>
      <c r="BW27" s="9" t="s">
        <v>144</v>
      </c>
      <c r="BX27" s="9" t="s">
        <v>145</v>
      </c>
      <c r="BY27" s="9" t="s">
        <v>146</v>
      </c>
      <c r="BZ27" s="9" t="s">
        <v>273</v>
      </c>
      <c r="CA27" s="9" t="s">
        <v>274</v>
      </c>
    </row>
    <row r="28" spans="1:79">
      <c r="A28" t="s">
        <v>83</v>
      </c>
      <c r="B28">
        <v>-5154.8290000000006</v>
      </c>
      <c r="C28">
        <f t="shared" si="0"/>
        <v>-14010.932000000001</v>
      </c>
      <c r="D28">
        <f t="shared" si="1"/>
        <v>-7922.116500000001</v>
      </c>
      <c r="E28">
        <f t="shared" ref="E28:E59" si="2">AVERAGE(D9:D28)</f>
        <v>-1277.661325</v>
      </c>
      <c r="F28">
        <f t="shared" ref="F28:F88" si="3">STDEV(D9,D10,D11,D12,D13,D14,D15,D16,D17,D18,D19,D20,D21,D22,D23,D24,D25,D26,D27,D28)</f>
        <v>3210.2211879537226</v>
      </c>
      <c r="G28">
        <f t="shared" ref="G28:G88" si="4">F28*2</f>
        <v>6420.4423759074452</v>
      </c>
      <c r="H28">
        <f t="shared" ref="H28:H59" si="5">E28+F28</f>
        <v>1932.5598629537226</v>
      </c>
      <c r="I28">
        <f t="shared" ref="I28:I59" si="6">E28+G28</f>
        <v>5142.7810509074452</v>
      </c>
      <c r="J28">
        <f t="shared" ref="J28:J59" si="7">E28-F28</f>
        <v>-4487.8825129537227</v>
      </c>
      <c r="K28">
        <f t="shared" ref="K28:K59" si="8">E28-G28</f>
        <v>-7698.1037009074453</v>
      </c>
      <c r="M28" s="2" t="s">
        <v>149</v>
      </c>
      <c r="N28" s="10">
        <v>-7922.116500000001</v>
      </c>
      <c r="O28" s="10">
        <v>-12267.1175</v>
      </c>
      <c r="P28" s="10">
        <v>-11930.855901187642</v>
      </c>
      <c r="Q28" s="9">
        <v>-2336.073500495736</v>
      </c>
      <c r="R28" s="8">
        <v>8749.1144698061289</v>
      </c>
      <c r="S28" s="8">
        <v>15153.997938730017</v>
      </c>
      <c r="T28" s="8">
        <v>13917.349715136455</v>
      </c>
      <c r="U28" s="9">
        <v>6081.7295528669456</v>
      </c>
      <c r="V28" s="9">
        <v>2122.8476114949417</v>
      </c>
      <c r="W28" s="9">
        <v>-1215.0512612968485</v>
      </c>
      <c r="X28" s="9">
        <v>-664.93594033016188</v>
      </c>
      <c r="Y28" s="9">
        <v>3609.6802159747344</v>
      </c>
      <c r="Z28" s="9">
        <v>2880.5383232031413</v>
      </c>
      <c r="AA28" s="9">
        <v>4700.0357536050542</v>
      </c>
      <c r="AB28" s="9">
        <v>3797.2460712418556</v>
      </c>
      <c r="AC28" s="9">
        <v>-509.85785230515262</v>
      </c>
      <c r="AD28" s="9">
        <v>129.60917088957933</v>
      </c>
      <c r="AE28" s="9">
        <v>-2498.6680728742567</v>
      </c>
      <c r="AF28" s="9">
        <v>-1297.6577641130918</v>
      </c>
      <c r="AG28" s="9">
        <v>487.70359487239801</v>
      </c>
      <c r="AH28" s="9">
        <v>-1105.9353357072562</v>
      </c>
      <c r="AI28" s="9">
        <v>-138.15818265989424</v>
      </c>
      <c r="AJ28" s="9">
        <v>-2173.2472381327757</v>
      </c>
      <c r="AK28" s="9">
        <v>-674.94292038211779</v>
      </c>
      <c r="AL28" s="9">
        <v>2255.8290881456323</v>
      </c>
      <c r="AM28" s="10">
        <v>-5329.5360902446591</v>
      </c>
      <c r="AN28" s="10">
        <v>-2542.6693352325374</v>
      </c>
      <c r="AO28" s="10">
        <v>-7202.7839595356045</v>
      </c>
      <c r="AP28" s="10">
        <v>-12173.800588674063</v>
      </c>
      <c r="AQ28" s="9">
        <v>1365.8747465783936</v>
      </c>
      <c r="AR28" s="9">
        <v>167.59536613135151</v>
      </c>
      <c r="AS28" s="9">
        <v>3639.1341369817874</v>
      </c>
      <c r="AT28" s="9">
        <v>7969.552270174323</v>
      </c>
      <c r="AU28" s="9">
        <v>1019.2425373913493</v>
      </c>
      <c r="AV28" s="9">
        <v>-1251.804274170775</v>
      </c>
      <c r="AW28" s="9">
        <v>-1208.1582101055637</v>
      </c>
      <c r="AX28" s="9">
        <v>-685.70303783395593</v>
      </c>
      <c r="AY28" s="9">
        <v>1927.7829322262573</v>
      </c>
      <c r="AZ28" s="9">
        <v>2934.6244416721283</v>
      </c>
      <c r="BA28" s="9">
        <v>1911.0303039580076</v>
      </c>
      <c r="BB28" s="9">
        <v>-2646.3949605643247</v>
      </c>
      <c r="BC28" s="9">
        <v>-5426.5872530943197</v>
      </c>
      <c r="BD28" s="9">
        <v>-2289.0186998578874</v>
      </c>
      <c r="BE28" s="9">
        <v>-2526.0993011979217</v>
      </c>
      <c r="BF28" s="9">
        <v>-1602.5206233688559</v>
      </c>
      <c r="BG28" s="9">
        <v>-32.430048361093213</v>
      </c>
      <c r="BH28" s="9">
        <v>-6614.6799411569191</v>
      </c>
      <c r="BI28" s="9">
        <v>-5576.3310606317746</v>
      </c>
      <c r="BJ28" s="9">
        <v>-2533.7943875652909</v>
      </c>
      <c r="BK28" s="9">
        <v>-6117.340000000002</v>
      </c>
      <c r="BL28" s="9">
        <v>-97.370200339999428</v>
      </c>
      <c r="BM28" s="9">
        <v>1289.7740899200016</v>
      </c>
      <c r="BN28" s="8">
        <v>1750.131260780001</v>
      </c>
      <c r="BO28" s="8">
        <v>10809.818787620001</v>
      </c>
      <c r="BP28" s="8">
        <v>9735.5804709399999</v>
      </c>
      <c r="BQ28" s="9">
        <v>3891.9332813599976</v>
      </c>
      <c r="BR28" s="9">
        <v>-1585.4450051200001</v>
      </c>
      <c r="BS28" s="9">
        <v>-10481.052626029999</v>
      </c>
      <c r="BT28" s="9">
        <v>-12050.886142699002</v>
      </c>
      <c r="BU28" s="9">
        <v>-9161.2738278389988</v>
      </c>
      <c r="BV28" s="9">
        <v>-1974.7619862289994</v>
      </c>
      <c r="BW28" s="9">
        <v>1102.8800705609992</v>
      </c>
      <c r="BX28" s="9">
        <v>2263.2042139390014</v>
      </c>
      <c r="BY28">
        <v>7611.9395791389998</v>
      </c>
      <c r="BZ28">
        <v>7239.492759808998</v>
      </c>
      <c r="CA28">
        <v>8753.056892519</v>
      </c>
    </row>
    <row r="29" spans="1:79" ht="45">
      <c r="A29" t="s">
        <v>84</v>
      </c>
      <c r="B29">
        <v>-4192.8780000000006</v>
      </c>
      <c r="C29">
        <f t="shared" si="0"/>
        <v>-17155.053</v>
      </c>
      <c r="D29">
        <f t="shared" si="1"/>
        <v>-12267.1175</v>
      </c>
      <c r="E29">
        <f t="shared" si="2"/>
        <v>-1878.1055249999997</v>
      </c>
      <c r="F29">
        <f t="shared" si="3"/>
        <v>4028.3412455523171</v>
      </c>
      <c r="G29">
        <f t="shared" si="4"/>
        <v>8056.6824911046342</v>
      </c>
      <c r="H29">
        <f t="shared" si="5"/>
        <v>2150.2357205523176</v>
      </c>
      <c r="I29">
        <f t="shared" si="6"/>
        <v>6178.5769661046343</v>
      </c>
      <c r="J29">
        <f t="shared" si="7"/>
        <v>-5906.4467705523166</v>
      </c>
      <c r="K29">
        <f t="shared" si="8"/>
        <v>-9934.7880161046342</v>
      </c>
      <c r="M29" s="2" t="s">
        <v>151</v>
      </c>
      <c r="N29">
        <v>1932.5598629537226</v>
      </c>
      <c r="O29">
        <v>2150.2357205523176</v>
      </c>
      <c r="P29">
        <v>2095.0108620057727</v>
      </c>
      <c r="Q29">
        <v>1926.0964370384254</v>
      </c>
      <c r="R29">
        <v>2968.1551003708646</v>
      </c>
      <c r="S29">
        <v>5007.9241529060191</v>
      </c>
      <c r="T29">
        <v>6584.3249309321709</v>
      </c>
      <c r="U29">
        <v>7064.5697331185602</v>
      </c>
      <c r="V29">
        <v>7276.1776739715433</v>
      </c>
      <c r="W29">
        <v>7264.9385215387165</v>
      </c>
      <c r="X29">
        <v>7316.1186716960392</v>
      </c>
      <c r="Y29">
        <v>7701.5976760797412</v>
      </c>
      <c r="Z29">
        <v>7987.7793977652791</v>
      </c>
      <c r="AA29">
        <v>8403.7429511448408</v>
      </c>
      <c r="AB29">
        <v>8714.9789331372249</v>
      </c>
      <c r="AC29">
        <v>8764.4674362563765</v>
      </c>
      <c r="AD29">
        <v>8759.8598851784936</v>
      </c>
      <c r="AE29">
        <v>8485.1150729283763</v>
      </c>
      <c r="AF29">
        <v>8162.755531375672</v>
      </c>
      <c r="AG29">
        <v>8115.2133851845774</v>
      </c>
      <c r="AH29">
        <v>8158.6482144685815</v>
      </c>
      <c r="AI29">
        <v>7974.1704449258386</v>
      </c>
      <c r="AJ29">
        <v>7601.772853910983</v>
      </c>
      <c r="AK29">
        <v>7615.4808085396162</v>
      </c>
      <c r="AL29">
        <v>7076.582653133989</v>
      </c>
      <c r="AM29">
        <v>5281.3379445774826</v>
      </c>
      <c r="AN29">
        <v>3232.8650066089463</v>
      </c>
      <c r="AO29">
        <v>2718.495495503485</v>
      </c>
      <c r="AP29">
        <v>2959.1406303534923</v>
      </c>
      <c r="AQ29">
        <v>3122.2952879911018</v>
      </c>
      <c r="AR29">
        <v>3170.3604829504252</v>
      </c>
      <c r="AS29">
        <v>3173.5594414758962</v>
      </c>
      <c r="AT29">
        <v>3819.416384346483</v>
      </c>
      <c r="AU29">
        <v>3477.2067339678997</v>
      </c>
      <c r="AV29">
        <v>3087.7224863506726</v>
      </c>
      <c r="AW29">
        <v>3051.44126393029</v>
      </c>
      <c r="AX29">
        <v>3002.56331063165</v>
      </c>
      <c r="AY29">
        <v>3262.2035920866288</v>
      </c>
      <c r="AZ29">
        <v>3557.5316697645949</v>
      </c>
      <c r="BA29">
        <v>3660.7261626589266</v>
      </c>
      <c r="BB29">
        <v>3608.0556567609087</v>
      </c>
      <c r="BC29">
        <v>3473.1917238347432</v>
      </c>
      <c r="BD29">
        <v>3469.2420864395331</v>
      </c>
      <c r="BE29">
        <v>3390.9422005567385</v>
      </c>
      <c r="BF29">
        <v>3131.5630670386872</v>
      </c>
      <c r="BG29">
        <v>3291.071723281349</v>
      </c>
      <c r="BH29">
        <v>3263.6347439549354</v>
      </c>
      <c r="BI29">
        <v>3240.7252792058143</v>
      </c>
      <c r="BJ29">
        <v>2864.5719945899423</v>
      </c>
      <c r="BK29">
        <v>2670.7996027246459</v>
      </c>
      <c r="BL29">
        <v>2653.7377584063743</v>
      </c>
      <c r="BM29">
        <v>2415.0529798534399</v>
      </c>
      <c r="BN29">
        <v>1476.7140978802433</v>
      </c>
      <c r="BO29">
        <v>3035.9107756213707</v>
      </c>
      <c r="BP29">
        <v>4245.1021926644507</v>
      </c>
      <c r="BQ29">
        <v>4590.5958833307068</v>
      </c>
      <c r="BR29">
        <v>4555.8881901762052</v>
      </c>
      <c r="BS29">
        <v>4440.491829601232</v>
      </c>
      <c r="BT29">
        <v>4186.7420785666145</v>
      </c>
      <c r="BU29">
        <v>3818.2275856666747</v>
      </c>
      <c r="BV29">
        <v>3850.2212807566507</v>
      </c>
      <c r="BW29">
        <v>4159.3998631857321</v>
      </c>
      <c r="BX29">
        <v>4451.0865099565672</v>
      </c>
      <c r="BY29">
        <v>5287.7805410514266</v>
      </c>
      <c r="BZ29">
        <v>5989.7385532122435</v>
      </c>
      <c r="CA29">
        <v>6752.1838563274869</v>
      </c>
    </row>
    <row r="30" spans="1:79" ht="45">
      <c r="A30" t="s">
        <v>85</v>
      </c>
      <c r="B30">
        <v>-164.60940118764196</v>
      </c>
      <c r="C30">
        <f t="shared" si="0"/>
        <v>-16044.542401187642</v>
      </c>
      <c r="D30">
        <f t="shared" si="1"/>
        <v>-11930.855901187642</v>
      </c>
      <c r="E30">
        <f t="shared" si="2"/>
        <v>-2481.8366450593821</v>
      </c>
      <c r="F30">
        <f t="shared" si="3"/>
        <v>4576.8475070651548</v>
      </c>
      <c r="G30">
        <f t="shared" si="4"/>
        <v>9153.6950141303096</v>
      </c>
      <c r="H30">
        <f t="shared" si="5"/>
        <v>2095.0108620057727</v>
      </c>
      <c r="I30">
        <f t="shared" si="6"/>
        <v>6671.8583690709274</v>
      </c>
      <c r="J30">
        <f t="shared" si="7"/>
        <v>-7058.6841521245369</v>
      </c>
      <c r="K30">
        <f t="shared" si="8"/>
        <v>-11635.531659189692</v>
      </c>
      <c r="M30" s="2" t="s">
        <v>152</v>
      </c>
      <c r="N30">
        <v>5142.7810509074452</v>
      </c>
      <c r="O30">
        <v>6178.5769661046343</v>
      </c>
      <c r="P30">
        <v>6671.8583690709274</v>
      </c>
      <c r="Q30">
        <v>6460.1215191610199</v>
      </c>
      <c r="R30">
        <v>8131.4970723355918</v>
      </c>
      <c r="S30">
        <v>11459.6002804694</v>
      </c>
      <c r="T30">
        <v>13895.099350764882</v>
      </c>
      <c r="U30">
        <v>14532.552477494313</v>
      </c>
      <c r="V30">
        <v>14756.28965862553</v>
      </c>
      <c r="W30">
        <v>14746.631661824718</v>
      </c>
      <c r="X30">
        <v>14788.613304155873</v>
      </c>
      <c r="Y30">
        <v>15125.604347124541</v>
      </c>
      <c r="Z30">
        <v>15376.483259335459</v>
      </c>
      <c r="AA30">
        <v>15642.565983414332</v>
      </c>
      <c r="AB30">
        <v>15800.400998837007</v>
      </c>
      <c r="AC30">
        <v>15807.223177690565</v>
      </c>
      <c r="AD30">
        <v>15803.980776990322</v>
      </c>
      <c r="AE30">
        <v>15571.187631133798</v>
      </c>
      <c r="AF30">
        <v>15227.852211234045</v>
      </c>
      <c r="AG30">
        <v>15181.050864108238</v>
      </c>
      <c r="AH30">
        <v>14927.111464461606</v>
      </c>
      <c r="AI30">
        <v>13951.707959509118</v>
      </c>
      <c r="AJ30">
        <v>12719.032344326664</v>
      </c>
      <c r="AK30">
        <v>12663.391724578249</v>
      </c>
      <c r="AL30">
        <v>11910.259682850017</v>
      </c>
      <c r="AM30">
        <v>9343.9469671857405</v>
      </c>
      <c r="AN30">
        <v>6070.0020437671164</v>
      </c>
      <c r="AO30">
        <v>5705.4886971763208</v>
      </c>
      <c r="AP30">
        <v>6901.6113768847863</v>
      </c>
      <c r="AQ30">
        <v>7098.8743917662432</v>
      </c>
      <c r="AR30">
        <v>7153.3782163618143</v>
      </c>
      <c r="AS30">
        <v>7158.3034373624032</v>
      </c>
      <c r="AT30">
        <v>8195.5666257550165</v>
      </c>
      <c r="AU30">
        <v>7695.1869858085365</v>
      </c>
      <c r="AV30">
        <v>7168.6710078447131</v>
      </c>
      <c r="AW30">
        <v>7131.0235808939697</v>
      </c>
      <c r="AX30">
        <v>7074.0332847328664</v>
      </c>
      <c r="AY30">
        <v>7371.9912973877981</v>
      </c>
      <c r="AZ30">
        <v>7751.0333424544688</v>
      </c>
      <c r="BA30">
        <v>7886.2559927888515</v>
      </c>
      <c r="BB30">
        <v>7857.9379622356701</v>
      </c>
      <c r="BC30">
        <v>7852.6315499050597</v>
      </c>
      <c r="BD30">
        <v>7850.5208482008957</v>
      </c>
      <c r="BE30">
        <v>7786.4788954760961</v>
      </c>
      <c r="BF30">
        <v>7460.6381140157182</v>
      </c>
      <c r="BG30">
        <v>7514.8001244068628</v>
      </c>
      <c r="BH30">
        <v>7663.5266960502549</v>
      </c>
      <c r="BI30">
        <v>7536.3851216068215</v>
      </c>
      <c r="BJ30">
        <v>6302.0782423196388</v>
      </c>
      <c r="BK30">
        <v>6288.6941959179658</v>
      </c>
      <c r="BL30">
        <v>6267.8187856049908</v>
      </c>
      <c r="BM30">
        <v>5907.9172308522102</v>
      </c>
      <c r="BN30">
        <v>4342.2105173755335</v>
      </c>
      <c r="BO30">
        <v>6971.0750603463557</v>
      </c>
      <c r="BP30">
        <v>8840.088657176977</v>
      </c>
      <c r="BQ30">
        <v>9276.0714639362122</v>
      </c>
      <c r="BR30">
        <v>9251.6431759915104</v>
      </c>
      <c r="BS30">
        <v>9641.2922327543765</v>
      </c>
      <c r="BT30">
        <v>9883.0682599036991</v>
      </c>
      <c r="BU30">
        <v>9699.654480693669</v>
      </c>
      <c r="BV30">
        <v>9730.0602221568552</v>
      </c>
      <c r="BW30">
        <v>10021.944020832252</v>
      </c>
      <c r="BX30">
        <v>10377.706168684079</v>
      </c>
      <c r="BY30">
        <v>11544.192286856949</v>
      </c>
      <c r="BZ30">
        <v>12506.007642019691</v>
      </c>
      <c r="CA30">
        <v>13591.623901206174</v>
      </c>
    </row>
    <row r="31" spans="1:79" ht="45">
      <c r="A31" t="s">
        <v>86</v>
      </c>
      <c r="B31">
        <v>-225.00809930809402</v>
      </c>
      <c r="C31">
        <f t="shared" si="0"/>
        <v>-9737.3245004957371</v>
      </c>
      <c r="D31">
        <f t="shared" si="1"/>
        <v>-2336.073500495736</v>
      </c>
      <c r="E31">
        <f t="shared" si="2"/>
        <v>-2607.9286450841691</v>
      </c>
      <c r="F31">
        <f t="shared" si="3"/>
        <v>4534.0250821225945</v>
      </c>
      <c r="G31">
        <f t="shared" si="4"/>
        <v>9068.0501642451891</v>
      </c>
      <c r="H31">
        <f t="shared" si="5"/>
        <v>1926.0964370384254</v>
      </c>
      <c r="I31">
        <f t="shared" si="6"/>
        <v>6460.1215191610199</v>
      </c>
      <c r="J31">
        <f t="shared" si="7"/>
        <v>-7141.9537272067637</v>
      </c>
      <c r="K31">
        <f t="shared" si="8"/>
        <v>-11675.978809329357</v>
      </c>
      <c r="M31" s="2" t="s">
        <v>153</v>
      </c>
      <c r="N31">
        <v>-4487.8825129537227</v>
      </c>
      <c r="O31">
        <v>-5906.4467705523166</v>
      </c>
      <c r="P31">
        <v>-7058.6841521245369</v>
      </c>
      <c r="Q31">
        <v>-7141.9537272067637</v>
      </c>
      <c r="R31">
        <v>-7358.5288435585899</v>
      </c>
      <c r="S31">
        <v>-7895.4281022207424</v>
      </c>
      <c r="T31">
        <v>-8037.2239087332491</v>
      </c>
      <c r="U31">
        <v>-7871.3957556329442</v>
      </c>
      <c r="V31">
        <v>-7684.0462953364322</v>
      </c>
      <c r="W31">
        <v>-7698.447759033289</v>
      </c>
      <c r="X31">
        <v>-7628.8705932236289</v>
      </c>
      <c r="Y31">
        <v>-7146.4156660098588</v>
      </c>
      <c r="Z31">
        <v>-6789.6283253750817</v>
      </c>
      <c r="AA31">
        <v>-6073.9031133941389</v>
      </c>
      <c r="AB31">
        <v>-5455.8651982623369</v>
      </c>
      <c r="AC31">
        <v>-5321.0440466120017</v>
      </c>
      <c r="AD31">
        <v>-5328.3818984451627</v>
      </c>
      <c r="AE31">
        <v>-5687.0300434824703</v>
      </c>
      <c r="AF31">
        <v>-5967.4378283410761</v>
      </c>
      <c r="AG31">
        <v>-6016.4615726627417</v>
      </c>
      <c r="AH31">
        <v>-5378.2782855174701</v>
      </c>
      <c r="AI31">
        <v>-3980.9045842407186</v>
      </c>
      <c r="AJ31">
        <v>-2632.7461269203773</v>
      </c>
      <c r="AK31">
        <v>-2480.3410235376482</v>
      </c>
      <c r="AL31">
        <v>-2590.7714062980695</v>
      </c>
      <c r="AM31">
        <v>-2843.8801006390318</v>
      </c>
      <c r="AN31">
        <v>-2441.4090677073941</v>
      </c>
      <c r="AO31">
        <v>-3255.4909078421865</v>
      </c>
      <c r="AP31">
        <v>-4925.8008627090949</v>
      </c>
      <c r="AQ31">
        <v>-4830.8629195591802</v>
      </c>
      <c r="AR31">
        <v>-4795.6749838723517</v>
      </c>
      <c r="AS31">
        <v>-4795.9285502971179</v>
      </c>
      <c r="AT31">
        <v>-4932.8840984705857</v>
      </c>
      <c r="AU31">
        <v>-4958.7537697133739</v>
      </c>
      <c r="AV31">
        <v>-5074.1745566374093</v>
      </c>
      <c r="AW31">
        <v>-5107.7233699970684</v>
      </c>
      <c r="AX31">
        <v>-5140.3766375707819</v>
      </c>
      <c r="AY31">
        <v>-4957.3718185157086</v>
      </c>
      <c r="AZ31">
        <v>-4829.4716756151529</v>
      </c>
      <c r="BA31">
        <v>-4790.3334976009246</v>
      </c>
      <c r="BB31">
        <v>-4891.7089541886126</v>
      </c>
      <c r="BC31">
        <v>-5285.6879283058897</v>
      </c>
      <c r="BD31">
        <v>-5293.3154370831908</v>
      </c>
      <c r="BE31">
        <v>-5400.1311892819767</v>
      </c>
      <c r="BF31">
        <v>-5526.5870269153747</v>
      </c>
      <c r="BG31">
        <v>-5156.3850789696799</v>
      </c>
      <c r="BH31">
        <v>-5536.1491602357037</v>
      </c>
      <c r="BI31">
        <v>-5350.5944055962</v>
      </c>
      <c r="BJ31">
        <v>-4010.4405008694507</v>
      </c>
      <c r="BK31">
        <v>-4564.9895836619944</v>
      </c>
      <c r="BL31">
        <v>-4574.4242959908579</v>
      </c>
      <c r="BM31">
        <v>-4570.6755221441017</v>
      </c>
      <c r="BN31">
        <v>-4254.2787411103373</v>
      </c>
      <c r="BO31">
        <v>-4834.4177938285993</v>
      </c>
      <c r="BP31">
        <v>-4944.8707363606018</v>
      </c>
      <c r="BQ31">
        <v>-4780.3552778803023</v>
      </c>
      <c r="BR31">
        <v>-4835.6217814544052</v>
      </c>
      <c r="BS31">
        <v>-5961.1089767050571</v>
      </c>
      <c r="BT31">
        <v>-7205.9102841075528</v>
      </c>
      <c r="BU31">
        <v>-7944.6262043873139</v>
      </c>
      <c r="BV31">
        <v>-7909.4566020437578</v>
      </c>
      <c r="BW31">
        <v>-7565.688452107308</v>
      </c>
      <c r="BX31">
        <v>-7402.1528074984544</v>
      </c>
      <c r="BY31">
        <v>-7225.0429505596203</v>
      </c>
      <c r="BZ31">
        <v>-7042.7996244026517</v>
      </c>
      <c r="CA31">
        <v>-6926.696233429886</v>
      </c>
    </row>
    <row r="32" spans="1:79" ht="45">
      <c r="A32" t="s">
        <v>87</v>
      </c>
      <c r="B32">
        <v>-679.322029698135</v>
      </c>
      <c r="C32">
        <f t="shared" si="0"/>
        <v>-5261.8175301938718</v>
      </c>
      <c r="D32">
        <f t="shared" si="1"/>
        <v>8749.1144698061289</v>
      </c>
      <c r="E32">
        <f t="shared" si="2"/>
        <v>-2195.1868715938626</v>
      </c>
      <c r="F32">
        <f t="shared" si="3"/>
        <v>5163.3419719647272</v>
      </c>
      <c r="G32">
        <f t="shared" si="4"/>
        <v>10326.683943929454</v>
      </c>
      <c r="H32">
        <f t="shared" si="5"/>
        <v>2968.1551003708646</v>
      </c>
      <c r="I32">
        <f t="shared" si="6"/>
        <v>8131.4970723355918</v>
      </c>
      <c r="J32">
        <f t="shared" si="7"/>
        <v>-7358.5288435585899</v>
      </c>
      <c r="K32">
        <f t="shared" si="8"/>
        <v>-12521.870815523318</v>
      </c>
      <c r="M32" s="2" t="s">
        <v>154</v>
      </c>
      <c r="N32">
        <v>-7698.1037009074453</v>
      </c>
      <c r="O32">
        <v>-9934.7880161046342</v>
      </c>
      <c r="P32">
        <v>-11635.531659189692</v>
      </c>
      <c r="Q32">
        <v>-11675.978809329357</v>
      </c>
      <c r="R32">
        <v>-12521.870815523318</v>
      </c>
      <c r="S32">
        <v>-14347.104229784123</v>
      </c>
      <c r="T32">
        <v>-15347.998328565958</v>
      </c>
      <c r="U32">
        <v>-15339.378500008695</v>
      </c>
      <c r="V32">
        <v>-15164.158279990421</v>
      </c>
      <c r="W32">
        <v>-15180.140899319293</v>
      </c>
      <c r="X32">
        <v>-15101.365225683463</v>
      </c>
      <c r="Y32">
        <v>-14570.422337054659</v>
      </c>
      <c r="Z32">
        <v>-14178.332186945263</v>
      </c>
      <c r="AA32">
        <v>-13312.726145663628</v>
      </c>
      <c r="AB32">
        <v>-12541.287263962118</v>
      </c>
      <c r="AC32">
        <v>-12363.799788046192</v>
      </c>
      <c r="AD32">
        <v>-12372.502790256991</v>
      </c>
      <c r="AE32">
        <v>-12773.102601687893</v>
      </c>
      <c r="AF32">
        <v>-13032.534508199451</v>
      </c>
      <c r="AG32">
        <v>-13082.2990515864</v>
      </c>
      <c r="AH32">
        <v>-12146.741535510497</v>
      </c>
      <c r="AI32">
        <v>-9958.4420988239963</v>
      </c>
      <c r="AJ32">
        <v>-7750.0056173360572</v>
      </c>
      <c r="AK32">
        <v>-7528.2519395762811</v>
      </c>
      <c r="AL32">
        <v>-7424.4484360140987</v>
      </c>
      <c r="AM32">
        <v>-6906.4891232472892</v>
      </c>
      <c r="AN32">
        <v>-5278.5461048655643</v>
      </c>
      <c r="AO32">
        <v>-6242.4841095150223</v>
      </c>
      <c r="AP32">
        <v>-8868.271609240388</v>
      </c>
      <c r="AQ32">
        <v>-8807.4420233343208</v>
      </c>
      <c r="AR32">
        <v>-8778.6927172837404</v>
      </c>
      <c r="AS32">
        <v>-8780.6725461836249</v>
      </c>
      <c r="AT32">
        <v>-9309.034339879121</v>
      </c>
      <c r="AU32">
        <v>-9176.7340215540098</v>
      </c>
      <c r="AV32">
        <v>-9155.1230781314498</v>
      </c>
      <c r="AW32">
        <v>-9187.3056869607481</v>
      </c>
      <c r="AX32">
        <v>-9211.8466116719974</v>
      </c>
      <c r="AY32">
        <v>-9067.1595238168775</v>
      </c>
      <c r="AZ32">
        <v>-9022.9733483050277</v>
      </c>
      <c r="BA32">
        <v>-9015.8633277308491</v>
      </c>
      <c r="BB32">
        <v>-9141.5912596633734</v>
      </c>
      <c r="BC32">
        <v>-9665.1277543762062</v>
      </c>
      <c r="BD32">
        <v>-9674.5941988445538</v>
      </c>
      <c r="BE32">
        <v>-9795.6678842013353</v>
      </c>
      <c r="BF32">
        <v>-9855.6620738924048</v>
      </c>
      <c r="BG32">
        <v>-9380.1134800951932</v>
      </c>
      <c r="BH32">
        <v>-9936.0411123310241</v>
      </c>
      <c r="BI32">
        <v>-9646.2542479972071</v>
      </c>
      <c r="BJ32">
        <v>-7447.9467485991472</v>
      </c>
      <c r="BK32">
        <v>-8182.8841768553139</v>
      </c>
      <c r="BL32">
        <v>-8188.5053231894735</v>
      </c>
      <c r="BM32">
        <v>-8063.5397731428729</v>
      </c>
      <c r="BN32">
        <v>-7119.7751606056281</v>
      </c>
      <c r="BO32">
        <v>-8769.5820785535852</v>
      </c>
      <c r="BP32">
        <v>-9539.857200873128</v>
      </c>
      <c r="BQ32">
        <v>-9465.8308584858059</v>
      </c>
      <c r="BR32">
        <v>-9531.3767672697104</v>
      </c>
      <c r="BS32">
        <v>-11161.909379858202</v>
      </c>
      <c r="BT32">
        <v>-12902.236465444636</v>
      </c>
      <c r="BU32">
        <v>-13826.053099414308</v>
      </c>
      <c r="BV32">
        <v>-13789.295543443961</v>
      </c>
      <c r="BW32">
        <v>-13428.232609753828</v>
      </c>
      <c r="BX32">
        <v>-13328.772466225964</v>
      </c>
      <c r="BY32">
        <v>-13481.454696365145</v>
      </c>
      <c r="BZ32">
        <v>-13559.068713210099</v>
      </c>
      <c r="CA32">
        <v>-13766.136278308571</v>
      </c>
    </row>
    <row r="33" spans="1:79" ht="30">
      <c r="A33" t="s">
        <v>88</v>
      </c>
      <c r="B33">
        <v>-932.11553107611098</v>
      </c>
      <c r="C33">
        <f t="shared" si="0"/>
        <v>-2001.0550612699819</v>
      </c>
      <c r="D33">
        <f t="shared" si="1"/>
        <v>15153.997938730017</v>
      </c>
      <c r="E33">
        <f t="shared" si="2"/>
        <v>-1443.7519746573616</v>
      </c>
      <c r="F33">
        <f t="shared" si="3"/>
        <v>6451.6761275633808</v>
      </c>
      <c r="G33">
        <f t="shared" si="4"/>
        <v>12903.352255126762</v>
      </c>
      <c r="H33">
        <f t="shared" si="5"/>
        <v>5007.9241529060191</v>
      </c>
      <c r="I33">
        <f t="shared" si="6"/>
        <v>11459.6002804694</v>
      </c>
      <c r="J33">
        <f t="shared" si="7"/>
        <v>-7895.4281022207424</v>
      </c>
      <c r="K33">
        <f t="shared" si="8"/>
        <v>-14347.104229784123</v>
      </c>
      <c r="M33" s="2" t="s">
        <v>276</v>
      </c>
      <c r="N33" t="str">
        <f>IF(N28&gt;N30, "Upper Limit", IF(N28&gt;N29, "Lower Limit", "No"))</f>
        <v>No</v>
      </c>
      <c r="O33" t="str">
        <f t="shared" ref="O33:BZ33" si="9">IF(O28&gt;O30, "Upper Limit", IF(O28&gt;O29, "Lower Limit", "No"))</f>
        <v>No</v>
      </c>
      <c r="P33" t="str">
        <f t="shared" si="9"/>
        <v>No</v>
      </c>
      <c r="Q33" t="str">
        <f t="shared" si="9"/>
        <v>No</v>
      </c>
      <c r="R33" t="str">
        <f t="shared" si="9"/>
        <v>Upper Limit</v>
      </c>
      <c r="S33" t="str">
        <f t="shared" si="9"/>
        <v>Upper Limit</v>
      </c>
      <c r="T33" t="str">
        <f t="shared" si="9"/>
        <v>Upper Limit</v>
      </c>
      <c r="U33" t="str">
        <f t="shared" si="9"/>
        <v>No</v>
      </c>
      <c r="V33" t="str">
        <f t="shared" si="9"/>
        <v>No</v>
      </c>
      <c r="W33" t="str">
        <f t="shared" si="9"/>
        <v>No</v>
      </c>
      <c r="X33" t="str">
        <f t="shared" si="9"/>
        <v>No</v>
      </c>
      <c r="Y33" t="str">
        <f t="shared" si="9"/>
        <v>No</v>
      </c>
      <c r="Z33" t="str">
        <f t="shared" si="9"/>
        <v>No</v>
      </c>
      <c r="AA33" t="str">
        <f t="shared" si="9"/>
        <v>No</v>
      </c>
      <c r="AB33" t="str">
        <f t="shared" si="9"/>
        <v>No</v>
      </c>
      <c r="AC33" t="str">
        <f t="shared" si="9"/>
        <v>No</v>
      </c>
      <c r="AD33" t="str">
        <f t="shared" si="9"/>
        <v>No</v>
      </c>
      <c r="AE33" t="str">
        <f t="shared" si="9"/>
        <v>No</v>
      </c>
      <c r="AF33" t="str">
        <f t="shared" si="9"/>
        <v>No</v>
      </c>
      <c r="AG33" t="str">
        <f t="shared" si="9"/>
        <v>No</v>
      </c>
      <c r="AH33" t="str">
        <f t="shared" si="9"/>
        <v>No</v>
      </c>
      <c r="AI33" t="str">
        <f t="shared" si="9"/>
        <v>No</v>
      </c>
      <c r="AJ33" t="str">
        <f t="shared" si="9"/>
        <v>No</v>
      </c>
      <c r="AK33" t="str">
        <f t="shared" si="9"/>
        <v>No</v>
      </c>
      <c r="AL33" t="str">
        <f t="shared" si="9"/>
        <v>No</v>
      </c>
      <c r="AM33" t="str">
        <f t="shared" si="9"/>
        <v>No</v>
      </c>
      <c r="AN33" t="str">
        <f t="shared" si="9"/>
        <v>No</v>
      </c>
      <c r="AO33" t="str">
        <f t="shared" si="9"/>
        <v>No</v>
      </c>
      <c r="AP33" t="str">
        <f t="shared" si="9"/>
        <v>No</v>
      </c>
      <c r="AQ33" t="str">
        <f t="shared" si="9"/>
        <v>No</v>
      </c>
      <c r="AR33" t="str">
        <f t="shared" si="9"/>
        <v>No</v>
      </c>
      <c r="AS33" t="str">
        <f t="shared" si="9"/>
        <v>Lower Limit</v>
      </c>
      <c r="AT33" t="str">
        <f t="shared" si="9"/>
        <v>Lower Limit</v>
      </c>
      <c r="AU33" t="str">
        <f t="shared" si="9"/>
        <v>No</v>
      </c>
      <c r="AV33" t="str">
        <f t="shared" si="9"/>
        <v>No</v>
      </c>
      <c r="AW33" t="str">
        <f t="shared" si="9"/>
        <v>No</v>
      </c>
      <c r="AX33" t="str">
        <f t="shared" si="9"/>
        <v>No</v>
      </c>
      <c r="AY33" t="str">
        <f t="shared" si="9"/>
        <v>No</v>
      </c>
      <c r="AZ33" t="str">
        <f t="shared" si="9"/>
        <v>No</v>
      </c>
      <c r="BA33" t="str">
        <f t="shared" si="9"/>
        <v>No</v>
      </c>
      <c r="BB33" t="str">
        <f t="shared" si="9"/>
        <v>No</v>
      </c>
      <c r="BC33" t="str">
        <f t="shared" si="9"/>
        <v>No</v>
      </c>
      <c r="BD33" t="str">
        <f t="shared" si="9"/>
        <v>No</v>
      </c>
      <c r="BE33" t="str">
        <f t="shared" si="9"/>
        <v>No</v>
      </c>
      <c r="BF33" t="str">
        <f t="shared" si="9"/>
        <v>No</v>
      </c>
      <c r="BG33" t="str">
        <f t="shared" si="9"/>
        <v>No</v>
      </c>
      <c r="BH33" t="str">
        <f t="shared" si="9"/>
        <v>No</v>
      </c>
      <c r="BI33" t="str">
        <f t="shared" si="9"/>
        <v>No</v>
      </c>
      <c r="BJ33" t="str">
        <f t="shared" si="9"/>
        <v>No</v>
      </c>
      <c r="BK33" t="str">
        <f t="shared" si="9"/>
        <v>No</v>
      </c>
      <c r="BL33" t="str">
        <f t="shared" si="9"/>
        <v>No</v>
      </c>
      <c r="BM33" t="str">
        <f t="shared" si="9"/>
        <v>No</v>
      </c>
      <c r="BN33" t="str">
        <f t="shared" si="9"/>
        <v>Lower Limit</v>
      </c>
      <c r="BO33" t="str">
        <f t="shared" si="9"/>
        <v>Upper Limit</v>
      </c>
      <c r="BP33" t="str">
        <f t="shared" si="9"/>
        <v>Upper Limit</v>
      </c>
      <c r="BQ33" t="str">
        <f t="shared" si="9"/>
        <v>No</v>
      </c>
      <c r="BR33" t="str">
        <f t="shared" si="9"/>
        <v>No</v>
      </c>
      <c r="BS33" t="str">
        <f t="shared" si="9"/>
        <v>No</v>
      </c>
      <c r="BT33" t="str">
        <f t="shared" si="9"/>
        <v>No</v>
      </c>
      <c r="BU33" t="str">
        <f t="shared" si="9"/>
        <v>No</v>
      </c>
      <c r="BV33" t="str">
        <f t="shared" si="9"/>
        <v>No</v>
      </c>
      <c r="BW33" t="str">
        <f t="shared" si="9"/>
        <v>No</v>
      </c>
      <c r="BX33" t="str">
        <f t="shared" si="9"/>
        <v>No</v>
      </c>
      <c r="BY33" t="str">
        <f t="shared" si="9"/>
        <v>Lower Limit</v>
      </c>
      <c r="BZ33" t="str">
        <f t="shared" si="9"/>
        <v>Lower Limit</v>
      </c>
      <c r="CA33" t="str">
        <f t="shared" ref="CA33" si="10">IF(CA28&gt;CA30, "Upper Limit", IF(CA28&gt;CA29, "Lower Limit", "No"))</f>
        <v>Lower Limit</v>
      </c>
    </row>
    <row r="34" spans="1:79">
      <c r="A34" t="s">
        <v>89</v>
      </c>
      <c r="B34">
        <v>-290.74702596884697</v>
      </c>
      <c r="C34">
        <f t="shared" si="0"/>
        <v>-2127.1926860511871</v>
      </c>
      <c r="D34">
        <f t="shared" si="1"/>
        <v>13917.349715136455</v>
      </c>
      <c r="E34">
        <f t="shared" si="2"/>
        <v>-726.449488900539</v>
      </c>
      <c r="F34">
        <f t="shared" si="3"/>
        <v>7310.77441983271</v>
      </c>
      <c r="G34">
        <f t="shared" si="4"/>
        <v>14621.54883966542</v>
      </c>
      <c r="H34">
        <f t="shared" si="5"/>
        <v>6584.3249309321709</v>
      </c>
      <c r="I34">
        <f t="shared" si="6"/>
        <v>13895.099350764882</v>
      </c>
      <c r="J34">
        <f t="shared" si="7"/>
        <v>-8037.2239087332491</v>
      </c>
      <c r="K34">
        <f t="shared" si="8"/>
        <v>-15347.998328565958</v>
      </c>
      <c r="M34" s="2" t="s">
        <v>171</v>
      </c>
      <c r="N34" t="str">
        <f>IF(N28&lt;N32, "Upper Limit", IF(N28&lt;N31, "Lower Limit", "No"))</f>
        <v>Upper Limit</v>
      </c>
      <c r="O34" t="str">
        <f t="shared" ref="O34:BZ34" si="11">IF(O28&lt;O32, "Upper Limit", IF(O28&lt;O31, "Lower Limit", "No"))</f>
        <v>Upper Limit</v>
      </c>
      <c r="P34" t="str">
        <f t="shared" si="11"/>
        <v>Upper Limit</v>
      </c>
      <c r="Q34" t="str">
        <f t="shared" si="11"/>
        <v>No</v>
      </c>
      <c r="R34" t="str">
        <f t="shared" si="11"/>
        <v>No</v>
      </c>
      <c r="S34" t="str">
        <f t="shared" si="11"/>
        <v>No</v>
      </c>
      <c r="T34" t="str">
        <f t="shared" si="11"/>
        <v>No</v>
      </c>
      <c r="U34" t="str">
        <f t="shared" si="11"/>
        <v>No</v>
      </c>
      <c r="V34" t="str">
        <f t="shared" si="11"/>
        <v>No</v>
      </c>
      <c r="W34" t="str">
        <f t="shared" si="11"/>
        <v>No</v>
      </c>
      <c r="X34" t="str">
        <f t="shared" si="11"/>
        <v>No</v>
      </c>
      <c r="Y34" t="str">
        <f t="shared" si="11"/>
        <v>No</v>
      </c>
      <c r="Z34" t="str">
        <f t="shared" si="11"/>
        <v>No</v>
      </c>
      <c r="AA34" t="str">
        <f t="shared" si="11"/>
        <v>No</v>
      </c>
      <c r="AB34" t="str">
        <f t="shared" si="11"/>
        <v>No</v>
      </c>
      <c r="AC34" t="str">
        <f t="shared" si="11"/>
        <v>No</v>
      </c>
      <c r="AD34" t="str">
        <f t="shared" si="11"/>
        <v>No</v>
      </c>
      <c r="AE34" t="str">
        <f t="shared" si="11"/>
        <v>No</v>
      </c>
      <c r="AF34" t="str">
        <f t="shared" si="11"/>
        <v>No</v>
      </c>
      <c r="AG34" t="str">
        <f t="shared" si="11"/>
        <v>No</v>
      </c>
      <c r="AH34" t="str">
        <f t="shared" si="11"/>
        <v>No</v>
      </c>
      <c r="AI34" t="str">
        <f t="shared" si="11"/>
        <v>No</v>
      </c>
      <c r="AJ34" t="str">
        <f t="shared" si="11"/>
        <v>No</v>
      </c>
      <c r="AK34" t="str">
        <f t="shared" si="11"/>
        <v>No</v>
      </c>
      <c r="AL34" t="str">
        <f t="shared" si="11"/>
        <v>No</v>
      </c>
      <c r="AM34" t="str">
        <f t="shared" si="11"/>
        <v>Lower Limit</v>
      </c>
      <c r="AN34" t="str">
        <f t="shared" si="11"/>
        <v>Lower Limit</v>
      </c>
      <c r="AO34" t="str">
        <f t="shared" si="11"/>
        <v>Upper Limit</v>
      </c>
      <c r="AP34" t="str">
        <f t="shared" si="11"/>
        <v>Upper Limit</v>
      </c>
      <c r="AQ34" t="str">
        <f t="shared" si="11"/>
        <v>No</v>
      </c>
      <c r="AR34" t="str">
        <f t="shared" si="11"/>
        <v>No</v>
      </c>
      <c r="AS34" t="str">
        <f t="shared" si="11"/>
        <v>No</v>
      </c>
      <c r="AT34" t="str">
        <f t="shared" si="11"/>
        <v>No</v>
      </c>
      <c r="AU34" t="str">
        <f t="shared" si="11"/>
        <v>No</v>
      </c>
      <c r="AV34" t="str">
        <f t="shared" si="11"/>
        <v>No</v>
      </c>
      <c r="AW34" t="str">
        <f t="shared" si="11"/>
        <v>No</v>
      </c>
      <c r="AX34" t="str">
        <f t="shared" si="11"/>
        <v>No</v>
      </c>
      <c r="AY34" t="str">
        <f t="shared" si="11"/>
        <v>No</v>
      </c>
      <c r="AZ34" t="str">
        <f t="shared" si="11"/>
        <v>No</v>
      </c>
      <c r="BA34" t="str">
        <f t="shared" si="11"/>
        <v>No</v>
      </c>
      <c r="BB34" t="str">
        <f t="shared" si="11"/>
        <v>No</v>
      </c>
      <c r="BC34" t="str">
        <f t="shared" si="11"/>
        <v>Lower Limit</v>
      </c>
      <c r="BD34" t="str">
        <f t="shared" si="11"/>
        <v>No</v>
      </c>
      <c r="BE34" t="str">
        <f t="shared" si="11"/>
        <v>No</v>
      </c>
      <c r="BF34" t="str">
        <f t="shared" si="11"/>
        <v>No</v>
      </c>
      <c r="BG34" t="str">
        <f t="shared" si="11"/>
        <v>No</v>
      </c>
      <c r="BH34" t="str">
        <f t="shared" si="11"/>
        <v>Lower Limit</v>
      </c>
      <c r="BI34" t="str">
        <f t="shared" si="11"/>
        <v>Lower Limit</v>
      </c>
      <c r="BJ34" t="str">
        <f t="shared" si="11"/>
        <v>No</v>
      </c>
      <c r="BK34" t="str">
        <f t="shared" si="11"/>
        <v>Lower Limit</v>
      </c>
      <c r="BL34" t="str">
        <f t="shared" si="11"/>
        <v>No</v>
      </c>
      <c r="BM34" t="str">
        <f t="shared" si="11"/>
        <v>No</v>
      </c>
      <c r="BN34" t="str">
        <f t="shared" si="11"/>
        <v>No</v>
      </c>
      <c r="BO34" t="str">
        <f t="shared" si="11"/>
        <v>No</v>
      </c>
      <c r="BP34" t="str">
        <f t="shared" si="11"/>
        <v>No</v>
      </c>
      <c r="BQ34" t="str">
        <f t="shared" si="11"/>
        <v>No</v>
      </c>
      <c r="BR34" t="str">
        <f t="shared" si="11"/>
        <v>No</v>
      </c>
      <c r="BS34" t="str">
        <f t="shared" si="11"/>
        <v>Lower Limit</v>
      </c>
      <c r="BT34" t="str">
        <f t="shared" si="11"/>
        <v>Lower Limit</v>
      </c>
      <c r="BU34" t="str">
        <f t="shared" si="11"/>
        <v>Lower Limit</v>
      </c>
      <c r="BV34" t="str">
        <f t="shared" si="11"/>
        <v>No</v>
      </c>
      <c r="BW34" t="str">
        <f t="shared" si="11"/>
        <v>No</v>
      </c>
      <c r="BX34" t="str">
        <f t="shared" si="11"/>
        <v>No</v>
      </c>
      <c r="BY34" t="str">
        <f t="shared" si="11"/>
        <v>No</v>
      </c>
      <c r="BZ34" t="str">
        <f t="shared" si="11"/>
        <v>No</v>
      </c>
      <c r="CA34" t="str">
        <f t="shared" ref="CA34" si="12">IF(CA28&lt;CA32, "Upper Limit", IF(CA28&lt;CA31, "Lower Limit", "No"))</f>
        <v>No</v>
      </c>
    </row>
    <row r="35" spans="1:79">
      <c r="A35" t="s">
        <v>90</v>
      </c>
      <c r="B35">
        <v>-1753.410360885699</v>
      </c>
      <c r="C35">
        <f t="shared" si="0"/>
        <v>-3655.5949476287919</v>
      </c>
      <c r="D35">
        <f t="shared" si="1"/>
        <v>6081.7295528669456</v>
      </c>
      <c r="E35">
        <f t="shared" si="2"/>
        <v>-403.41301125719173</v>
      </c>
      <c r="F35">
        <f t="shared" si="3"/>
        <v>7467.9827443757522</v>
      </c>
      <c r="G35">
        <f t="shared" si="4"/>
        <v>14935.965488751504</v>
      </c>
      <c r="H35">
        <f t="shared" si="5"/>
        <v>7064.5697331185602</v>
      </c>
      <c r="I35">
        <f t="shared" si="6"/>
        <v>14532.552477494313</v>
      </c>
      <c r="J35">
        <f t="shared" si="7"/>
        <v>-7871.3957556329442</v>
      </c>
      <c r="K35">
        <f t="shared" si="8"/>
        <v>-15339.378500008695</v>
      </c>
    </row>
    <row r="36" spans="1:79">
      <c r="A36" t="s">
        <v>91</v>
      </c>
      <c r="B36">
        <v>-162.69700076827306</v>
      </c>
      <c r="C36">
        <f t="shared" si="0"/>
        <v>-3138.9699186989301</v>
      </c>
      <c r="D36">
        <f t="shared" si="1"/>
        <v>2122.8476114949417</v>
      </c>
      <c r="E36">
        <f t="shared" si="2"/>
        <v>-203.93431068244467</v>
      </c>
      <c r="F36">
        <f t="shared" si="3"/>
        <v>7480.1119846539877</v>
      </c>
      <c r="G36">
        <f t="shared" si="4"/>
        <v>14960.223969307975</v>
      </c>
      <c r="H36">
        <f t="shared" si="5"/>
        <v>7276.1776739715433</v>
      </c>
      <c r="I36">
        <f t="shared" si="6"/>
        <v>14756.28965862553</v>
      </c>
      <c r="J36">
        <f t="shared" si="7"/>
        <v>-7684.0462953364322</v>
      </c>
      <c r="K36">
        <f t="shared" si="8"/>
        <v>-15164.158279990421</v>
      </c>
    </row>
    <row r="37" spans="1:79">
      <c r="A37" t="s">
        <v>92</v>
      </c>
      <c r="B37">
        <v>-1009.2519349440111</v>
      </c>
      <c r="C37">
        <f t="shared" si="0"/>
        <v>-3216.1063225668304</v>
      </c>
      <c r="D37">
        <f t="shared" si="1"/>
        <v>-1215.0512612968485</v>
      </c>
      <c r="E37">
        <f t="shared" si="2"/>
        <v>-216.75461874728666</v>
      </c>
      <c r="F37">
        <f t="shared" si="3"/>
        <v>7481.6931402860027</v>
      </c>
      <c r="G37">
        <f t="shared" si="4"/>
        <v>14963.386280572005</v>
      </c>
      <c r="H37">
        <f t="shared" si="5"/>
        <v>7264.9385215387165</v>
      </c>
      <c r="I37">
        <f t="shared" si="6"/>
        <v>14746.631661824718</v>
      </c>
      <c r="J37">
        <f t="shared" si="7"/>
        <v>-7698.447759033289</v>
      </c>
      <c r="K37">
        <f t="shared" si="8"/>
        <v>-15180.140899319293</v>
      </c>
    </row>
    <row r="38" spans="1:79">
      <c r="A38" t="s">
        <v>93</v>
      </c>
      <c r="B38">
        <v>133.23067021663439</v>
      </c>
      <c r="C38">
        <f t="shared" si="0"/>
        <v>-2792.128626381349</v>
      </c>
      <c r="D38">
        <f t="shared" si="1"/>
        <v>-664.93594033016188</v>
      </c>
      <c r="E38">
        <f t="shared" si="2"/>
        <v>-156.37596076379498</v>
      </c>
      <c r="F38">
        <f t="shared" si="3"/>
        <v>7472.4946324598341</v>
      </c>
      <c r="G38">
        <f t="shared" si="4"/>
        <v>14944.989264919668</v>
      </c>
      <c r="H38">
        <f t="shared" si="5"/>
        <v>7316.1186716960392</v>
      </c>
      <c r="I38">
        <f t="shared" si="6"/>
        <v>14788.613304155873</v>
      </c>
      <c r="J38">
        <f t="shared" si="7"/>
        <v>-7628.8705932236289</v>
      </c>
      <c r="K38">
        <f t="shared" si="8"/>
        <v>-15101.365225683463</v>
      </c>
    </row>
    <row r="39" spans="1:79">
      <c r="A39" t="s">
        <v>94</v>
      </c>
      <c r="B39">
        <v>992.80353384159196</v>
      </c>
      <c r="C39">
        <f t="shared" si="0"/>
        <v>-45.914731654057618</v>
      </c>
      <c r="D39">
        <f t="shared" si="1"/>
        <v>3609.6802159747344</v>
      </c>
      <c r="E39">
        <f t="shared" si="2"/>
        <v>277.59100503494125</v>
      </c>
      <c r="F39">
        <f t="shared" si="3"/>
        <v>7424.0066710448</v>
      </c>
      <c r="G39">
        <f t="shared" si="4"/>
        <v>14848.0133420896</v>
      </c>
      <c r="H39">
        <f t="shared" si="5"/>
        <v>7701.5976760797412</v>
      </c>
      <c r="I39">
        <f t="shared" si="6"/>
        <v>15125.604347124541</v>
      </c>
      <c r="J39">
        <f t="shared" si="7"/>
        <v>-7146.4156660098588</v>
      </c>
      <c r="K39">
        <f t="shared" si="8"/>
        <v>-14570.422337054659</v>
      </c>
    </row>
    <row r="40" spans="1:79">
      <c r="A40" t="s">
        <v>95</v>
      </c>
      <c r="B40">
        <v>-375.21386461000395</v>
      </c>
      <c r="C40">
        <f t="shared" si="0"/>
        <v>-258.43159549578866</v>
      </c>
      <c r="D40">
        <f t="shared" si="1"/>
        <v>2880.5383232031413</v>
      </c>
      <c r="E40">
        <f t="shared" si="2"/>
        <v>599.07553619509849</v>
      </c>
      <c r="F40">
        <f t="shared" si="3"/>
        <v>7388.7038615701804</v>
      </c>
      <c r="G40">
        <f t="shared" si="4"/>
        <v>14777.407723140361</v>
      </c>
      <c r="H40">
        <f t="shared" si="5"/>
        <v>7987.7793977652791</v>
      </c>
      <c r="I40">
        <f t="shared" si="6"/>
        <v>15376.483259335459</v>
      </c>
      <c r="J40">
        <f t="shared" si="7"/>
        <v>-6789.6283253750817</v>
      </c>
      <c r="K40">
        <f t="shared" si="8"/>
        <v>-14178.332186945263</v>
      </c>
    </row>
    <row r="41" spans="1:79">
      <c r="A41" t="s">
        <v>96</v>
      </c>
      <c r="B41">
        <v>733.10909159000198</v>
      </c>
      <c r="C41">
        <f t="shared" si="0"/>
        <v>1483.9294310382243</v>
      </c>
      <c r="D41">
        <f t="shared" si="1"/>
        <v>4700.0357536050542</v>
      </c>
      <c r="E41">
        <f t="shared" si="2"/>
        <v>1164.9199188753514</v>
      </c>
      <c r="F41">
        <f t="shared" si="3"/>
        <v>7238.8230322694899</v>
      </c>
      <c r="G41">
        <f t="shared" si="4"/>
        <v>14477.64606453898</v>
      </c>
      <c r="H41">
        <f t="shared" si="5"/>
        <v>8403.7429511448408</v>
      </c>
      <c r="I41">
        <f t="shared" si="6"/>
        <v>15642.565983414332</v>
      </c>
      <c r="J41">
        <f t="shared" si="7"/>
        <v>-6073.9031133941389</v>
      </c>
      <c r="K41">
        <f t="shared" si="8"/>
        <v>-13312.726145663628</v>
      </c>
    </row>
    <row r="42" spans="1:79">
      <c r="A42" t="s">
        <v>97</v>
      </c>
      <c r="B42">
        <v>-345.58131596108331</v>
      </c>
      <c r="C42">
        <f t="shared" si="0"/>
        <v>1005.1174448605067</v>
      </c>
      <c r="D42">
        <f t="shared" si="1"/>
        <v>3797.2460712418556</v>
      </c>
      <c r="E42">
        <f t="shared" si="2"/>
        <v>1629.5568674374442</v>
      </c>
      <c r="F42">
        <f t="shared" si="3"/>
        <v>7085.4220656997813</v>
      </c>
      <c r="G42">
        <f t="shared" si="4"/>
        <v>14170.844131399563</v>
      </c>
      <c r="H42">
        <f t="shared" si="5"/>
        <v>8714.9789331372249</v>
      </c>
      <c r="I42">
        <f t="shared" si="6"/>
        <v>15800.400998837007</v>
      </c>
      <c r="J42">
        <f t="shared" si="7"/>
        <v>-5455.8651982623369</v>
      </c>
      <c r="K42">
        <f t="shared" si="8"/>
        <v>-12541.287263962118</v>
      </c>
    </row>
    <row r="43" spans="1:79">
      <c r="A43" t="s">
        <v>98</v>
      </c>
      <c r="B43">
        <v>-568.08649497812496</v>
      </c>
      <c r="C43">
        <f t="shared" si="0"/>
        <v>-555.77258395921024</v>
      </c>
      <c r="D43">
        <f t="shared" si="1"/>
        <v>-509.85785230515262</v>
      </c>
      <c r="E43">
        <f t="shared" si="2"/>
        <v>1721.7116948221869</v>
      </c>
      <c r="F43">
        <f t="shared" si="3"/>
        <v>7042.7557414341891</v>
      </c>
      <c r="G43">
        <f t="shared" si="4"/>
        <v>14085.511482868378</v>
      </c>
      <c r="H43">
        <f t="shared" si="5"/>
        <v>8764.4674362563765</v>
      </c>
      <c r="I43">
        <f t="shared" si="6"/>
        <v>15807.223177690565</v>
      </c>
      <c r="J43">
        <f t="shared" si="7"/>
        <v>-5321.0440466120017</v>
      </c>
      <c r="K43">
        <f t="shared" si="8"/>
        <v>-12363.799788046192</v>
      </c>
    </row>
    <row r="44" spans="1:79">
      <c r="A44" t="s">
        <v>99</v>
      </c>
      <c r="B44">
        <v>51.736294742996961</v>
      </c>
      <c r="C44">
        <f t="shared" si="0"/>
        <v>-128.82242460620932</v>
      </c>
      <c r="D44">
        <f t="shared" si="1"/>
        <v>129.60917088957933</v>
      </c>
      <c r="E44">
        <f t="shared" si="2"/>
        <v>1715.7389933666655</v>
      </c>
      <c r="F44">
        <f t="shared" si="3"/>
        <v>7044.1208918118282</v>
      </c>
      <c r="G44">
        <f t="shared" si="4"/>
        <v>14088.241783623656</v>
      </c>
      <c r="H44">
        <f t="shared" si="5"/>
        <v>8759.8598851784936</v>
      </c>
      <c r="I44">
        <f t="shared" si="6"/>
        <v>15803.980776990322</v>
      </c>
      <c r="J44">
        <f t="shared" si="7"/>
        <v>-5328.3818984451627</v>
      </c>
      <c r="K44">
        <f t="shared" si="8"/>
        <v>-12372.502790256991</v>
      </c>
    </row>
    <row r="45" spans="1:79">
      <c r="A45" t="s">
        <v>100</v>
      </c>
      <c r="B45">
        <v>-152.80712563982115</v>
      </c>
      <c r="C45">
        <f t="shared" si="0"/>
        <v>-1014.7386418360325</v>
      </c>
      <c r="D45">
        <f t="shared" si="1"/>
        <v>-2498.6680728742567</v>
      </c>
      <c r="E45">
        <f t="shared" si="2"/>
        <v>1399.0425147229528</v>
      </c>
      <c r="F45">
        <f t="shared" si="3"/>
        <v>7086.0725582054229</v>
      </c>
      <c r="G45">
        <f t="shared" si="4"/>
        <v>14172.145116410846</v>
      </c>
      <c r="H45">
        <f t="shared" si="5"/>
        <v>8485.1150729283763</v>
      </c>
      <c r="I45">
        <f t="shared" si="6"/>
        <v>15571.187631133798</v>
      </c>
      <c r="J45">
        <f t="shared" si="7"/>
        <v>-5687.0300434824703</v>
      </c>
      <c r="K45">
        <f t="shared" si="8"/>
        <v>-12773.102601687893</v>
      </c>
    </row>
    <row r="46" spans="1:79">
      <c r="A46" t="s">
        <v>101</v>
      </c>
      <c r="B46">
        <v>376.61700662236399</v>
      </c>
      <c r="C46">
        <f t="shared" si="0"/>
        <v>-292.54031925258516</v>
      </c>
      <c r="D46">
        <f t="shared" si="1"/>
        <v>-1297.6577641130918</v>
      </c>
      <c r="E46">
        <f t="shared" si="2"/>
        <v>1097.6588515172978</v>
      </c>
      <c r="F46">
        <f t="shared" si="3"/>
        <v>7065.096679858374</v>
      </c>
      <c r="G46">
        <f t="shared" si="4"/>
        <v>14130.193359716748</v>
      </c>
      <c r="H46">
        <f t="shared" si="5"/>
        <v>8162.755531375672</v>
      </c>
      <c r="I46">
        <f t="shared" si="6"/>
        <v>15227.852211234045</v>
      </c>
      <c r="J46">
        <f t="shared" si="7"/>
        <v>-5967.4378283410761</v>
      </c>
      <c r="K46">
        <f t="shared" si="8"/>
        <v>-13032.534508199451</v>
      </c>
    </row>
    <row r="47" spans="1:79">
      <c r="A47" t="s">
        <v>102</v>
      </c>
      <c r="B47">
        <v>-343.61516481235202</v>
      </c>
      <c r="C47">
        <f t="shared" si="0"/>
        <v>-68.068989086812223</v>
      </c>
      <c r="D47">
        <f t="shared" si="1"/>
        <v>487.70359487239801</v>
      </c>
      <c r="E47">
        <f t="shared" si="2"/>
        <v>1049.3759062609179</v>
      </c>
      <c r="F47">
        <f t="shared" si="3"/>
        <v>7065.8374789236595</v>
      </c>
      <c r="G47">
        <f t="shared" si="4"/>
        <v>14131.674957847319</v>
      </c>
      <c r="H47">
        <f t="shared" si="5"/>
        <v>8115.2133851845774</v>
      </c>
      <c r="I47">
        <f t="shared" si="6"/>
        <v>15181.050864108238</v>
      </c>
      <c r="J47">
        <f t="shared" si="7"/>
        <v>-6016.4615726627417</v>
      </c>
      <c r="K47">
        <f t="shared" si="8"/>
        <v>-13082.2990515864</v>
      </c>
    </row>
    <row r="48" spans="1:79">
      <c r="A48" t="s">
        <v>103</v>
      </c>
      <c r="B48">
        <v>-1114.9524764836563</v>
      </c>
      <c r="C48">
        <f t="shared" si="0"/>
        <v>-1234.7577603134655</v>
      </c>
      <c r="D48">
        <f t="shared" si="1"/>
        <v>-1105.9353357072562</v>
      </c>
      <c r="E48">
        <f t="shared" si="2"/>
        <v>1390.1849644755553</v>
      </c>
      <c r="F48">
        <f t="shared" si="3"/>
        <v>6768.4632499930258</v>
      </c>
      <c r="G48">
        <f t="shared" si="4"/>
        <v>13536.926499986052</v>
      </c>
      <c r="H48">
        <f t="shared" si="5"/>
        <v>8158.6482144685815</v>
      </c>
      <c r="I48">
        <f t="shared" si="6"/>
        <v>14927.111464461606</v>
      </c>
      <c r="J48">
        <f t="shared" si="7"/>
        <v>-5378.2782855174701</v>
      </c>
      <c r="K48">
        <f t="shared" si="8"/>
        <v>-12146.741535510497</v>
      </c>
    </row>
    <row r="49" spans="1:11">
      <c r="A49" t="s">
        <v>104</v>
      </c>
      <c r="B49">
        <v>-70.946189822282307</v>
      </c>
      <c r="C49">
        <f t="shared" si="0"/>
        <v>-1152.8968244959267</v>
      </c>
      <c r="D49">
        <f t="shared" si="1"/>
        <v>-138.15818265989424</v>
      </c>
      <c r="E49">
        <f t="shared" si="2"/>
        <v>1996.6329303425603</v>
      </c>
      <c r="F49">
        <f t="shared" si="3"/>
        <v>5977.5375145832786</v>
      </c>
      <c r="G49">
        <f t="shared" si="4"/>
        <v>11955.075029166557</v>
      </c>
      <c r="H49">
        <f t="shared" si="5"/>
        <v>7974.1704449258386</v>
      </c>
      <c r="I49">
        <f t="shared" si="6"/>
        <v>13951.707959509118</v>
      </c>
      <c r="J49">
        <f t="shared" si="7"/>
        <v>-3980.9045842407186</v>
      </c>
      <c r="K49">
        <f t="shared" si="8"/>
        <v>-9958.4420988239963</v>
      </c>
    </row>
    <row r="50" spans="1:11">
      <c r="A50" t="s">
        <v>105</v>
      </c>
      <c r="B50">
        <v>-936.27372626707006</v>
      </c>
      <c r="C50">
        <f t="shared" si="0"/>
        <v>-2465.7875573853607</v>
      </c>
      <c r="D50">
        <f t="shared" si="1"/>
        <v>-2173.2472381327757</v>
      </c>
      <c r="E50">
        <f t="shared" si="2"/>
        <v>2484.5133634953031</v>
      </c>
      <c r="F50">
        <f t="shared" si="3"/>
        <v>5117.2594904156804</v>
      </c>
      <c r="G50">
        <f t="shared" si="4"/>
        <v>10234.518980831361</v>
      </c>
      <c r="H50">
        <f t="shared" si="5"/>
        <v>7601.772853910983</v>
      </c>
      <c r="I50">
        <f t="shared" si="6"/>
        <v>12719.032344326664</v>
      </c>
      <c r="J50">
        <f t="shared" si="7"/>
        <v>-2632.7461269203773</v>
      </c>
      <c r="K50">
        <f t="shared" si="8"/>
        <v>-7750.0056173360572</v>
      </c>
    </row>
    <row r="51" spans="1:11">
      <c r="A51" t="s">
        <v>106</v>
      </c>
      <c r="B51">
        <v>1379.1604831040784</v>
      </c>
      <c r="C51">
        <f t="shared" si="0"/>
        <v>-743.01190946893007</v>
      </c>
      <c r="D51">
        <f t="shared" si="1"/>
        <v>-674.94292038211779</v>
      </c>
      <c r="E51">
        <f t="shared" si="2"/>
        <v>2567.5698925009842</v>
      </c>
      <c r="F51">
        <f t="shared" si="3"/>
        <v>5047.9109160386324</v>
      </c>
      <c r="G51">
        <f t="shared" si="4"/>
        <v>10095.821832077265</v>
      </c>
      <c r="H51">
        <f t="shared" si="5"/>
        <v>7615.4808085396162</v>
      </c>
      <c r="I51">
        <f t="shared" si="6"/>
        <v>12663.391724578249</v>
      </c>
      <c r="J51">
        <f t="shared" si="7"/>
        <v>-2480.3410235376482</v>
      </c>
      <c r="K51">
        <f t="shared" si="8"/>
        <v>-7528.2519395762811</v>
      </c>
    </row>
    <row r="52" spans="1:11">
      <c r="A52" t="s">
        <v>107</v>
      </c>
      <c r="B52">
        <v>649.130760817441</v>
      </c>
      <c r="C52">
        <f t="shared" si="0"/>
        <v>1021.071327832167</v>
      </c>
      <c r="D52">
        <f t="shared" si="1"/>
        <v>2255.8290881456323</v>
      </c>
      <c r="E52">
        <f t="shared" si="2"/>
        <v>2242.9056234179598</v>
      </c>
      <c r="F52">
        <f t="shared" si="3"/>
        <v>4833.6770297160292</v>
      </c>
      <c r="G52">
        <f t="shared" si="4"/>
        <v>9667.3540594320584</v>
      </c>
      <c r="H52">
        <f t="shared" si="5"/>
        <v>7076.582653133989</v>
      </c>
      <c r="I52">
        <f t="shared" si="6"/>
        <v>11910.259682850017</v>
      </c>
      <c r="J52">
        <f t="shared" si="7"/>
        <v>-2590.7714062980695</v>
      </c>
      <c r="K52">
        <f t="shared" si="8"/>
        <v>-7424.4484360140987</v>
      </c>
    </row>
    <row r="53" spans="1:11">
      <c r="A53" t="s">
        <v>108</v>
      </c>
      <c r="B53">
        <v>-7574.450432395035</v>
      </c>
      <c r="C53">
        <f t="shared" si="0"/>
        <v>-6482.4329147405861</v>
      </c>
      <c r="D53">
        <f t="shared" si="1"/>
        <v>-5329.5360902446591</v>
      </c>
      <c r="E53">
        <f t="shared" si="2"/>
        <v>1218.7289219692257</v>
      </c>
      <c r="F53">
        <f t="shared" si="3"/>
        <v>4062.6090226082574</v>
      </c>
      <c r="G53">
        <f t="shared" si="4"/>
        <v>8125.2180452165148</v>
      </c>
      <c r="H53">
        <f t="shared" si="5"/>
        <v>5281.3379445774826</v>
      </c>
      <c r="I53">
        <f t="shared" si="6"/>
        <v>9343.9469671857405</v>
      </c>
      <c r="J53">
        <f t="shared" si="7"/>
        <v>-2843.8801006390318</v>
      </c>
      <c r="K53">
        <f t="shared" si="8"/>
        <v>-6906.4891232472892</v>
      </c>
    </row>
    <row r="54" spans="1:11">
      <c r="A54" t="s">
        <v>109</v>
      </c>
      <c r="B54">
        <v>537.70229585561697</v>
      </c>
      <c r="C54">
        <f t="shared" si="0"/>
        <v>-5008.4568926178981</v>
      </c>
      <c r="D54">
        <f t="shared" si="1"/>
        <v>-2542.6693352325374</v>
      </c>
      <c r="E54">
        <f t="shared" si="2"/>
        <v>395.72796945077619</v>
      </c>
      <c r="F54">
        <f t="shared" si="3"/>
        <v>2837.1370371581702</v>
      </c>
      <c r="G54">
        <f t="shared" si="4"/>
        <v>5674.2740743163404</v>
      </c>
      <c r="H54">
        <f t="shared" si="5"/>
        <v>3232.8650066089463</v>
      </c>
      <c r="I54">
        <f t="shared" si="6"/>
        <v>6070.0020437671164</v>
      </c>
      <c r="J54">
        <f t="shared" si="7"/>
        <v>-2441.4090677073941</v>
      </c>
      <c r="K54">
        <f t="shared" si="8"/>
        <v>-5278.5461048655643</v>
      </c>
    </row>
    <row r="55" spans="1:11">
      <c r="A55" t="s">
        <v>110</v>
      </c>
      <c r="B55">
        <v>-1558.1784932825581</v>
      </c>
      <c r="C55">
        <f t="shared" si="0"/>
        <v>-7945.7958690045343</v>
      </c>
      <c r="D55">
        <f t="shared" si="1"/>
        <v>-7202.7839595356045</v>
      </c>
      <c r="E55">
        <f t="shared" si="2"/>
        <v>-268.49770616935086</v>
      </c>
      <c r="F55">
        <f t="shared" si="3"/>
        <v>2986.9932016728358</v>
      </c>
      <c r="G55">
        <f t="shared" si="4"/>
        <v>5973.9864033456715</v>
      </c>
      <c r="H55">
        <f t="shared" si="5"/>
        <v>2718.495495503485</v>
      </c>
      <c r="I55">
        <f t="shared" si="6"/>
        <v>5705.4886971763208</v>
      </c>
      <c r="J55">
        <f t="shared" si="7"/>
        <v>-3255.4909078421865</v>
      </c>
      <c r="K55">
        <f t="shared" si="8"/>
        <v>-6242.4841095150223</v>
      </c>
    </row>
    <row r="56" spans="1:11">
      <c r="A56" t="s">
        <v>111</v>
      </c>
      <c r="B56">
        <v>-2557.8026310199202</v>
      </c>
      <c r="C56">
        <f t="shared" si="0"/>
        <v>-11152.729260841896</v>
      </c>
      <c r="D56">
        <f t="shared" si="1"/>
        <v>-12173.800588674063</v>
      </c>
      <c r="E56">
        <f t="shared" si="2"/>
        <v>-983.33011617780107</v>
      </c>
      <c r="F56">
        <f t="shared" si="3"/>
        <v>3942.4707465312936</v>
      </c>
      <c r="G56">
        <f t="shared" si="4"/>
        <v>7884.9414930625871</v>
      </c>
      <c r="H56">
        <f t="shared" si="5"/>
        <v>2959.1406303534923</v>
      </c>
      <c r="I56">
        <f t="shared" si="6"/>
        <v>6901.6113768847863</v>
      </c>
      <c r="J56">
        <f t="shared" si="7"/>
        <v>-4925.8008627090949</v>
      </c>
      <c r="K56">
        <f t="shared" si="8"/>
        <v>-8868.271609240388</v>
      </c>
    </row>
    <row r="57" spans="1:11">
      <c r="A57" t="s">
        <v>112</v>
      </c>
      <c r="B57">
        <v>-1538.2793397153309</v>
      </c>
      <c r="C57">
        <f t="shared" si="0"/>
        <v>-5116.5581681621925</v>
      </c>
      <c r="D57">
        <f t="shared" si="1"/>
        <v>1365.8747465783936</v>
      </c>
      <c r="E57">
        <f t="shared" si="2"/>
        <v>-854.28381578403901</v>
      </c>
      <c r="F57">
        <f t="shared" si="3"/>
        <v>3976.579103775141</v>
      </c>
      <c r="G57">
        <f t="shared" si="4"/>
        <v>7953.158207550282</v>
      </c>
      <c r="H57">
        <f t="shared" si="5"/>
        <v>3122.2952879911018</v>
      </c>
      <c r="I57">
        <f t="shared" si="6"/>
        <v>7098.8743917662432</v>
      </c>
      <c r="J57">
        <f t="shared" si="7"/>
        <v>-4830.8629195591802</v>
      </c>
      <c r="K57">
        <f t="shared" si="8"/>
        <v>-8807.4420233343208</v>
      </c>
    </row>
    <row r="58" spans="1:11">
      <c r="A58" t="s">
        <v>113</v>
      </c>
      <c r="B58">
        <v>813.39893753126194</v>
      </c>
      <c r="C58">
        <f t="shared" si="0"/>
        <v>-4840.8615264865466</v>
      </c>
      <c r="D58">
        <f t="shared" si="1"/>
        <v>167.59536613135151</v>
      </c>
      <c r="E58">
        <f t="shared" si="2"/>
        <v>-812.65725046096338</v>
      </c>
      <c r="F58">
        <f t="shared" si="3"/>
        <v>3983.0177334113887</v>
      </c>
      <c r="G58">
        <f t="shared" si="4"/>
        <v>7966.0354668227774</v>
      </c>
      <c r="H58">
        <f t="shared" si="5"/>
        <v>3170.3604829504252</v>
      </c>
      <c r="I58">
        <f t="shared" si="6"/>
        <v>7153.3782163618143</v>
      </c>
      <c r="J58">
        <f t="shared" si="7"/>
        <v>-4795.6749838723517</v>
      </c>
      <c r="K58">
        <f t="shared" si="8"/>
        <v>-8778.6927172837404</v>
      </c>
    </row>
    <row r="59" spans="1:11">
      <c r="A59" t="s">
        <v>114</v>
      </c>
      <c r="B59">
        <v>-1023.9786988187579</v>
      </c>
      <c r="C59">
        <f t="shared" si="0"/>
        <v>-4306.6617320227469</v>
      </c>
      <c r="D59">
        <f t="shared" si="1"/>
        <v>3639.1341369817874</v>
      </c>
      <c r="E59">
        <f t="shared" si="2"/>
        <v>-811.18455441061099</v>
      </c>
      <c r="F59">
        <f t="shared" si="3"/>
        <v>3984.743995886507</v>
      </c>
      <c r="G59">
        <f t="shared" si="4"/>
        <v>7969.4879917730141</v>
      </c>
      <c r="H59">
        <f t="shared" si="5"/>
        <v>3173.5594414758962</v>
      </c>
      <c r="I59">
        <f t="shared" si="6"/>
        <v>7158.3034373624032</v>
      </c>
      <c r="J59">
        <f t="shared" si="7"/>
        <v>-4795.9285502971179</v>
      </c>
      <c r="K59">
        <f t="shared" si="8"/>
        <v>-8780.6725461836249</v>
      </c>
    </row>
    <row r="60" spans="1:11">
      <c r="A60" t="s">
        <v>115</v>
      </c>
      <c r="B60">
        <v>-1434.317889664746</v>
      </c>
      <c r="C60">
        <f t="shared" si="0"/>
        <v>-3183.1769906675727</v>
      </c>
      <c r="D60">
        <f t="shared" si="1"/>
        <v>7969.552270174323</v>
      </c>
      <c r="E60">
        <f t="shared" ref="E60:E90" si="13">AVERAGE(D41:D60)</f>
        <v>-556.73385706205158</v>
      </c>
      <c r="F60">
        <f t="shared" si="3"/>
        <v>4376.1502414085344</v>
      </c>
      <c r="G60">
        <f t="shared" si="4"/>
        <v>8752.3004828170688</v>
      </c>
      <c r="H60">
        <f t="shared" ref="H60:H90" si="14">E60+F60</f>
        <v>3819.416384346483</v>
      </c>
      <c r="I60">
        <f t="shared" ref="I60:I90" si="15">E60+G60</f>
        <v>8195.5666257550165</v>
      </c>
      <c r="J60">
        <f t="shared" ref="J60:J90" si="16">E60-F60</f>
        <v>-4932.8840984705857</v>
      </c>
      <c r="K60">
        <f t="shared" ref="K60:K90" si="17">E60-G60</f>
        <v>-9309.034339879121</v>
      </c>
    </row>
    <row r="61" spans="1:11">
      <c r="A61" t="s">
        <v>116</v>
      </c>
      <c r="B61">
        <v>-2452.417979818601</v>
      </c>
      <c r="C61">
        <f t="shared" si="0"/>
        <v>-4097.3156307708432</v>
      </c>
      <c r="D61">
        <f t="shared" si="1"/>
        <v>1019.2425373913493</v>
      </c>
      <c r="E61">
        <f t="shared" si="13"/>
        <v>-740.7735178727371</v>
      </c>
      <c r="F61">
        <f t="shared" si="3"/>
        <v>4217.9802518406368</v>
      </c>
      <c r="G61">
        <f t="shared" si="4"/>
        <v>8435.9605036812736</v>
      </c>
      <c r="H61">
        <f t="shared" si="14"/>
        <v>3477.2067339678997</v>
      </c>
      <c r="I61">
        <f t="shared" si="15"/>
        <v>7695.1869858085365</v>
      </c>
      <c r="J61">
        <f t="shared" si="16"/>
        <v>-4958.7537697133739</v>
      </c>
      <c r="K61">
        <f t="shared" si="17"/>
        <v>-9176.7340215540098</v>
      </c>
    </row>
    <row r="62" spans="1:11">
      <c r="A62" t="s">
        <v>117</v>
      </c>
      <c r="B62">
        <v>-1181.9512323552169</v>
      </c>
      <c r="C62">
        <f t="shared" si="0"/>
        <v>-6092.6658006573216</v>
      </c>
      <c r="D62">
        <f t="shared" si="1"/>
        <v>-1251.804274170775</v>
      </c>
      <c r="E62">
        <f t="shared" si="13"/>
        <v>-993.22603514336845</v>
      </c>
      <c r="F62">
        <f t="shared" si="3"/>
        <v>4080.948521494041</v>
      </c>
      <c r="G62">
        <f t="shared" si="4"/>
        <v>8161.8970429880819</v>
      </c>
      <c r="H62">
        <f t="shared" si="14"/>
        <v>3087.7224863506726</v>
      </c>
      <c r="I62">
        <f t="shared" si="15"/>
        <v>7168.6710078447131</v>
      </c>
      <c r="J62">
        <f t="shared" si="16"/>
        <v>-5074.1745566374093</v>
      </c>
      <c r="K62">
        <f t="shared" si="17"/>
        <v>-9155.1230781314498</v>
      </c>
    </row>
    <row r="63" spans="1:11">
      <c r="A63" t="s">
        <v>163</v>
      </c>
      <c r="B63">
        <v>-446.13284028974698</v>
      </c>
      <c r="C63">
        <f t="shared" si="0"/>
        <v>-5514.8199421283107</v>
      </c>
      <c r="D63">
        <f t="shared" si="1"/>
        <v>-1208.1582101055637</v>
      </c>
      <c r="E63">
        <f t="shared" si="13"/>
        <v>-1028.141053033389</v>
      </c>
      <c r="F63">
        <f t="shared" si="3"/>
        <v>4079.5823169636792</v>
      </c>
      <c r="G63">
        <f t="shared" si="4"/>
        <v>8159.1646339273584</v>
      </c>
      <c r="H63">
        <f t="shared" si="14"/>
        <v>3051.44126393029</v>
      </c>
      <c r="I63">
        <f t="shared" si="15"/>
        <v>7131.0235808939697</v>
      </c>
      <c r="J63">
        <f t="shared" si="16"/>
        <v>-5107.7233699970684</v>
      </c>
      <c r="K63">
        <f t="shared" si="17"/>
        <v>-9187.3056869607481</v>
      </c>
    </row>
    <row r="64" spans="1:11">
      <c r="A64" t="s">
        <v>119</v>
      </c>
      <c r="B64">
        <v>211.62202396203594</v>
      </c>
      <c r="C64">
        <f t="shared" si="0"/>
        <v>-3868.8800285015286</v>
      </c>
      <c r="D64">
        <f t="shared" si="1"/>
        <v>-685.70303783395593</v>
      </c>
      <c r="E64">
        <f t="shared" si="13"/>
        <v>-1068.906663469566</v>
      </c>
      <c r="F64">
        <f t="shared" si="3"/>
        <v>4071.4699741012159</v>
      </c>
      <c r="G64">
        <f t="shared" si="4"/>
        <v>8142.9399482024319</v>
      </c>
      <c r="H64">
        <f t="shared" si="14"/>
        <v>3002.56331063165</v>
      </c>
      <c r="I64">
        <f t="shared" si="15"/>
        <v>7074.0332847328664</v>
      </c>
      <c r="J64">
        <f t="shared" si="16"/>
        <v>-5140.3766375707819</v>
      </c>
      <c r="K64">
        <f t="shared" si="17"/>
        <v>-9211.8466116719974</v>
      </c>
    </row>
    <row r="65" spans="1:11">
      <c r="A65" t="s">
        <v>120</v>
      </c>
      <c r="B65">
        <v>-753.0706498616579</v>
      </c>
      <c r="C65">
        <f t="shared" si="0"/>
        <v>-2169.5326985445859</v>
      </c>
      <c r="D65">
        <f t="shared" si="1"/>
        <v>1927.7829322262573</v>
      </c>
      <c r="E65">
        <f t="shared" si="13"/>
        <v>-847.58411321454003</v>
      </c>
      <c r="F65">
        <f t="shared" si="3"/>
        <v>4109.7877053011689</v>
      </c>
      <c r="G65">
        <f t="shared" si="4"/>
        <v>8219.5754106023378</v>
      </c>
      <c r="H65">
        <f t="shared" si="14"/>
        <v>3262.2035920866288</v>
      </c>
      <c r="I65">
        <f t="shared" si="15"/>
        <v>7371.9912973877981</v>
      </c>
      <c r="J65">
        <f t="shared" si="16"/>
        <v>-4957.3718185157086</v>
      </c>
      <c r="K65">
        <f t="shared" si="17"/>
        <v>-9067.1595238168775</v>
      </c>
    </row>
    <row r="66" spans="1:11">
      <c r="A66" t="s">
        <v>121</v>
      </c>
      <c r="B66">
        <v>-2170.4598927958245</v>
      </c>
      <c r="C66">
        <f t="shared" si="0"/>
        <v>-3158.0413589851933</v>
      </c>
      <c r="D66">
        <f t="shared" si="1"/>
        <v>2934.6244416721283</v>
      </c>
      <c r="E66">
        <f t="shared" si="13"/>
        <v>-635.97000292527923</v>
      </c>
      <c r="F66">
        <f t="shared" si="3"/>
        <v>4193.5016726898739</v>
      </c>
      <c r="G66">
        <f t="shared" si="4"/>
        <v>8387.0033453797478</v>
      </c>
      <c r="H66">
        <f t="shared" si="14"/>
        <v>3557.5316697645949</v>
      </c>
      <c r="I66">
        <f t="shared" si="15"/>
        <v>7751.0333424544688</v>
      </c>
      <c r="J66">
        <f t="shared" si="16"/>
        <v>-4829.4716756151529</v>
      </c>
      <c r="K66">
        <f t="shared" si="17"/>
        <v>-9022.9733483050277</v>
      </c>
    </row>
    <row r="67" spans="1:11">
      <c r="A67" t="s">
        <v>122</v>
      </c>
      <c r="B67">
        <v>-891.88111947485709</v>
      </c>
      <c r="C67">
        <f t="shared" si="0"/>
        <v>-3603.7896381703031</v>
      </c>
      <c r="D67">
        <f t="shared" si="1"/>
        <v>1911.0303039580076</v>
      </c>
      <c r="E67">
        <f t="shared" si="13"/>
        <v>-564.8036674709989</v>
      </c>
      <c r="F67">
        <f t="shared" si="3"/>
        <v>4225.5298301299254</v>
      </c>
      <c r="G67">
        <f t="shared" si="4"/>
        <v>8451.0596602598507</v>
      </c>
      <c r="H67">
        <f t="shared" si="14"/>
        <v>3660.7261626589266</v>
      </c>
      <c r="I67">
        <f t="shared" si="15"/>
        <v>7886.2559927888515</v>
      </c>
      <c r="J67">
        <f t="shared" si="16"/>
        <v>-4790.3334976009246</v>
      </c>
      <c r="K67">
        <f t="shared" si="17"/>
        <v>-9015.8633277308491</v>
      </c>
    </row>
    <row r="68" spans="1:11">
      <c r="A68" t="s">
        <v>123</v>
      </c>
      <c r="B68">
        <v>-2699.8633269335141</v>
      </c>
      <c r="C68">
        <f t="shared" si="0"/>
        <v>-6515.2749890658533</v>
      </c>
      <c r="D68">
        <f t="shared" si="1"/>
        <v>-2646.3949605643247</v>
      </c>
      <c r="E68">
        <f t="shared" si="13"/>
        <v>-641.82664871385202</v>
      </c>
      <c r="F68">
        <f t="shared" si="3"/>
        <v>4249.8823054747609</v>
      </c>
      <c r="G68">
        <f t="shared" si="4"/>
        <v>8499.7646109495217</v>
      </c>
      <c r="H68">
        <f t="shared" si="14"/>
        <v>3608.0556567609087</v>
      </c>
      <c r="I68">
        <f t="shared" si="15"/>
        <v>7857.9379622356701</v>
      </c>
      <c r="J68">
        <f t="shared" si="16"/>
        <v>-4891.7089541886126</v>
      </c>
      <c r="K68">
        <f t="shared" si="17"/>
        <v>-9141.5912596633734</v>
      </c>
    </row>
    <row r="69" spans="1:11">
      <c r="A69" t="s">
        <v>124</v>
      </c>
      <c r="B69">
        <v>-1833.9156124347101</v>
      </c>
      <c r="C69">
        <f t="shared" si="0"/>
        <v>-7596.1199516389061</v>
      </c>
      <c r="D69">
        <f t="shared" si="1"/>
        <v>-5426.5872530943197</v>
      </c>
      <c r="E69">
        <f t="shared" si="13"/>
        <v>-906.24810223557347</v>
      </c>
      <c r="F69">
        <f t="shared" si="3"/>
        <v>4379.4398260703165</v>
      </c>
      <c r="G69">
        <f t="shared" si="4"/>
        <v>8758.879652140633</v>
      </c>
      <c r="H69">
        <f t="shared" si="14"/>
        <v>3473.1917238347432</v>
      </c>
      <c r="I69">
        <f t="shared" si="15"/>
        <v>7852.6315499050597</v>
      </c>
      <c r="J69">
        <f t="shared" si="16"/>
        <v>-5285.6879283058897</v>
      </c>
      <c r="K69">
        <f t="shared" si="17"/>
        <v>-9665.1277543762062</v>
      </c>
    </row>
    <row r="70" spans="1:11">
      <c r="A70" t="s">
        <v>125</v>
      </c>
      <c r="B70">
        <v>-21.400000000000091</v>
      </c>
      <c r="C70">
        <f t="shared" ref="C70:C90" si="18">SUM(B67,B68,B69,B70)</f>
        <v>-5447.0600588430807</v>
      </c>
      <c r="D70">
        <f t="shared" si="1"/>
        <v>-2289.0186998578874</v>
      </c>
      <c r="E70">
        <f t="shared" si="13"/>
        <v>-912.03667532182897</v>
      </c>
      <c r="F70">
        <f t="shared" si="3"/>
        <v>4381.2787617613621</v>
      </c>
      <c r="G70">
        <f t="shared" si="4"/>
        <v>8762.5575235227243</v>
      </c>
      <c r="H70">
        <f t="shared" si="14"/>
        <v>3469.2420864395331</v>
      </c>
      <c r="I70">
        <f t="shared" si="15"/>
        <v>7850.5208482008957</v>
      </c>
      <c r="J70">
        <f t="shared" si="16"/>
        <v>-5293.3154370831908</v>
      </c>
      <c r="K70">
        <f t="shared" si="17"/>
        <v>-9674.5941988445538</v>
      </c>
    </row>
    <row r="71" spans="1:11">
      <c r="A71" t="s">
        <v>126</v>
      </c>
      <c r="B71">
        <v>-1574.71</v>
      </c>
      <c r="C71">
        <f t="shared" si="18"/>
        <v>-6129.8889393682248</v>
      </c>
      <c r="D71">
        <f t="shared" si="1"/>
        <v>-2526.0993011979217</v>
      </c>
      <c r="E71">
        <f t="shared" si="13"/>
        <v>-1004.5944943626191</v>
      </c>
      <c r="F71">
        <f t="shared" si="3"/>
        <v>4395.5366949193576</v>
      </c>
      <c r="G71">
        <f t="shared" si="4"/>
        <v>8791.0733898387152</v>
      </c>
      <c r="H71">
        <f t="shared" si="14"/>
        <v>3390.9422005567385</v>
      </c>
      <c r="I71">
        <f t="shared" si="15"/>
        <v>7786.4788954760961</v>
      </c>
      <c r="J71">
        <f t="shared" si="16"/>
        <v>-5400.1311892819767</v>
      </c>
      <c r="K71">
        <f t="shared" si="17"/>
        <v>-9795.6678842013353</v>
      </c>
    </row>
    <row r="72" spans="1:11">
      <c r="A72" t="s">
        <v>127</v>
      </c>
      <c r="B72">
        <v>-4687.7699999999995</v>
      </c>
      <c r="C72">
        <f t="shared" si="18"/>
        <v>-8117.7956124347093</v>
      </c>
      <c r="D72">
        <f t="shared" si="1"/>
        <v>-1602.5206233688559</v>
      </c>
      <c r="E72">
        <f t="shared" si="13"/>
        <v>-1197.5119799383435</v>
      </c>
      <c r="F72">
        <f t="shared" si="3"/>
        <v>4329.075046977031</v>
      </c>
      <c r="G72">
        <f t="shared" si="4"/>
        <v>8658.150093954062</v>
      </c>
      <c r="H72">
        <f t="shared" si="14"/>
        <v>3131.5630670386872</v>
      </c>
      <c r="I72">
        <f t="shared" si="15"/>
        <v>7460.6381140157182</v>
      </c>
      <c r="J72">
        <f t="shared" si="16"/>
        <v>-5526.5870269153747</v>
      </c>
      <c r="K72">
        <f t="shared" si="17"/>
        <v>-9855.6620738924048</v>
      </c>
    </row>
    <row r="73" spans="1:11">
      <c r="A73" t="s">
        <v>128</v>
      </c>
      <c r="B73">
        <v>-1344.67</v>
      </c>
      <c r="C73">
        <f t="shared" si="18"/>
        <v>-7628.5499999999993</v>
      </c>
      <c r="D73">
        <f t="shared" si="1"/>
        <v>-32.430048361093213</v>
      </c>
      <c r="E73">
        <f t="shared" si="13"/>
        <v>-932.6566778441653</v>
      </c>
      <c r="F73">
        <f t="shared" si="3"/>
        <v>4223.7284011255142</v>
      </c>
      <c r="G73">
        <f t="shared" si="4"/>
        <v>8447.4568022510284</v>
      </c>
      <c r="H73">
        <f t="shared" si="14"/>
        <v>3291.071723281349</v>
      </c>
      <c r="I73">
        <f t="shared" si="15"/>
        <v>7514.8001244068628</v>
      </c>
      <c r="J73">
        <f t="shared" si="16"/>
        <v>-5156.3850789696799</v>
      </c>
      <c r="K73">
        <f t="shared" si="17"/>
        <v>-9380.1134800951932</v>
      </c>
    </row>
    <row r="74" spans="1:11">
      <c r="A74" t="s">
        <v>129</v>
      </c>
      <c r="B74">
        <v>-4454.59</v>
      </c>
      <c r="C74">
        <f t="shared" si="18"/>
        <v>-12061.74</v>
      </c>
      <c r="D74">
        <f t="shared" ref="D74:D90" si="19">C74-C70</f>
        <v>-6614.6799411569191</v>
      </c>
      <c r="E74">
        <f t="shared" si="13"/>
        <v>-1136.2572081403844</v>
      </c>
      <c r="F74">
        <f t="shared" si="3"/>
        <v>4399.8919520953195</v>
      </c>
      <c r="G74">
        <f t="shared" si="4"/>
        <v>8799.7839041906391</v>
      </c>
      <c r="H74">
        <f t="shared" si="14"/>
        <v>3263.6347439549354</v>
      </c>
      <c r="I74">
        <f t="shared" si="15"/>
        <v>7663.5266960502549</v>
      </c>
      <c r="J74">
        <f t="shared" si="16"/>
        <v>-5536.1491602357037</v>
      </c>
      <c r="K74">
        <f t="shared" si="17"/>
        <v>-9936.0411123310241</v>
      </c>
    </row>
    <row r="75" spans="1:11">
      <c r="A75" t="s">
        <v>130</v>
      </c>
      <c r="B75">
        <v>-1219.19</v>
      </c>
      <c r="C75">
        <f t="shared" si="18"/>
        <v>-11706.22</v>
      </c>
      <c r="D75">
        <f t="shared" si="19"/>
        <v>-5576.3310606317746</v>
      </c>
      <c r="E75">
        <f t="shared" si="13"/>
        <v>-1054.9345631951928</v>
      </c>
      <c r="F75">
        <f t="shared" si="3"/>
        <v>4295.6598424010072</v>
      </c>
      <c r="G75">
        <f t="shared" si="4"/>
        <v>8591.3196848020143</v>
      </c>
      <c r="H75">
        <f t="shared" si="14"/>
        <v>3240.7252792058143</v>
      </c>
      <c r="I75">
        <f t="shared" si="15"/>
        <v>7536.3851216068215</v>
      </c>
      <c r="J75">
        <f t="shared" si="16"/>
        <v>-5350.5944055962</v>
      </c>
      <c r="K75">
        <f t="shared" si="17"/>
        <v>-9646.2542479972071</v>
      </c>
    </row>
    <row r="76" spans="1:11">
      <c r="A76" t="s">
        <v>131</v>
      </c>
      <c r="B76">
        <v>-3633.1400000000003</v>
      </c>
      <c r="C76">
        <f t="shared" si="18"/>
        <v>-10651.59</v>
      </c>
      <c r="D76">
        <f t="shared" si="19"/>
        <v>-2533.7943875652909</v>
      </c>
      <c r="E76">
        <f t="shared" si="13"/>
        <v>-572.93425313975433</v>
      </c>
      <c r="F76">
        <f t="shared" si="3"/>
        <v>3437.5062477296965</v>
      </c>
      <c r="G76">
        <f t="shared" si="4"/>
        <v>6875.012495459393</v>
      </c>
      <c r="H76">
        <f t="shared" si="14"/>
        <v>2864.5719945899423</v>
      </c>
      <c r="I76">
        <f t="shared" si="15"/>
        <v>6302.0782423196388</v>
      </c>
      <c r="J76">
        <f t="shared" si="16"/>
        <v>-4010.4405008694507</v>
      </c>
      <c r="K76">
        <f t="shared" si="17"/>
        <v>-7447.9467485991472</v>
      </c>
    </row>
    <row r="77" spans="1:11">
      <c r="A77" t="s">
        <v>132</v>
      </c>
      <c r="B77">
        <v>-4438.9699999999993</v>
      </c>
      <c r="C77">
        <f t="shared" si="18"/>
        <v>-13745.890000000001</v>
      </c>
      <c r="D77">
        <f t="shared" si="19"/>
        <v>-6117.340000000002</v>
      </c>
      <c r="E77">
        <f t="shared" si="13"/>
        <v>-947.09499046867404</v>
      </c>
      <c r="F77">
        <f t="shared" si="3"/>
        <v>3617.8945931933199</v>
      </c>
      <c r="G77">
        <f t="shared" si="4"/>
        <v>7235.7891863866398</v>
      </c>
      <c r="H77">
        <f t="shared" si="14"/>
        <v>2670.7996027246459</v>
      </c>
      <c r="I77">
        <f t="shared" si="15"/>
        <v>6288.6941959179658</v>
      </c>
      <c r="J77">
        <f t="shared" si="16"/>
        <v>-4564.9895836619944</v>
      </c>
      <c r="K77">
        <f t="shared" si="17"/>
        <v>-8182.8841768553139</v>
      </c>
    </row>
    <row r="78" spans="1:11">
      <c r="A78" t="s">
        <v>133</v>
      </c>
      <c r="B78">
        <v>-2867.8102003399999</v>
      </c>
      <c r="C78">
        <f t="shared" si="18"/>
        <v>-12159.110200339999</v>
      </c>
      <c r="D78">
        <f t="shared" si="19"/>
        <v>-97.370200339999428</v>
      </c>
      <c r="E78">
        <f t="shared" si="13"/>
        <v>-960.34326879224159</v>
      </c>
      <c r="F78">
        <f t="shared" si="3"/>
        <v>3614.0810271986161</v>
      </c>
      <c r="G78">
        <f t="shared" si="4"/>
        <v>7228.1620543972322</v>
      </c>
      <c r="H78">
        <f t="shared" si="14"/>
        <v>2653.7377584063743</v>
      </c>
      <c r="I78">
        <f t="shared" si="15"/>
        <v>6267.8187856049908</v>
      </c>
      <c r="J78">
        <f t="shared" si="16"/>
        <v>-4574.4242959908579</v>
      </c>
      <c r="K78">
        <f t="shared" si="17"/>
        <v>-8188.5053231894735</v>
      </c>
    </row>
    <row r="79" spans="1:11">
      <c r="A79" t="s">
        <v>134</v>
      </c>
      <c r="B79">
        <v>523.47429026000009</v>
      </c>
      <c r="C79">
        <f t="shared" si="18"/>
        <v>-10416.445910079998</v>
      </c>
      <c r="D79">
        <f t="shared" si="19"/>
        <v>1289.7740899200016</v>
      </c>
      <c r="E79">
        <f t="shared" si="13"/>
        <v>-1077.8112711453309</v>
      </c>
      <c r="F79">
        <f t="shared" si="3"/>
        <v>3492.8642509987708</v>
      </c>
      <c r="G79">
        <f t="shared" si="4"/>
        <v>6985.7285019975416</v>
      </c>
      <c r="H79">
        <f t="shared" si="14"/>
        <v>2415.0529798534399</v>
      </c>
      <c r="I79">
        <f t="shared" si="15"/>
        <v>5907.9172308522102</v>
      </c>
      <c r="J79">
        <f t="shared" si="16"/>
        <v>-4570.6755221441017</v>
      </c>
      <c r="K79">
        <f t="shared" si="17"/>
        <v>-8063.5397731428729</v>
      </c>
    </row>
    <row r="80" spans="1:11">
      <c r="A80" t="s">
        <v>135</v>
      </c>
      <c r="B80">
        <v>-2118.15282914</v>
      </c>
      <c r="C80">
        <f t="shared" si="18"/>
        <v>-8901.4587392199992</v>
      </c>
      <c r="D80">
        <f t="shared" si="19"/>
        <v>1750.131260780001</v>
      </c>
      <c r="E80">
        <f t="shared" si="13"/>
        <v>-1388.7823216150471</v>
      </c>
      <c r="F80">
        <f t="shared" si="3"/>
        <v>2865.4964194952904</v>
      </c>
      <c r="G80">
        <f t="shared" si="4"/>
        <v>5730.9928389905808</v>
      </c>
      <c r="H80">
        <f t="shared" si="14"/>
        <v>1476.7140978802433</v>
      </c>
      <c r="I80">
        <f t="shared" si="15"/>
        <v>4342.2105173755335</v>
      </c>
      <c r="J80">
        <f t="shared" si="16"/>
        <v>-4254.2787411103373</v>
      </c>
      <c r="K80">
        <f t="shared" si="17"/>
        <v>-7119.7751606056281</v>
      </c>
    </row>
    <row r="81" spans="1:80">
      <c r="A81" t="s">
        <v>136</v>
      </c>
      <c r="B81">
        <v>1526.4175268399999</v>
      </c>
      <c r="C81">
        <f t="shared" si="18"/>
        <v>-2936.0712123799999</v>
      </c>
      <c r="D81">
        <f t="shared" si="19"/>
        <v>10809.818787620001</v>
      </c>
      <c r="E81">
        <f t="shared" si="13"/>
        <v>-899.25350910361453</v>
      </c>
      <c r="F81">
        <f t="shared" si="3"/>
        <v>3935.164284724985</v>
      </c>
      <c r="G81">
        <f t="shared" si="4"/>
        <v>7870.32856944997</v>
      </c>
      <c r="H81">
        <f t="shared" si="14"/>
        <v>3035.9107756213707</v>
      </c>
      <c r="I81">
        <f t="shared" si="15"/>
        <v>6971.0750603463557</v>
      </c>
      <c r="J81">
        <f t="shared" si="16"/>
        <v>-4834.4177938285993</v>
      </c>
      <c r="K81">
        <f t="shared" si="17"/>
        <v>-8769.5820785535852</v>
      </c>
    </row>
    <row r="82" spans="1:80">
      <c r="A82" t="s">
        <v>137</v>
      </c>
      <c r="B82">
        <v>-2355.2687173599998</v>
      </c>
      <c r="C82">
        <f t="shared" si="18"/>
        <v>-2423.5297293999997</v>
      </c>
      <c r="D82">
        <f t="shared" si="19"/>
        <v>9735.5804709399999</v>
      </c>
      <c r="E82">
        <f t="shared" si="13"/>
        <v>-349.88427184807568</v>
      </c>
      <c r="F82">
        <f t="shared" si="3"/>
        <v>4594.9864645125263</v>
      </c>
      <c r="G82">
        <f t="shared" si="4"/>
        <v>9189.9729290250525</v>
      </c>
      <c r="H82">
        <f t="shared" si="14"/>
        <v>4245.1021926644507</v>
      </c>
      <c r="I82">
        <f t="shared" si="15"/>
        <v>8840.088657176977</v>
      </c>
      <c r="J82">
        <f t="shared" si="16"/>
        <v>-4944.8707363606018</v>
      </c>
      <c r="K82">
        <f t="shared" si="17"/>
        <v>-9539.857200873128</v>
      </c>
    </row>
    <row r="83" spans="1:80">
      <c r="A83" t="s">
        <v>138</v>
      </c>
      <c r="B83">
        <v>-3577.5086090599998</v>
      </c>
      <c r="C83">
        <f t="shared" si="18"/>
        <v>-6524.5126287200001</v>
      </c>
      <c r="D83">
        <f t="shared" si="19"/>
        <v>3891.9332813599976</v>
      </c>
      <c r="E83">
        <f t="shared" si="13"/>
        <v>-94.879697274797493</v>
      </c>
      <c r="F83">
        <f t="shared" si="3"/>
        <v>4685.4755806055045</v>
      </c>
      <c r="G83">
        <f t="shared" si="4"/>
        <v>9370.9511612110091</v>
      </c>
      <c r="H83">
        <f t="shared" si="14"/>
        <v>4590.5958833307068</v>
      </c>
      <c r="I83">
        <f t="shared" si="15"/>
        <v>9276.0714639362122</v>
      </c>
      <c r="J83">
        <f t="shared" si="16"/>
        <v>-4780.3552778803023</v>
      </c>
      <c r="K83">
        <f t="shared" si="17"/>
        <v>-9465.8308584858059</v>
      </c>
    </row>
    <row r="84" spans="1:80">
      <c r="A84" t="s">
        <v>139</v>
      </c>
      <c r="B84">
        <v>-6080.5439447600002</v>
      </c>
      <c r="C84">
        <f t="shared" si="18"/>
        <v>-10486.903744339999</v>
      </c>
      <c r="D84">
        <f t="shared" si="19"/>
        <v>-1585.4450051200001</v>
      </c>
      <c r="E84">
        <f t="shared" si="13"/>
        <v>-139.86679563909973</v>
      </c>
      <c r="F84">
        <f t="shared" si="3"/>
        <v>4695.7549858153052</v>
      </c>
      <c r="G84">
        <f t="shared" si="4"/>
        <v>9391.5099716306104</v>
      </c>
      <c r="H84">
        <f t="shared" si="14"/>
        <v>4555.8881901762052</v>
      </c>
      <c r="I84">
        <f t="shared" si="15"/>
        <v>9251.6431759915104</v>
      </c>
      <c r="J84">
        <f t="shared" si="16"/>
        <v>-4835.6217814544052</v>
      </c>
      <c r="K84">
        <f t="shared" si="17"/>
        <v>-9531.3767672697104</v>
      </c>
    </row>
    <row r="85" spans="1:80">
      <c r="A85" t="s">
        <v>140</v>
      </c>
      <c r="B85">
        <v>-1403.80256723</v>
      </c>
      <c r="C85">
        <f t="shared" si="18"/>
        <v>-13417.12383841</v>
      </c>
      <c r="D85">
        <f t="shared" si="19"/>
        <v>-10481.052626029999</v>
      </c>
      <c r="E85">
        <f t="shared" si="13"/>
        <v>-760.30857355191279</v>
      </c>
      <c r="F85">
        <f t="shared" si="3"/>
        <v>5200.8004031531445</v>
      </c>
      <c r="G85">
        <f t="shared" si="4"/>
        <v>10401.600806306289</v>
      </c>
      <c r="H85">
        <f t="shared" si="14"/>
        <v>4440.491829601232</v>
      </c>
      <c r="I85">
        <f t="shared" si="15"/>
        <v>9641.2922327543765</v>
      </c>
      <c r="J85">
        <f t="shared" si="16"/>
        <v>-5961.1089767050571</v>
      </c>
      <c r="K85">
        <f t="shared" si="17"/>
        <v>-11161.909379858202</v>
      </c>
    </row>
    <row r="86" spans="1:80">
      <c r="A86" t="s">
        <v>141</v>
      </c>
      <c r="B86">
        <v>-3412.5607510490004</v>
      </c>
      <c r="C86">
        <f t="shared" si="18"/>
        <v>-14474.415872099002</v>
      </c>
      <c r="D86">
        <f t="shared" si="19"/>
        <v>-12050.886142699002</v>
      </c>
      <c r="E86">
        <f t="shared" si="13"/>
        <v>-1509.5841027704689</v>
      </c>
      <c r="F86">
        <f t="shared" si="3"/>
        <v>5696.3261813370837</v>
      </c>
      <c r="G86">
        <f t="shared" si="4"/>
        <v>11392.652362674167</v>
      </c>
      <c r="H86">
        <f t="shared" si="14"/>
        <v>4186.7420785666145</v>
      </c>
      <c r="I86">
        <f t="shared" si="15"/>
        <v>9883.0682599036991</v>
      </c>
      <c r="J86">
        <f t="shared" si="16"/>
        <v>-7205.9102841075528</v>
      </c>
      <c r="K86">
        <f t="shared" si="17"/>
        <v>-12902.236465444636</v>
      </c>
    </row>
    <row r="87" spans="1:80">
      <c r="A87" t="s">
        <v>142</v>
      </c>
      <c r="B87">
        <v>-4788.8791935199997</v>
      </c>
      <c r="C87">
        <f t="shared" si="18"/>
        <v>-15685.786456558999</v>
      </c>
      <c r="D87">
        <f t="shared" si="19"/>
        <v>-9161.2738278389988</v>
      </c>
      <c r="E87">
        <f t="shared" si="13"/>
        <v>-2063.1993093603196</v>
      </c>
      <c r="F87">
        <f t="shared" si="3"/>
        <v>5881.4268950269943</v>
      </c>
      <c r="G87">
        <f t="shared" si="4"/>
        <v>11762.853790053989</v>
      </c>
      <c r="H87">
        <f t="shared" si="14"/>
        <v>3818.2275856666747</v>
      </c>
      <c r="I87">
        <f t="shared" si="15"/>
        <v>9699.654480693669</v>
      </c>
      <c r="J87">
        <f t="shared" si="16"/>
        <v>-7944.6262043873139</v>
      </c>
      <c r="K87">
        <f t="shared" si="17"/>
        <v>-13826.053099414308</v>
      </c>
    </row>
    <row r="88" spans="1:80">
      <c r="A88" t="s">
        <v>143</v>
      </c>
      <c r="B88">
        <v>-2856.4232187699999</v>
      </c>
      <c r="C88">
        <f t="shared" si="18"/>
        <v>-12461.665730568999</v>
      </c>
      <c r="D88">
        <f t="shared" si="19"/>
        <v>-1974.7619862289994</v>
      </c>
      <c r="E88">
        <f t="shared" si="13"/>
        <v>-2029.6176606435533</v>
      </c>
      <c r="F88">
        <f t="shared" si="3"/>
        <v>5879.838941400204</v>
      </c>
      <c r="G88">
        <f t="shared" si="4"/>
        <v>11759.677882800408</v>
      </c>
      <c r="H88">
        <f t="shared" si="14"/>
        <v>3850.2212807566507</v>
      </c>
      <c r="I88">
        <f t="shared" si="15"/>
        <v>9730.0602221568552</v>
      </c>
      <c r="J88">
        <f t="shared" si="16"/>
        <v>-7909.4566020437578</v>
      </c>
      <c r="K88">
        <f t="shared" si="17"/>
        <v>-13789.295543443961</v>
      </c>
    </row>
    <row r="89" spans="1:80">
      <c r="A89" t="s">
        <v>144</v>
      </c>
      <c r="B89">
        <v>-1256.3806045100002</v>
      </c>
      <c r="C89">
        <f>SUM(B86,B87,B88,B89)</f>
        <v>-12314.243767849001</v>
      </c>
      <c r="D89">
        <f t="shared" si="19"/>
        <v>1102.8800705609992</v>
      </c>
      <c r="E89">
        <f t="shared" si="13"/>
        <v>-1703.1442944607875</v>
      </c>
      <c r="F89">
        <f t="shared" ref="F89" si="20">STDEV(D70,D71,D72,D73,D74,D75,D76,D77,D78,D79,D80,D81,D82,D83,D84,D85,D86,D87,D88,D89)</f>
        <v>5862.54415764652</v>
      </c>
      <c r="G89">
        <f t="shared" ref="G89:G90" si="21">F89*2</f>
        <v>11725.08831529304</v>
      </c>
      <c r="H89">
        <f t="shared" si="14"/>
        <v>4159.3998631857321</v>
      </c>
      <c r="I89">
        <f t="shared" si="15"/>
        <v>10021.944020832252</v>
      </c>
      <c r="J89">
        <f t="shared" si="16"/>
        <v>-7565.688452107308</v>
      </c>
      <c r="K89">
        <f t="shared" si="17"/>
        <v>-13428.232609753828</v>
      </c>
    </row>
    <row r="90" spans="1:80">
      <c r="A90" t="s">
        <v>145</v>
      </c>
      <c r="B90">
        <v>-3309.5286413600002</v>
      </c>
      <c r="C90">
        <f t="shared" si="18"/>
        <v>-12211.21165816</v>
      </c>
      <c r="D90">
        <f t="shared" si="19"/>
        <v>2263.2042139390014</v>
      </c>
      <c r="E90">
        <f t="shared" si="13"/>
        <v>-1475.5331487709432</v>
      </c>
      <c r="F90">
        <f>STDEV(D71,D72,D73,D74,D75,D76,D77,D78,D79,D80,D81,D82,D83,D84,D85,D86,D87,D88,D89,D90)</f>
        <v>5926.6196587275108</v>
      </c>
      <c r="G90">
        <f t="shared" si="21"/>
        <v>11853.239317455022</v>
      </c>
      <c r="H90">
        <f t="shared" si="14"/>
        <v>4451.0865099565672</v>
      </c>
      <c r="I90">
        <f t="shared" si="15"/>
        <v>10377.706168684079</v>
      </c>
      <c r="J90">
        <f t="shared" si="16"/>
        <v>-7402.1528074984544</v>
      </c>
      <c r="K90">
        <f t="shared" si="17"/>
        <v>-13328.772466225964</v>
      </c>
    </row>
    <row r="91" spans="1:80">
      <c r="A91" t="s">
        <v>146</v>
      </c>
      <c r="B91">
        <v>-651.51441277999993</v>
      </c>
      <c r="C91">
        <f t="shared" ref="C91:C92" si="22">SUM(B88,B89,B90,B91)</f>
        <v>-8073.8468774199991</v>
      </c>
      <c r="D91">
        <f t="shared" ref="D91:D93" si="23">C91-C87</f>
        <v>7611.9395791389998</v>
      </c>
      <c r="E91">
        <f t="shared" ref="E91:E93" si="24">AVERAGE(D72:D91)</f>
        <v>-968.6312047540971</v>
      </c>
      <c r="F91">
        <f t="shared" ref="F91:F93" si="25">STDEV(D72,D73,D74,D75,D76,D77,D78,D79,D80,D81,D82,D83,D84,D85,D86,D87,D88,D89,D90,D91)</f>
        <v>6256.4117458055234</v>
      </c>
      <c r="G91">
        <f t="shared" ref="G91:G93" si="26">F91*2</f>
        <v>12512.823491611047</v>
      </c>
      <c r="H91">
        <f t="shared" ref="H91:H93" si="27">E91+F91</f>
        <v>5287.7805410514266</v>
      </c>
      <c r="I91">
        <f t="shared" ref="I91:I93" si="28">E91+G91</f>
        <v>11544.192286856949</v>
      </c>
      <c r="J91">
        <f t="shared" ref="J91:J93" si="29">E91-F91</f>
        <v>-7225.0429505596203</v>
      </c>
      <c r="K91">
        <f t="shared" ref="K91:K93" si="30">E91-G91</f>
        <v>-13481.454696365145</v>
      </c>
    </row>
    <row r="92" spans="1:80">
      <c r="A92" t="s">
        <v>273</v>
      </c>
      <c r="B92">
        <v>-4.7493121100000621</v>
      </c>
      <c r="C92">
        <f t="shared" si="22"/>
        <v>-5222.1729707600007</v>
      </c>
      <c r="D92">
        <f t="shared" si="23"/>
        <v>7239.492759808998</v>
      </c>
      <c r="E92">
        <f t="shared" si="24"/>
        <v>-526.53053559520424</v>
      </c>
      <c r="F92">
        <f t="shared" si="25"/>
        <v>6516.2690888074476</v>
      </c>
      <c r="G92">
        <f t="shared" si="26"/>
        <v>13032.538177614895</v>
      </c>
      <c r="H92">
        <f t="shared" si="27"/>
        <v>5989.7385532122435</v>
      </c>
      <c r="I92">
        <f t="shared" si="28"/>
        <v>12506.007642019691</v>
      </c>
      <c r="J92">
        <f t="shared" si="29"/>
        <v>-7042.7996244026517</v>
      </c>
      <c r="K92">
        <f t="shared" si="30"/>
        <v>-13559.068713210099</v>
      </c>
    </row>
    <row r="93" spans="1:80">
      <c r="A93" t="s">
        <v>274</v>
      </c>
      <c r="B93">
        <v>404.60549091999997</v>
      </c>
      <c r="C93">
        <f>SUM(B90,B91,B92,B93)</f>
        <v>-3561.1868753300005</v>
      </c>
      <c r="D93">
        <f t="shared" si="23"/>
        <v>8753.056892519</v>
      </c>
      <c r="E93">
        <f t="shared" si="24"/>
        <v>-87.256188551199557</v>
      </c>
      <c r="F93">
        <f t="shared" si="25"/>
        <v>6839.4400448786864</v>
      </c>
      <c r="G93">
        <f t="shared" si="26"/>
        <v>13678.880089757373</v>
      </c>
      <c r="H93">
        <f t="shared" si="27"/>
        <v>6752.1838563274869</v>
      </c>
      <c r="I93">
        <f t="shared" si="28"/>
        <v>13591.623901206174</v>
      </c>
      <c r="J93">
        <f t="shared" si="29"/>
        <v>-6926.696233429886</v>
      </c>
      <c r="K93">
        <f t="shared" si="30"/>
        <v>-13766.136278308571</v>
      </c>
    </row>
    <row r="96" spans="1:80" ht="60">
      <c r="A96" s="1" t="s">
        <v>0</v>
      </c>
      <c r="B96" s="6" t="s">
        <v>161</v>
      </c>
      <c r="C96" s="2" t="s">
        <v>148</v>
      </c>
      <c r="D96" s="2" t="s">
        <v>149</v>
      </c>
      <c r="E96" s="2" t="s">
        <v>150</v>
      </c>
      <c r="F96" s="2" t="s">
        <v>166</v>
      </c>
      <c r="G96" s="2" t="s">
        <v>167</v>
      </c>
      <c r="H96" s="2" t="s">
        <v>151</v>
      </c>
      <c r="I96" s="2" t="s">
        <v>152</v>
      </c>
      <c r="J96" s="2" t="s">
        <v>153</v>
      </c>
      <c r="K96" s="2" t="s">
        <v>154</v>
      </c>
      <c r="O96" s="9" t="s">
        <v>83</v>
      </c>
      <c r="P96" s="9" t="s">
        <v>84</v>
      </c>
      <c r="Q96" s="9" t="s">
        <v>85</v>
      </c>
      <c r="R96" s="9" t="s">
        <v>86</v>
      </c>
      <c r="S96" s="9" t="s">
        <v>87</v>
      </c>
      <c r="T96" s="9" t="s">
        <v>88</v>
      </c>
      <c r="U96" s="9" t="s">
        <v>89</v>
      </c>
      <c r="V96" s="9" t="s">
        <v>90</v>
      </c>
      <c r="W96" s="9" t="s">
        <v>91</v>
      </c>
      <c r="X96" s="9" t="s">
        <v>92</v>
      </c>
      <c r="Y96" s="9" t="s">
        <v>93</v>
      </c>
      <c r="Z96" s="9" t="s">
        <v>94</v>
      </c>
      <c r="AA96" s="9" t="s">
        <v>95</v>
      </c>
      <c r="AB96" s="9" t="s">
        <v>96</v>
      </c>
      <c r="AC96" s="9" t="s">
        <v>97</v>
      </c>
      <c r="AD96" s="9" t="s">
        <v>98</v>
      </c>
      <c r="AE96" s="9" t="s">
        <v>99</v>
      </c>
      <c r="AF96" s="9" t="s">
        <v>100</v>
      </c>
      <c r="AG96" s="9" t="s">
        <v>101</v>
      </c>
      <c r="AH96" s="9" t="s">
        <v>102</v>
      </c>
      <c r="AI96" s="9" t="s">
        <v>103</v>
      </c>
      <c r="AJ96" s="9" t="s">
        <v>104</v>
      </c>
      <c r="AK96" s="9" t="s">
        <v>105</v>
      </c>
      <c r="AL96" s="9" t="s">
        <v>106</v>
      </c>
      <c r="AM96" s="9" t="s">
        <v>107</v>
      </c>
      <c r="AN96" s="9" t="s">
        <v>108</v>
      </c>
      <c r="AO96" s="9" t="s">
        <v>109</v>
      </c>
      <c r="AP96" s="9" t="s">
        <v>110</v>
      </c>
      <c r="AQ96" s="9" t="s">
        <v>111</v>
      </c>
      <c r="AR96" s="9" t="s">
        <v>112</v>
      </c>
      <c r="AS96" s="9" t="s">
        <v>113</v>
      </c>
      <c r="AT96" s="9" t="s">
        <v>114</v>
      </c>
      <c r="AU96" s="9" t="s">
        <v>115</v>
      </c>
      <c r="AV96" s="9" t="s">
        <v>116</v>
      </c>
      <c r="AW96" s="9" t="s">
        <v>117</v>
      </c>
      <c r="AX96" s="9" t="s">
        <v>163</v>
      </c>
      <c r="AY96" s="9" t="s">
        <v>119</v>
      </c>
      <c r="AZ96" s="9" t="s">
        <v>120</v>
      </c>
      <c r="BA96" s="9" t="s">
        <v>121</v>
      </c>
      <c r="BB96" s="9" t="s">
        <v>122</v>
      </c>
      <c r="BC96" s="9" t="s">
        <v>123</v>
      </c>
      <c r="BD96" s="9" t="s">
        <v>124</v>
      </c>
      <c r="BE96" s="9" t="s">
        <v>125</v>
      </c>
      <c r="BF96" s="9" t="s">
        <v>126</v>
      </c>
      <c r="BG96" s="9" t="s">
        <v>127</v>
      </c>
      <c r="BH96" s="9" t="s">
        <v>128</v>
      </c>
      <c r="BI96" s="9" t="s">
        <v>129</v>
      </c>
      <c r="BJ96" s="9" t="s">
        <v>130</v>
      </c>
      <c r="BK96" s="9" t="s">
        <v>131</v>
      </c>
      <c r="BL96" s="9" t="s">
        <v>132</v>
      </c>
      <c r="BM96" s="9" t="s">
        <v>133</v>
      </c>
      <c r="BN96" s="9" t="s">
        <v>134</v>
      </c>
      <c r="BO96" s="9" t="s">
        <v>135</v>
      </c>
      <c r="BP96" s="9" t="s">
        <v>136</v>
      </c>
      <c r="BQ96" s="9" t="s">
        <v>137</v>
      </c>
      <c r="BR96" s="9" t="s">
        <v>138</v>
      </c>
      <c r="BS96" s="9" t="s">
        <v>139</v>
      </c>
      <c r="BT96" s="9" t="s">
        <v>140</v>
      </c>
      <c r="BU96" s="9" t="s">
        <v>141</v>
      </c>
      <c r="BV96" s="9" t="s">
        <v>142</v>
      </c>
      <c r="BW96" s="9" t="s">
        <v>143</v>
      </c>
      <c r="BX96" s="9" t="s">
        <v>144</v>
      </c>
      <c r="BY96" s="9" t="s">
        <v>145</v>
      </c>
      <c r="BZ96" s="9" t="s">
        <v>146</v>
      </c>
      <c r="CA96" s="9" t="s">
        <v>273</v>
      </c>
      <c r="CB96" s="9" t="s">
        <v>274</v>
      </c>
    </row>
    <row r="97" spans="1:80">
      <c r="A97" t="s">
        <v>57</v>
      </c>
      <c r="B97" s="5">
        <v>-106</v>
      </c>
      <c r="N97" s="2" t="s">
        <v>149</v>
      </c>
      <c r="O97">
        <v>-5526.5375000000004</v>
      </c>
      <c r="P97">
        <v>-4136.9875000000011</v>
      </c>
      <c r="Q97">
        <v>-4225.2784830000001</v>
      </c>
      <c r="R97">
        <v>4936.5273220500003</v>
      </c>
      <c r="S97">
        <v>6270.0275580500011</v>
      </c>
      <c r="T97">
        <v>5947.6204720500009</v>
      </c>
      <c r="U97">
        <v>5864.3577690500006</v>
      </c>
      <c r="V97">
        <v>1431.3524691499999</v>
      </c>
      <c r="W97">
        <v>573.00978106000002</v>
      </c>
      <c r="X97">
        <v>309.22707706</v>
      </c>
      <c r="Y97">
        <v>264.48775135999995</v>
      </c>
      <c r="Z97">
        <v>202.47053181000001</v>
      </c>
      <c r="AA97">
        <v>-870.11853191</v>
      </c>
      <c r="AB97">
        <v>-840.64798021000001</v>
      </c>
      <c r="AC97">
        <v>-786.42083631000003</v>
      </c>
      <c r="AD97">
        <v>-800.40795344999992</v>
      </c>
      <c r="AE97">
        <v>641.12317146000009</v>
      </c>
      <c r="AF97">
        <v>-80.919719210000039</v>
      </c>
      <c r="AG97">
        <v>-101.34761330000003</v>
      </c>
      <c r="AH97">
        <v>-95.432919890000107</v>
      </c>
      <c r="AI97">
        <v>-716.4714731900001</v>
      </c>
      <c r="AJ97">
        <v>795.23806337999997</v>
      </c>
      <c r="AK97">
        <v>794.26337497500003</v>
      </c>
      <c r="AL97">
        <v>777.77422319000004</v>
      </c>
      <c r="AM97">
        <v>792.58288049500004</v>
      </c>
      <c r="AN97">
        <v>-4519.4823571300003</v>
      </c>
      <c r="AO97">
        <v>-4645.9803917749996</v>
      </c>
      <c r="AP97">
        <v>-4984.4055491600002</v>
      </c>
      <c r="AQ97">
        <v>-5255.7294531649995</v>
      </c>
      <c r="AR97">
        <v>3563.6347414100001</v>
      </c>
      <c r="AS97">
        <v>4026.8855804374998</v>
      </c>
      <c r="AT97">
        <v>4473.3181797550005</v>
      </c>
      <c r="AU97">
        <v>4959.7851373824997</v>
      </c>
      <c r="AV97">
        <v>185.54051832999994</v>
      </c>
      <c r="AW97">
        <v>-752.63423804750005</v>
      </c>
      <c r="AX97">
        <v>-1120.1842868250001</v>
      </c>
      <c r="AY97">
        <v>-2083.6475493124999</v>
      </c>
      <c r="AZ97">
        <v>-1573.2349769900002</v>
      </c>
      <c r="BA97">
        <v>-1780.9063336324998</v>
      </c>
      <c r="BB97">
        <v>-2576.8802835350002</v>
      </c>
      <c r="BC97">
        <v>-916.39704454750017</v>
      </c>
      <c r="BD97">
        <v>-862.14816624999958</v>
      </c>
      <c r="BE97">
        <v>852.86464544249975</v>
      </c>
      <c r="BF97">
        <v>2829.7766945950002</v>
      </c>
      <c r="BG97">
        <v>-2810.2895180324999</v>
      </c>
      <c r="BH97">
        <v>-2134.52067244</v>
      </c>
      <c r="BI97">
        <v>-4205.8297251999993</v>
      </c>
      <c r="BJ97">
        <v>-4868.0464276900002</v>
      </c>
      <c r="BK97">
        <v>1847.8810417099994</v>
      </c>
      <c r="BL97">
        <v>-2937.16</v>
      </c>
      <c r="BM97">
        <v>-217.85540146000039</v>
      </c>
      <c r="BN97">
        <v>-478.59986087000016</v>
      </c>
      <c r="BO97">
        <v>36.577112570000281</v>
      </c>
      <c r="BP97">
        <v>9026.0220925699996</v>
      </c>
      <c r="BQ97">
        <v>7043.10315223</v>
      </c>
      <c r="BR97">
        <v>6412.9970130500005</v>
      </c>
      <c r="BS97">
        <v>2144.2190410700005</v>
      </c>
      <c r="BT97">
        <v>-8258.2848717300003</v>
      </c>
      <c r="BU97">
        <v>-8335.0048854300003</v>
      </c>
      <c r="BV97">
        <v>-8123.1048827400009</v>
      </c>
      <c r="BW97">
        <v>-4397.7177388800001</v>
      </c>
      <c r="BX97">
        <v>3753.1317830199996</v>
      </c>
      <c r="BY97">
        <v>4919.2953436399994</v>
      </c>
      <c r="BZ97">
        <v>5672.7336253399999</v>
      </c>
      <c r="CA97">
        <v>1717.5792016999994</v>
      </c>
      <c r="CB97">
        <v>-318.78543985999931</v>
      </c>
    </row>
    <row r="98" spans="1:80" ht="45">
      <c r="A98" t="s">
        <v>58</v>
      </c>
      <c r="B98" s="5">
        <v>-37</v>
      </c>
      <c r="N98" s="2" t="s">
        <v>151</v>
      </c>
      <c r="O98">
        <v>860.34982334113693</v>
      </c>
      <c r="P98">
        <v>777.03221152043079</v>
      </c>
      <c r="Q98">
        <v>671.08538815682573</v>
      </c>
      <c r="R98">
        <v>1350.7783825663869</v>
      </c>
      <c r="S98">
        <v>2163.993388462703</v>
      </c>
      <c r="T98">
        <v>2824.9897077338642</v>
      </c>
      <c r="U98">
        <v>3410.4914245898171</v>
      </c>
      <c r="V98">
        <v>3508.8787094742593</v>
      </c>
      <c r="W98">
        <v>3556.6845592122163</v>
      </c>
      <c r="X98">
        <v>3599.0376712470202</v>
      </c>
      <c r="Y98">
        <v>3648.7213306052868</v>
      </c>
      <c r="Z98">
        <v>3705.7874819954695</v>
      </c>
      <c r="AA98">
        <v>3729.3935858594018</v>
      </c>
      <c r="AB98">
        <v>3744.7774365551386</v>
      </c>
      <c r="AC98">
        <v>3754.0003793998976</v>
      </c>
      <c r="AD98">
        <v>3707.5467994141104</v>
      </c>
      <c r="AE98">
        <v>3693.8524633733241</v>
      </c>
      <c r="AF98">
        <v>3694.1355681668701</v>
      </c>
      <c r="AG98">
        <v>3684.9788169413473</v>
      </c>
      <c r="AH98">
        <v>3698.6855466160055</v>
      </c>
      <c r="AI98">
        <v>3637.7160532431667</v>
      </c>
      <c r="AJ98">
        <v>3656.898507043873</v>
      </c>
      <c r="AK98">
        <v>3623.3857999259335</v>
      </c>
      <c r="AL98">
        <v>3250.4759741194139</v>
      </c>
      <c r="AM98">
        <v>2604.8818609729074</v>
      </c>
      <c r="AN98">
        <v>2001.3493128812809</v>
      </c>
      <c r="AO98">
        <v>1252.2685404791159</v>
      </c>
      <c r="AP98">
        <v>1181.1404709700766</v>
      </c>
      <c r="AQ98">
        <v>1128.7076651570194</v>
      </c>
      <c r="AR98">
        <v>1510.8452545431735</v>
      </c>
      <c r="AS98">
        <v>1931.7069997996239</v>
      </c>
      <c r="AT98">
        <v>2385.2117968212556</v>
      </c>
      <c r="AU98">
        <v>2919.2364495886277</v>
      </c>
      <c r="AV98">
        <v>2966.0154905929498</v>
      </c>
      <c r="AW98">
        <v>2967.279198859972</v>
      </c>
      <c r="AX98">
        <v>2956.339968855285</v>
      </c>
      <c r="AY98">
        <v>2847.9955553972632</v>
      </c>
      <c r="AZ98">
        <v>2788.559251403045</v>
      </c>
      <c r="BA98">
        <v>2722.5732925440416</v>
      </c>
      <c r="BB98">
        <v>2637.1009970454506</v>
      </c>
      <c r="BC98">
        <v>2628.2157854710513</v>
      </c>
      <c r="BD98">
        <v>2531.3367160593853</v>
      </c>
      <c r="BE98">
        <v>2535.6535887895943</v>
      </c>
      <c r="BF98">
        <v>2718.0122377121584</v>
      </c>
      <c r="BG98">
        <v>2564.494490242575</v>
      </c>
      <c r="BH98">
        <v>2575.0035865224163</v>
      </c>
      <c r="BI98">
        <v>2567.7287121599315</v>
      </c>
      <c r="BJ98">
        <v>2564.7322147058353</v>
      </c>
      <c r="BK98">
        <v>2746.9305653068991</v>
      </c>
      <c r="BL98">
        <v>2347.277612761312</v>
      </c>
      <c r="BM98">
        <v>1930.9182958147737</v>
      </c>
      <c r="BN98">
        <v>1386.9455840134985</v>
      </c>
      <c r="BO98">
        <v>702.30177377065957</v>
      </c>
      <c r="BP98">
        <v>2215.5956710804639</v>
      </c>
      <c r="BQ98">
        <v>3079.7042042469106</v>
      </c>
      <c r="BR98">
        <v>3766.8428994712694</v>
      </c>
      <c r="BS98">
        <v>3971.9426369912353</v>
      </c>
      <c r="BT98">
        <v>4081.9129919394982</v>
      </c>
      <c r="BU98">
        <v>4133.7079446475591</v>
      </c>
      <c r="BV98">
        <v>4153.7767883715333</v>
      </c>
      <c r="BW98">
        <v>4049.9160306636841</v>
      </c>
      <c r="BX98">
        <v>4388.1792725279347</v>
      </c>
      <c r="BY98">
        <v>4735.2199261893438</v>
      </c>
      <c r="BZ98">
        <v>5009.2607842013658</v>
      </c>
      <c r="CA98">
        <v>5219.2755085175968</v>
      </c>
      <c r="CB98">
        <v>5288.2798921700405</v>
      </c>
    </row>
    <row r="99" spans="1:80" ht="45">
      <c r="A99" t="s">
        <v>59</v>
      </c>
      <c r="B99" s="5">
        <v>-29</v>
      </c>
      <c r="N99" s="2" t="s">
        <v>152</v>
      </c>
      <c r="O99">
        <v>2557.1597966822737</v>
      </c>
      <c r="P99">
        <v>2606.7878980408618</v>
      </c>
      <c r="Q99">
        <v>2610.3721254636516</v>
      </c>
      <c r="R99">
        <v>3724.545698180274</v>
      </c>
      <c r="S99">
        <v>5040.0382820704062</v>
      </c>
      <c r="T99">
        <v>6063.384897010229</v>
      </c>
      <c r="U99">
        <v>6940.6554422696336</v>
      </c>
      <c r="V99">
        <v>7055.8973885810192</v>
      </c>
      <c r="W99">
        <v>7105.445499003933</v>
      </c>
      <c r="X99">
        <v>7145.5972692205396</v>
      </c>
      <c r="Y99">
        <v>7189.0507503690733</v>
      </c>
      <c r="Z99">
        <v>7232.4492765589384</v>
      </c>
      <c r="AA99">
        <v>7236.8534608823038</v>
      </c>
      <c r="AB99">
        <v>7241.9678112842766</v>
      </c>
      <c r="AC99">
        <v>7246.0743387892944</v>
      </c>
      <c r="AD99">
        <v>7207.6628014902208</v>
      </c>
      <c r="AE99">
        <v>7192.0035958356475</v>
      </c>
      <c r="AF99">
        <v>7192.2606663832403</v>
      </c>
      <c r="AG99">
        <v>7183.6753195971951</v>
      </c>
      <c r="AH99">
        <v>6948.5658499410101</v>
      </c>
      <c r="AI99">
        <v>6586.1235618548335</v>
      </c>
      <c r="AJ99">
        <v>6377.8771912872462</v>
      </c>
      <c r="AK99">
        <v>6059.8746841526172</v>
      </c>
      <c r="AL99">
        <v>5521.9926874825787</v>
      </c>
      <c r="AM99">
        <v>4504.6766950673145</v>
      </c>
      <c r="AN99">
        <v>3820.9667403430617</v>
      </c>
      <c r="AO99">
        <v>2848.3221035799816</v>
      </c>
      <c r="AP99">
        <v>3026.8538654774034</v>
      </c>
      <c r="AQ99">
        <v>3213.4252155625391</v>
      </c>
      <c r="AR99">
        <v>3814.9800111173472</v>
      </c>
      <c r="AS99">
        <v>4468.5836101763725</v>
      </c>
      <c r="AT99">
        <v>5162.0508218223858</v>
      </c>
      <c r="AU99">
        <v>5938.6049438925047</v>
      </c>
      <c r="AV99">
        <v>5980.8536009741501</v>
      </c>
      <c r="AW99">
        <v>5981.6916875950692</v>
      </c>
      <c r="AX99">
        <v>5975.8020442544448</v>
      </c>
      <c r="AY99">
        <v>5895.3517533770264</v>
      </c>
      <c r="AZ99">
        <v>5851.0949082775905</v>
      </c>
      <c r="BA99">
        <v>5803.1009265762077</v>
      </c>
      <c r="BB99">
        <v>5756.2287037612768</v>
      </c>
      <c r="BC99">
        <v>5748.4545591803526</v>
      </c>
      <c r="BD99">
        <v>5637.5657318385211</v>
      </c>
      <c r="BE99">
        <v>5643.2694137755643</v>
      </c>
      <c r="BF99">
        <v>5905.3865880504418</v>
      </c>
      <c r="BG99">
        <v>5778.4947130376495</v>
      </c>
      <c r="BH99">
        <v>5680.2648213628327</v>
      </c>
      <c r="BI99">
        <v>5643.7075393091136</v>
      </c>
      <c r="BJ99">
        <v>5631.8965883274204</v>
      </c>
      <c r="BK99">
        <v>5641.1127647857975</v>
      </c>
      <c r="BL99">
        <v>5166.8465967651246</v>
      </c>
      <c r="BM99">
        <v>4546.3650119669228</v>
      </c>
      <c r="BN99">
        <v>3706.0154903956218</v>
      </c>
      <c r="BO99">
        <v>2582.8882711505694</v>
      </c>
      <c r="BP99">
        <v>5167.4519870581771</v>
      </c>
      <c r="BQ99">
        <v>6505.8821838771955</v>
      </c>
      <c r="BR99">
        <v>7503.5005093321633</v>
      </c>
      <c r="BS99">
        <v>7702.3066548529705</v>
      </c>
      <c r="BT99">
        <v>8256.4998594864974</v>
      </c>
      <c r="BU99">
        <v>8687.7946924924927</v>
      </c>
      <c r="BV99">
        <v>9005.2436099006918</v>
      </c>
      <c r="BW99">
        <v>8971.5881292016184</v>
      </c>
      <c r="BX99">
        <v>9417.3506154666193</v>
      </c>
      <c r="BY99">
        <v>9908.1103878795639</v>
      </c>
      <c r="BZ99">
        <v>10314.044257366357</v>
      </c>
      <c r="CA99">
        <v>10507.680270012193</v>
      </c>
      <c r="CB99">
        <v>10554.902275688082</v>
      </c>
    </row>
    <row r="100" spans="1:80" ht="45">
      <c r="A100" t="s">
        <v>60</v>
      </c>
      <c r="B100" s="5">
        <v>-104.279</v>
      </c>
      <c r="C100" s="4">
        <f>SUM(B97,B98,B99,B100)</f>
        <v>-276.279</v>
      </c>
      <c r="N100" s="2" t="s">
        <v>153</v>
      </c>
      <c r="O100">
        <v>-2533.2701233411372</v>
      </c>
      <c r="P100">
        <v>-2882.4791615204313</v>
      </c>
      <c r="Q100">
        <v>-3207.4880864568258</v>
      </c>
      <c r="R100">
        <v>-3396.7562486613874</v>
      </c>
      <c r="S100">
        <v>-3588.0963987527034</v>
      </c>
      <c r="T100">
        <v>-3651.8006708188645</v>
      </c>
      <c r="U100">
        <v>-3649.8366107698166</v>
      </c>
      <c r="V100">
        <v>-3585.1586487392597</v>
      </c>
      <c r="W100">
        <v>-3540.8373203712163</v>
      </c>
      <c r="X100">
        <v>-3494.0815247000196</v>
      </c>
      <c r="Y100">
        <v>-3431.9375089222863</v>
      </c>
      <c r="Z100">
        <v>-3347.5361071314692</v>
      </c>
      <c r="AA100">
        <v>-3285.5261641864022</v>
      </c>
      <c r="AB100">
        <v>-3249.6033129031384</v>
      </c>
      <c r="AC100">
        <v>-3230.1475393788969</v>
      </c>
      <c r="AD100">
        <v>-3292.6852047381103</v>
      </c>
      <c r="AE100">
        <v>-3302.4498015513236</v>
      </c>
      <c r="AF100">
        <v>-3302.1146282658701</v>
      </c>
      <c r="AG100">
        <v>-3312.4141883703473</v>
      </c>
      <c r="AH100">
        <v>-2801.0750600340048</v>
      </c>
      <c r="AI100">
        <v>-2259.0989639801669</v>
      </c>
      <c r="AJ100">
        <v>-1785.0588614428736</v>
      </c>
      <c r="AK100">
        <v>-1249.5919685274341</v>
      </c>
      <c r="AL100">
        <v>-1292.5574526069149</v>
      </c>
      <c r="AM100">
        <v>-1194.7078072159075</v>
      </c>
      <c r="AN100">
        <v>-1637.8855420422808</v>
      </c>
      <c r="AO100">
        <v>-1939.8385857226158</v>
      </c>
      <c r="AP100">
        <v>-2510.2863180445765</v>
      </c>
      <c r="AQ100">
        <v>-3040.7274356540192</v>
      </c>
      <c r="AR100">
        <v>-3097.4242586051732</v>
      </c>
      <c r="AS100">
        <v>-3142.0462209538737</v>
      </c>
      <c r="AT100">
        <v>-3168.4662531810059</v>
      </c>
      <c r="AU100">
        <v>-3119.5005390191272</v>
      </c>
      <c r="AV100">
        <v>-3063.6607301694498</v>
      </c>
      <c r="AW100">
        <v>-3061.5457786102224</v>
      </c>
      <c r="AX100">
        <v>-3082.5841819430348</v>
      </c>
      <c r="AY100">
        <v>-3246.7168405622633</v>
      </c>
      <c r="AZ100">
        <v>-3336.5120623460452</v>
      </c>
      <c r="BA100">
        <v>-3438.4819755202916</v>
      </c>
      <c r="BB100">
        <v>-3601.1544163862009</v>
      </c>
      <c r="BC100">
        <v>-3612.2617619475513</v>
      </c>
      <c r="BD100">
        <v>-3681.1213154988855</v>
      </c>
      <c r="BE100">
        <v>-3679.5780611823448</v>
      </c>
      <c r="BF100">
        <v>-3656.7364629644085</v>
      </c>
      <c r="BG100">
        <v>-3863.5059553475749</v>
      </c>
      <c r="BH100">
        <v>-3635.5188831584164</v>
      </c>
      <c r="BI100">
        <v>-3584.2289421384316</v>
      </c>
      <c r="BJ100">
        <v>-3569.596532537335</v>
      </c>
      <c r="BK100">
        <v>-3041.4338336508986</v>
      </c>
      <c r="BL100">
        <v>-3291.8603552463123</v>
      </c>
      <c r="BM100">
        <v>-3299.9751364895237</v>
      </c>
      <c r="BN100">
        <v>-3251.1942287507482</v>
      </c>
      <c r="BO100">
        <v>-3058.8712209891596</v>
      </c>
      <c r="BP100">
        <v>-3688.1169608749633</v>
      </c>
      <c r="BQ100">
        <v>-3772.65175501366</v>
      </c>
      <c r="BR100">
        <v>-3706.4723202505193</v>
      </c>
      <c r="BS100">
        <v>-3488.7853987322351</v>
      </c>
      <c r="BT100">
        <v>-4267.2607431544984</v>
      </c>
      <c r="BU100">
        <v>-4974.4655510423081</v>
      </c>
      <c r="BV100">
        <v>-5549.1568546867838</v>
      </c>
      <c r="BW100">
        <v>-5793.4281664121845</v>
      </c>
      <c r="BX100">
        <v>-5670.1634133494344</v>
      </c>
      <c r="BY100">
        <v>-5610.5609971910944</v>
      </c>
      <c r="BZ100">
        <v>-5600.3061621286161</v>
      </c>
      <c r="CA100">
        <v>-5357.5340144715965</v>
      </c>
      <c r="CB100">
        <v>-5244.9648748660411</v>
      </c>
    </row>
    <row r="101" spans="1:80" ht="45">
      <c r="A101" t="s">
        <v>61</v>
      </c>
      <c r="B101" s="5">
        <v>-23</v>
      </c>
      <c r="C101" s="4">
        <f t="shared" ref="C101:C164" si="31">SUM(B98,B99,B100,B101)</f>
        <v>-193.279</v>
      </c>
      <c r="N101" s="2" t="s">
        <v>154</v>
      </c>
      <c r="O101">
        <v>-4230.0800966822744</v>
      </c>
      <c r="P101">
        <v>-4712.2348480408618</v>
      </c>
      <c r="Q101">
        <v>-5146.7748237636515</v>
      </c>
      <c r="R101">
        <v>-5770.5235642752741</v>
      </c>
      <c r="S101">
        <v>-6464.1412923604066</v>
      </c>
      <c r="T101">
        <v>-6890.1958600952285</v>
      </c>
      <c r="U101">
        <v>-7180.000628449634</v>
      </c>
      <c r="V101">
        <v>-7132.1773278460187</v>
      </c>
      <c r="W101">
        <v>-7089.5982601629321</v>
      </c>
      <c r="X101">
        <v>-7040.6411226735399</v>
      </c>
      <c r="Y101">
        <v>-6972.2669286860728</v>
      </c>
      <c r="Z101">
        <v>-6874.197901694939</v>
      </c>
      <c r="AA101">
        <v>-6792.9860392093042</v>
      </c>
      <c r="AB101">
        <v>-6746.7936876322774</v>
      </c>
      <c r="AC101">
        <v>-6722.2214987682946</v>
      </c>
      <c r="AD101">
        <v>-6792.8012068142207</v>
      </c>
      <c r="AE101">
        <v>-6800.6009340136479</v>
      </c>
      <c r="AF101">
        <v>-6800.2397264822403</v>
      </c>
      <c r="AG101">
        <v>-6811.1106910261942</v>
      </c>
      <c r="AH101">
        <v>-6050.9553633590103</v>
      </c>
      <c r="AI101">
        <v>-5207.5064725918337</v>
      </c>
      <c r="AJ101">
        <v>-4506.0375456862466</v>
      </c>
      <c r="AK101">
        <v>-3686.0808527541176</v>
      </c>
      <c r="AL101">
        <v>-3564.0741659700793</v>
      </c>
      <c r="AM101">
        <v>-3094.5026413103146</v>
      </c>
      <c r="AN101">
        <v>-3457.5029695040616</v>
      </c>
      <c r="AO101">
        <v>-3535.8921488234819</v>
      </c>
      <c r="AP101">
        <v>-4355.9997125519039</v>
      </c>
      <c r="AQ101">
        <v>-5125.4449860595387</v>
      </c>
      <c r="AR101">
        <v>-5401.5590151793467</v>
      </c>
      <c r="AS101">
        <v>-5678.922831330623</v>
      </c>
      <c r="AT101">
        <v>-5945.305278182137</v>
      </c>
      <c r="AU101">
        <v>-6138.8690333230052</v>
      </c>
      <c r="AV101">
        <v>-6078.4988405506492</v>
      </c>
      <c r="AW101">
        <v>-6075.9582673453197</v>
      </c>
      <c r="AX101">
        <v>-6102.0462573421946</v>
      </c>
      <c r="AY101">
        <v>-6294.0730385420266</v>
      </c>
      <c r="AZ101">
        <v>-6399.0477192205899</v>
      </c>
      <c r="BA101">
        <v>-6519.0096095524586</v>
      </c>
      <c r="BB101">
        <v>-6720.2821231020262</v>
      </c>
      <c r="BC101">
        <v>-6732.5005356568527</v>
      </c>
      <c r="BD101">
        <v>-6787.3503312780203</v>
      </c>
      <c r="BE101">
        <v>-6787.1938861683138</v>
      </c>
      <c r="BF101">
        <v>-6844.1108133026919</v>
      </c>
      <c r="BG101">
        <v>-7077.5061781426502</v>
      </c>
      <c r="BH101">
        <v>-6740.7801179988328</v>
      </c>
      <c r="BI101">
        <v>-6660.2077692876128</v>
      </c>
      <c r="BJ101">
        <v>-6636.7609061589201</v>
      </c>
      <c r="BK101">
        <v>-5935.6160331297979</v>
      </c>
      <c r="BL101">
        <v>-6111.429339250124</v>
      </c>
      <c r="BM101">
        <v>-5915.4218526416726</v>
      </c>
      <c r="BN101">
        <v>-5570.2641351328721</v>
      </c>
      <c r="BO101">
        <v>-4939.457718369069</v>
      </c>
      <c r="BP101">
        <v>-6639.9732768526774</v>
      </c>
      <c r="BQ101">
        <v>-7198.8297346439458</v>
      </c>
      <c r="BR101">
        <v>-7443.1299301114141</v>
      </c>
      <c r="BS101">
        <v>-7219.1494165939703</v>
      </c>
      <c r="BT101">
        <v>-8441.8476107014958</v>
      </c>
      <c r="BU101">
        <v>-9528.5522988872417</v>
      </c>
      <c r="BV101">
        <v>-10400.623676215942</v>
      </c>
      <c r="BW101">
        <v>-10715.100264950119</v>
      </c>
      <c r="BX101">
        <v>-10699.334756288119</v>
      </c>
      <c r="BY101">
        <v>-10783.451458881313</v>
      </c>
      <c r="BZ101">
        <v>-10905.089635293607</v>
      </c>
      <c r="CA101">
        <v>-10645.938775966193</v>
      </c>
      <c r="CB101">
        <v>-10511.587258384081</v>
      </c>
    </row>
    <row r="102" spans="1:80">
      <c r="A102" t="s">
        <v>62</v>
      </c>
      <c r="B102" s="5">
        <v>-7</v>
      </c>
      <c r="C102" s="4">
        <f t="shared" si="31"/>
        <v>-163.279</v>
      </c>
    </row>
    <row r="103" spans="1:80">
      <c r="A103" t="s">
        <v>63</v>
      </c>
      <c r="B103" s="5">
        <v>-32</v>
      </c>
      <c r="C103" s="4">
        <f t="shared" si="31"/>
        <v>-166.279</v>
      </c>
    </row>
    <row r="104" spans="1:80">
      <c r="A104" t="s">
        <v>64</v>
      </c>
      <c r="B104" s="5">
        <v>-26</v>
      </c>
      <c r="C104" s="4">
        <f t="shared" si="31"/>
        <v>-88</v>
      </c>
      <c r="D104" s="4">
        <f>C104-C100</f>
        <v>188.279</v>
      </c>
      <c r="E104" t="e">
        <v>#N/A</v>
      </c>
    </row>
    <row r="105" spans="1:80">
      <c r="A105" t="s">
        <v>65</v>
      </c>
      <c r="B105" s="5">
        <v>-44</v>
      </c>
      <c r="C105" s="4">
        <f t="shared" si="31"/>
        <v>-109</v>
      </c>
      <c r="D105" s="4">
        <f t="shared" ref="D105:D168" si="32">C105-C101</f>
        <v>84.278999999999996</v>
      </c>
      <c r="E105" t="e">
        <v>#N/A</v>
      </c>
    </row>
    <row r="106" spans="1:80">
      <c r="A106" t="s">
        <v>66</v>
      </c>
      <c r="B106" s="5">
        <v>-29</v>
      </c>
      <c r="C106" s="4">
        <f t="shared" si="31"/>
        <v>-131</v>
      </c>
      <c r="D106" s="4">
        <f t="shared" si="32"/>
        <v>32.278999999999996</v>
      </c>
      <c r="E106" t="e">
        <v>#N/A</v>
      </c>
    </row>
    <row r="107" spans="1:80">
      <c r="A107" t="s">
        <v>67</v>
      </c>
      <c r="B107" s="5">
        <v>-16</v>
      </c>
      <c r="C107" s="4">
        <f t="shared" si="31"/>
        <v>-115</v>
      </c>
      <c r="D107" s="4">
        <f t="shared" si="32"/>
        <v>51.278999999999996</v>
      </c>
      <c r="E107" t="e">
        <v>#N/A</v>
      </c>
    </row>
    <row r="108" spans="1:80">
      <c r="A108" t="s">
        <v>68</v>
      </c>
      <c r="B108" s="5">
        <v>-24.3</v>
      </c>
      <c r="C108" s="4">
        <f t="shared" si="31"/>
        <v>-113.3</v>
      </c>
      <c r="D108" s="4">
        <f t="shared" si="32"/>
        <v>-25.299999999999997</v>
      </c>
      <c r="E108" t="e">
        <v>#N/A</v>
      </c>
    </row>
    <row r="109" spans="1:80">
      <c r="A109" t="s">
        <v>69</v>
      </c>
      <c r="B109" s="5">
        <v>-50</v>
      </c>
      <c r="C109" s="4">
        <f t="shared" si="31"/>
        <v>-119.3</v>
      </c>
      <c r="D109" s="4">
        <f t="shared" si="32"/>
        <v>-10.299999999999997</v>
      </c>
      <c r="E109" t="e">
        <v>#N/A</v>
      </c>
    </row>
    <row r="110" spans="1:80">
      <c r="A110" t="s">
        <v>70</v>
      </c>
      <c r="B110" s="5">
        <v>-240</v>
      </c>
      <c r="C110" s="4">
        <f t="shared" si="31"/>
        <v>-330.3</v>
      </c>
      <c r="D110" s="4">
        <f t="shared" si="32"/>
        <v>-199.3</v>
      </c>
      <c r="E110" t="e">
        <v>#N/A</v>
      </c>
    </row>
    <row r="111" spans="1:80">
      <c r="A111" t="s">
        <v>71</v>
      </c>
      <c r="B111" s="5">
        <v>-148.96199999999999</v>
      </c>
      <c r="C111" s="4">
        <f t="shared" si="31"/>
        <v>-463.262</v>
      </c>
      <c r="D111" s="4">
        <f t="shared" si="32"/>
        <v>-348.262</v>
      </c>
      <c r="E111" t="e">
        <v>#N/A</v>
      </c>
    </row>
    <row r="112" spans="1:80">
      <c r="A112" t="s">
        <v>72</v>
      </c>
      <c r="B112" s="5">
        <v>-256.2</v>
      </c>
      <c r="C112" s="4">
        <f t="shared" si="31"/>
        <v>-695.16200000000003</v>
      </c>
      <c r="D112" s="4">
        <f t="shared" si="32"/>
        <v>-581.86200000000008</v>
      </c>
      <c r="E112" t="e">
        <v>#N/A</v>
      </c>
    </row>
    <row r="113" spans="1:11">
      <c r="A113" t="s">
        <v>73</v>
      </c>
      <c r="B113" s="5">
        <v>-327.92700000000002</v>
      </c>
      <c r="C113" s="4">
        <f t="shared" si="31"/>
        <v>-973.08900000000006</v>
      </c>
      <c r="D113" s="4">
        <f t="shared" si="32"/>
        <v>-853.7890000000001</v>
      </c>
      <c r="E113" t="e">
        <v>#N/A</v>
      </c>
    </row>
    <row r="114" spans="1:11">
      <c r="A114" t="s">
        <v>74</v>
      </c>
      <c r="B114" s="5">
        <v>-809.41600000000005</v>
      </c>
      <c r="C114" s="4">
        <f t="shared" si="31"/>
        <v>-1542.5050000000001</v>
      </c>
      <c r="D114" s="4">
        <f t="shared" si="32"/>
        <v>-1212.2050000000002</v>
      </c>
      <c r="E114" t="e">
        <v>#N/A</v>
      </c>
    </row>
    <row r="115" spans="1:11">
      <c r="A115" t="s">
        <v>75</v>
      </c>
      <c r="B115" s="5">
        <v>-795.99800000000005</v>
      </c>
      <c r="C115" s="4">
        <f t="shared" si="31"/>
        <v>-2189.5410000000002</v>
      </c>
      <c r="D115" s="4">
        <f t="shared" si="32"/>
        <v>-1726.2790000000002</v>
      </c>
      <c r="E115" t="e">
        <v>#N/A</v>
      </c>
    </row>
    <row r="116" spans="1:11">
      <c r="A116" t="s">
        <v>76</v>
      </c>
      <c r="B116" s="5">
        <v>-115.536</v>
      </c>
      <c r="C116" s="4">
        <f t="shared" si="31"/>
        <v>-2048.877</v>
      </c>
      <c r="D116" s="4">
        <f t="shared" si="32"/>
        <v>-1353.7149999999999</v>
      </c>
      <c r="E116" t="e">
        <v>#N/A</v>
      </c>
    </row>
    <row r="117" spans="1:11">
      <c r="A117" t="s">
        <v>77</v>
      </c>
      <c r="B117" s="5">
        <v>-325.34699999999998</v>
      </c>
      <c r="C117" s="4">
        <f t="shared" si="31"/>
        <v>-2046.2970000000003</v>
      </c>
      <c r="D117" s="4">
        <f t="shared" si="32"/>
        <v>-1073.2080000000001</v>
      </c>
      <c r="E117" t="e">
        <v>#N/A</v>
      </c>
    </row>
    <row r="118" spans="1:11">
      <c r="A118" t="s">
        <v>78</v>
      </c>
      <c r="B118" s="5">
        <v>-16.119499999999999</v>
      </c>
      <c r="C118" s="4">
        <f t="shared" si="31"/>
        <v>-1253.0005000000001</v>
      </c>
      <c r="D118" s="4">
        <f t="shared" si="32"/>
        <v>289.50450000000001</v>
      </c>
      <c r="E118" t="e">
        <v>#N/A</v>
      </c>
    </row>
    <row r="119" spans="1:11">
      <c r="A119" t="s">
        <v>79</v>
      </c>
      <c r="B119" s="5">
        <v>-856.82600000000002</v>
      </c>
      <c r="C119" s="4">
        <f t="shared" si="31"/>
        <v>-1313.8285000000001</v>
      </c>
      <c r="D119" s="4">
        <f t="shared" si="32"/>
        <v>875.71250000000009</v>
      </c>
      <c r="E119" t="e">
        <v>#N/A</v>
      </c>
    </row>
    <row r="120" spans="1:11">
      <c r="A120" t="s">
        <v>80</v>
      </c>
      <c r="B120" s="5">
        <v>-937.68700000000001</v>
      </c>
      <c r="C120" s="4">
        <f t="shared" si="31"/>
        <v>-2135.9794999999999</v>
      </c>
      <c r="D120" s="4">
        <f t="shared" si="32"/>
        <v>-87.102499999999964</v>
      </c>
      <c r="E120" t="e">
        <v>#N/A</v>
      </c>
    </row>
    <row r="121" spans="1:11">
      <c r="A121" t="s">
        <v>81</v>
      </c>
      <c r="B121" s="5">
        <v>-142.44900000000001</v>
      </c>
      <c r="C121" s="4">
        <f t="shared" si="31"/>
        <v>-1953.0815000000002</v>
      </c>
      <c r="D121" s="4">
        <f t="shared" si="32"/>
        <v>93.21550000000002</v>
      </c>
      <c r="E121" t="e">
        <v>#N/A</v>
      </c>
    </row>
    <row r="122" spans="1:11">
      <c r="A122" t="s">
        <v>82</v>
      </c>
      <c r="B122" s="5">
        <v>-4661.93</v>
      </c>
      <c r="C122" s="4">
        <f t="shared" si="31"/>
        <v>-6598.8919999999998</v>
      </c>
      <c r="D122" s="4">
        <f t="shared" si="32"/>
        <v>-5345.8914999999997</v>
      </c>
      <c r="E122" t="e">
        <v>#N/A</v>
      </c>
    </row>
    <row r="123" spans="1:11">
      <c r="A123" t="s">
        <v>83</v>
      </c>
      <c r="B123" s="5">
        <v>-1098.3</v>
      </c>
      <c r="C123" s="4">
        <f t="shared" si="31"/>
        <v>-6840.3660000000009</v>
      </c>
      <c r="D123" s="4">
        <f t="shared" si="32"/>
        <v>-5526.5375000000004</v>
      </c>
      <c r="E123">
        <f t="shared" ref="E123:E186" si="33">AVERAGE(D104:D123)</f>
        <v>-836.46015000000011</v>
      </c>
      <c r="F123">
        <f t="shared" ref="F123:F184" si="34">STDEV(D104,D105,D106,D107,D108,D109,D110,D111,D112,D113,D114,D115,D116,D117,D118,D119,D120,D121,D122,D123)</f>
        <v>1696.809973341137</v>
      </c>
      <c r="G123">
        <f t="shared" ref="G123:G186" si="35">F123*2</f>
        <v>3393.6199466822741</v>
      </c>
      <c r="H123">
        <f t="shared" ref="H123:H186" si="36">E123+F123</f>
        <v>860.34982334113693</v>
      </c>
      <c r="I123">
        <f t="shared" ref="I123:I186" si="37">E123+G123</f>
        <v>2557.1597966822737</v>
      </c>
      <c r="J123">
        <f t="shared" ref="J123:J186" si="38">E123-F123</f>
        <v>-2533.2701233411372</v>
      </c>
      <c r="K123">
        <f t="shared" ref="K123:K186" si="39">E123-G123</f>
        <v>-4230.0800966822744</v>
      </c>
    </row>
    <row r="124" spans="1:11">
      <c r="A124" t="s">
        <v>84</v>
      </c>
      <c r="B124" s="5">
        <v>-370.28800000000001</v>
      </c>
      <c r="C124" s="4">
        <f t="shared" si="31"/>
        <v>-6272.9670000000006</v>
      </c>
      <c r="D124" s="4">
        <f t="shared" si="32"/>
        <v>-4136.9875000000011</v>
      </c>
      <c r="E124">
        <f t="shared" si="33"/>
        <v>-1052.7234750000002</v>
      </c>
      <c r="F124">
        <f t="shared" si="34"/>
        <v>1829.755686520431</v>
      </c>
      <c r="G124">
        <f t="shared" si="35"/>
        <v>3659.5113730408621</v>
      </c>
      <c r="H124">
        <f t="shared" si="36"/>
        <v>777.03221152043079</v>
      </c>
      <c r="I124">
        <f t="shared" si="37"/>
        <v>2606.7878980408618</v>
      </c>
      <c r="J124">
        <f t="shared" si="38"/>
        <v>-2882.4791615204313</v>
      </c>
      <c r="K124">
        <f t="shared" si="39"/>
        <v>-4712.2348480408618</v>
      </c>
    </row>
    <row r="125" spans="1:11">
      <c r="A125" t="s">
        <v>85</v>
      </c>
      <c r="B125" s="5">
        <v>-47.841982999999999</v>
      </c>
      <c r="C125" s="4">
        <f t="shared" si="31"/>
        <v>-6178.3599830000003</v>
      </c>
      <c r="D125" s="4">
        <f t="shared" si="32"/>
        <v>-4225.2784830000001</v>
      </c>
      <c r="E125">
        <f t="shared" si="33"/>
        <v>-1268.2013491500002</v>
      </c>
      <c r="F125">
        <f t="shared" si="34"/>
        <v>1939.2867373068259</v>
      </c>
      <c r="G125">
        <f t="shared" si="35"/>
        <v>3878.5734746136518</v>
      </c>
      <c r="H125">
        <f t="shared" si="36"/>
        <v>671.08538815682573</v>
      </c>
      <c r="I125">
        <f t="shared" si="37"/>
        <v>2610.3721254636516</v>
      </c>
      <c r="J125">
        <f t="shared" si="38"/>
        <v>-3207.4880864568258</v>
      </c>
      <c r="K125">
        <f t="shared" si="39"/>
        <v>-5146.7748237636515</v>
      </c>
    </row>
    <row r="126" spans="1:11">
      <c r="A126" t="s">
        <v>86</v>
      </c>
      <c r="B126" s="5">
        <v>-145.93469494999999</v>
      </c>
      <c r="C126" s="4">
        <f t="shared" si="31"/>
        <v>-1662.36467795</v>
      </c>
      <c r="D126" s="4">
        <f t="shared" si="32"/>
        <v>4936.5273220500003</v>
      </c>
      <c r="E126">
        <f t="shared" si="33"/>
        <v>-1022.9889330475002</v>
      </c>
      <c r="F126">
        <f t="shared" si="34"/>
        <v>2373.7673156138871</v>
      </c>
      <c r="G126">
        <f t="shared" si="35"/>
        <v>4747.5346312277743</v>
      </c>
      <c r="H126">
        <f t="shared" si="36"/>
        <v>1350.7783825663869</v>
      </c>
      <c r="I126">
        <f t="shared" si="37"/>
        <v>3724.545698180274</v>
      </c>
      <c r="J126">
        <f t="shared" si="38"/>
        <v>-3396.7562486613874</v>
      </c>
      <c r="K126">
        <f t="shared" si="39"/>
        <v>-5770.5235642752741</v>
      </c>
    </row>
    <row r="127" spans="1:11">
      <c r="A127" t="s">
        <v>87</v>
      </c>
      <c r="B127" s="5">
        <v>-6.2737639999999999</v>
      </c>
      <c r="C127" s="4">
        <f t="shared" si="31"/>
        <v>-570.33844195000006</v>
      </c>
      <c r="D127" s="4">
        <f t="shared" si="32"/>
        <v>6270.0275580500011</v>
      </c>
      <c r="E127">
        <f t="shared" si="33"/>
        <v>-712.05150514500019</v>
      </c>
      <c r="F127">
        <f t="shared" si="34"/>
        <v>2876.0448936077032</v>
      </c>
      <c r="G127">
        <f t="shared" si="35"/>
        <v>5752.0897872154064</v>
      </c>
      <c r="H127">
        <f t="shared" si="36"/>
        <v>2163.993388462703</v>
      </c>
      <c r="I127">
        <f t="shared" si="37"/>
        <v>5040.0382820704062</v>
      </c>
      <c r="J127">
        <f t="shared" si="38"/>
        <v>-3588.0963987527034</v>
      </c>
      <c r="K127">
        <f t="shared" si="39"/>
        <v>-6464.1412923604066</v>
      </c>
    </row>
    <row r="128" spans="1:11">
      <c r="A128" t="s">
        <v>88</v>
      </c>
      <c r="B128" s="5">
        <v>-125.296086</v>
      </c>
      <c r="C128" s="4">
        <f t="shared" si="31"/>
        <v>-325.34652795</v>
      </c>
      <c r="D128" s="4">
        <f t="shared" si="32"/>
        <v>5947.6204720500009</v>
      </c>
      <c r="E128">
        <f t="shared" si="33"/>
        <v>-413.40548154250001</v>
      </c>
      <c r="F128">
        <f t="shared" si="34"/>
        <v>3238.3951892763644</v>
      </c>
      <c r="G128">
        <f t="shared" si="35"/>
        <v>6476.7903785527287</v>
      </c>
      <c r="H128">
        <f t="shared" si="36"/>
        <v>2824.9897077338642</v>
      </c>
      <c r="I128">
        <f t="shared" si="37"/>
        <v>6063.384897010229</v>
      </c>
      <c r="J128">
        <f t="shared" si="38"/>
        <v>-3651.8006708188645</v>
      </c>
      <c r="K128">
        <f t="shared" si="39"/>
        <v>-6890.1958600952285</v>
      </c>
    </row>
    <row r="129" spans="1:11">
      <c r="A129" t="s">
        <v>89</v>
      </c>
      <c r="B129" s="5">
        <v>-36.497669000000002</v>
      </c>
      <c r="C129" s="4">
        <f t="shared" si="31"/>
        <v>-314.00221394999994</v>
      </c>
      <c r="D129" s="4">
        <f t="shared" si="32"/>
        <v>5864.3577690500006</v>
      </c>
      <c r="E129">
        <f t="shared" si="33"/>
        <v>-119.67259308999982</v>
      </c>
      <c r="F129">
        <f t="shared" si="34"/>
        <v>3530.1640176798169</v>
      </c>
      <c r="G129">
        <f t="shared" si="35"/>
        <v>7060.3280353596338</v>
      </c>
      <c r="H129">
        <f t="shared" si="36"/>
        <v>3410.4914245898171</v>
      </c>
      <c r="I129">
        <f t="shared" si="37"/>
        <v>6940.6554422696336</v>
      </c>
      <c r="J129">
        <f t="shared" si="38"/>
        <v>-3649.8366107698166</v>
      </c>
      <c r="K129">
        <f t="shared" si="39"/>
        <v>-7180.000628449634</v>
      </c>
    </row>
    <row r="130" spans="1:11">
      <c r="A130" t="s">
        <v>90</v>
      </c>
      <c r="B130" s="5">
        <v>-62.944689799999999</v>
      </c>
      <c r="C130" s="4">
        <f t="shared" si="31"/>
        <v>-231.0122088</v>
      </c>
      <c r="D130" s="4">
        <f t="shared" si="32"/>
        <v>1431.3524691499999</v>
      </c>
      <c r="E130">
        <f t="shared" si="33"/>
        <v>-38.139969632500048</v>
      </c>
      <c r="F130">
        <f t="shared" si="34"/>
        <v>3547.0186791067595</v>
      </c>
      <c r="G130">
        <f t="shared" si="35"/>
        <v>7094.0373582135189</v>
      </c>
      <c r="H130">
        <f t="shared" si="36"/>
        <v>3508.8787094742593</v>
      </c>
      <c r="I130">
        <f t="shared" si="37"/>
        <v>7055.8973885810192</v>
      </c>
      <c r="J130">
        <f t="shared" si="38"/>
        <v>-3585.1586487392597</v>
      </c>
      <c r="K130">
        <f t="shared" si="39"/>
        <v>-7132.1773278460187</v>
      </c>
    </row>
    <row r="131" spans="1:11">
      <c r="A131" t="s">
        <v>91</v>
      </c>
      <c r="B131" s="5">
        <v>227.40978390999999</v>
      </c>
      <c r="C131" s="4">
        <f t="shared" si="31"/>
        <v>2.671339109999991</v>
      </c>
      <c r="D131" s="4">
        <f t="shared" si="32"/>
        <v>573.00978106000002</v>
      </c>
      <c r="E131">
        <f t="shared" si="33"/>
        <v>7.9236194205000743</v>
      </c>
      <c r="F131">
        <f t="shared" si="34"/>
        <v>3548.7609397917163</v>
      </c>
      <c r="G131">
        <f t="shared" si="35"/>
        <v>7097.5218795834326</v>
      </c>
      <c r="H131">
        <f t="shared" si="36"/>
        <v>3556.6845592122163</v>
      </c>
      <c r="I131">
        <f t="shared" si="37"/>
        <v>7105.445499003933</v>
      </c>
      <c r="J131">
        <f t="shared" si="38"/>
        <v>-3540.8373203712163</v>
      </c>
      <c r="K131">
        <f t="shared" si="39"/>
        <v>-7089.5982601629321</v>
      </c>
    </row>
    <row r="132" spans="1:11">
      <c r="A132" t="s">
        <v>92</v>
      </c>
      <c r="B132" s="5">
        <v>-144.08687599999999</v>
      </c>
      <c r="C132" s="4">
        <f t="shared" si="31"/>
        <v>-16.119450889999996</v>
      </c>
      <c r="D132" s="4">
        <f t="shared" si="32"/>
        <v>309.22707706</v>
      </c>
      <c r="E132">
        <f t="shared" si="33"/>
        <v>52.478073273500129</v>
      </c>
      <c r="F132">
        <f t="shared" si="34"/>
        <v>3546.5595979735199</v>
      </c>
      <c r="G132">
        <f t="shared" si="35"/>
        <v>7093.1191959470398</v>
      </c>
      <c r="H132">
        <f t="shared" si="36"/>
        <v>3599.0376712470202</v>
      </c>
      <c r="I132">
        <f t="shared" si="37"/>
        <v>7145.5972692205396</v>
      </c>
      <c r="J132">
        <f t="shared" si="38"/>
        <v>-3494.0815247000196</v>
      </c>
      <c r="K132">
        <f t="shared" si="39"/>
        <v>-7040.6411226735399</v>
      </c>
    </row>
    <row r="133" spans="1:11">
      <c r="A133" t="s">
        <v>93</v>
      </c>
      <c r="B133" s="5">
        <v>-69.8926807</v>
      </c>
      <c r="C133" s="4">
        <f t="shared" si="31"/>
        <v>-49.514462589999994</v>
      </c>
      <c r="D133" s="4">
        <f t="shared" si="32"/>
        <v>264.48775135999995</v>
      </c>
      <c r="E133">
        <f t="shared" si="33"/>
        <v>108.39191084150033</v>
      </c>
      <c r="F133">
        <f t="shared" si="34"/>
        <v>3540.3294197637865</v>
      </c>
      <c r="G133">
        <f t="shared" si="35"/>
        <v>7080.658839527573</v>
      </c>
      <c r="H133">
        <f t="shared" si="36"/>
        <v>3648.7213306052868</v>
      </c>
      <c r="I133">
        <f t="shared" si="37"/>
        <v>7189.0507503690733</v>
      </c>
      <c r="J133">
        <f t="shared" si="38"/>
        <v>-3431.9375089222863</v>
      </c>
      <c r="K133">
        <f t="shared" si="39"/>
        <v>-6972.2669286860728</v>
      </c>
    </row>
    <row r="134" spans="1:11">
      <c r="A134" t="s">
        <v>94</v>
      </c>
      <c r="B134" s="5">
        <v>-41.971904199999997</v>
      </c>
      <c r="C134" s="4">
        <f t="shared" si="31"/>
        <v>-28.541676989999999</v>
      </c>
      <c r="D134" s="4">
        <f t="shared" si="32"/>
        <v>202.47053181000001</v>
      </c>
      <c r="E134">
        <f t="shared" si="33"/>
        <v>179.12568743200003</v>
      </c>
      <c r="F134">
        <f t="shared" si="34"/>
        <v>3526.6617945634694</v>
      </c>
      <c r="G134">
        <f t="shared" si="35"/>
        <v>7053.3235891269387</v>
      </c>
      <c r="H134">
        <f t="shared" si="36"/>
        <v>3705.7874819954695</v>
      </c>
      <c r="I134">
        <f t="shared" si="37"/>
        <v>7232.4492765589384</v>
      </c>
      <c r="J134">
        <f t="shared" si="38"/>
        <v>-3347.5361071314692</v>
      </c>
      <c r="K134">
        <f t="shared" si="39"/>
        <v>-6874.197901694939</v>
      </c>
    </row>
    <row r="135" spans="1:11">
      <c r="A135" t="s">
        <v>95</v>
      </c>
      <c r="B135" s="5">
        <v>-611.49573190000001</v>
      </c>
      <c r="C135" s="4">
        <f t="shared" si="31"/>
        <v>-867.44719280000004</v>
      </c>
      <c r="D135" s="4">
        <f t="shared" si="32"/>
        <v>-870.11853191</v>
      </c>
      <c r="E135">
        <f t="shared" si="33"/>
        <v>221.93371083649998</v>
      </c>
      <c r="F135">
        <f t="shared" si="34"/>
        <v>3507.459875022902</v>
      </c>
      <c r="G135">
        <f t="shared" si="35"/>
        <v>7014.919750045804</v>
      </c>
      <c r="H135">
        <f t="shared" si="36"/>
        <v>3729.3935858594018</v>
      </c>
      <c r="I135">
        <f t="shared" si="37"/>
        <v>7236.8534608823038</v>
      </c>
      <c r="J135">
        <f t="shared" si="38"/>
        <v>-3285.5261641864022</v>
      </c>
      <c r="K135">
        <f t="shared" si="39"/>
        <v>-6792.9860392093042</v>
      </c>
    </row>
    <row r="136" spans="1:11">
      <c r="A136" t="s">
        <v>96</v>
      </c>
      <c r="B136" s="5">
        <v>-133.40711429999999</v>
      </c>
      <c r="C136" s="4">
        <f t="shared" si="31"/>
        <v>-856.76743109999995</v>
      </c>
      <c r="D136" s="4">
        <f t="shared" si="32"/>
        <v>-840.64798021000001</v>
      </c>
      <c r="E136">
        <f t="shared" si="33"/>
        <v>247.587061826</v>
      </c>
      <c r="F136">
        <f t="shared" si="34"/>
        <v>3497.1903747291385</v>
      </c>
      <c r="G136">
        <f t="shared" si="35"/>
        <v>6994.380749458277</v>
      </c>
      <c r="H136">
        <f t="shared" si="36"/>
        <v>3744.7774365551386</v>
      </c>
      <c r="I136">
        <f t="shared" si="37"/>
        <v>7241.9678112842766</v>
      </c>
      <c r="J136">
        <f t="shared" si="38"/>
        <v>-3249.6033129031384</v>
      </c>
      <c r="K136">
        <f t="shared" si="39"/>
        <v>-6746.7936876322774</v>
      </c>
    </row>
    <row r="137" spans="1:11">
      <c r="A137" t="s">
        <v>97</v>
      </c>
      <c r="B137" s="5">
        <v>-49.060548500000003</v>
      </c>
      <c r="C137" s="4">
        <f t="shared" si="31"/>
        <v>-835.93529890000002</v>
      </c>
      <c r="D137" s="4">
        <f t="shared" si="32"/>
        <v>-786.42083631000003</v>
      </c>
      <c r="E137">
        <f t="shared" si="33"/>
        <v>261.92642001050012</v>
      </c>
      <c r="F137">
        <f t="shared" si="34"/>
        <v>3492.0739593893973</v>
      </c>
      <c r="G137">
        <f t="shared" si="35"/>
        <v>6984.1479187787945</v>
      </c>
      <c r="H137">
        <f t="shared" si="36"/>
        <v>3754.0003793998976</v>
      </c>
      <c r="I137">
        <f t="shared" si="37"/>
        <v>7246.0743387892944</v>
      </c>
      <c r="J137">
        <f t="shared" si="38"/>
        <v>-3230.1475393788969</v>
      </c>
      <c r="K137">
        <f t="shared" si="39"/>
        <v>-6722.2214987682946</v>
      </c>
    </row>
    <row r="138" spans="1:11">
      <c r="A138" t="s">
        <v>98</v>
      </c>
      <c r="B138" s="5">
        <v>-34.986235739999998</v>
      </c>
      <c r="C138" s="4">
        <f t="shared" si="31"/>
        <v>-828.94963043999996</v>
      </c>
      <c r="D138" s="4">
        <f t="shared" si="32"/>
        <v>-800.40795344999992</v>
      </c>
      <c r="E138">
        <f t="shared" si="33"/>
        <v>207.43079733799999</v>
      </c>
      <c r="F138">
        <f t="shared" si="34"/>
        <v>3500.1160020761104</v>
      </c>
      <c r="G138">
        <f t="shared" si="35"/>
        <v>7000.2320041522207</v>
      </c>
      <c r="H138">
        <f t="shared" si="36"/>
        <v>3707.5467994141104</v>
      </c>
      <c r="I138">
        <f t="shared" si="37"/>
        <v>7207.6628014902208</v>
      </c>
      <c r="J138">
        <f t="shared" si="38"/>
        <v>-3292.6852047381103</v>
      </c>
      <c r="K138">
        <f t="shared" si="39"/>
        <v>-6792.8012068142207</v>
      </c>
    </row>
    <row r="139" spans="1:11">
      <c r="A139" t="s">
        <v>99</v>
      </c>
      <c r="B139" s="5">
        <v>-8.8701228000000008</v>
      </c>
      <c r="C139" s="4">
        <f t="shared" si="31"/>
        <v>-226.32402134</v>
      </c>
      <c r="D139" s="4">
        <f t="shared" si="32"/>
        <v>641.12317146000009</v>
      </c>
      <c r="E139">
        <f t="shared" si="33"/>
        <v>195.70133091100007</v>
      </c>
      <c r="F139">
        <f t="shared" si="34"/>
        <v>3498.1511324623239</v>
      </c>
      <c r="G139">
        <f t="shared" si="35"/>
        <v>6996.3022649246477</v>
      </c>
      <c r="H139">
        <f t="shared" si="36"/>
        <v>3693.8524633733241</v>
      </c>
      <c r="I139">
        <f t="shared" si="37"/>
        <v>7192.0035958356475</v>
      </c>
      <c r="J139">
        <f t="shared" si="38"/>
        <v>-3302.4498015513236</v>
      </c>
      <c r="K139">
        <f t="shared" si="39"/>
        <v>-6800.6009340136479</v>
      </c>
    </row>
    <row r="140" spans="1:11">
      <c r="A140" t="s">
        <v>100</v>
      </c>
      <c r="B140" s="5">
        <v>-844.77024327000004</v>
      </c>
      <c r="C140" s="4">
        <f t="shared" si="31"/>
        <v>-937.68715030999999</v>
      </c>
      <c r="D140" s="4">
        <f t="shared" si="32"/>
        <v>-80.919719210000039</v>
      </c>
      <c r="E140">
        <f t="shared" si="33"/>
        <v>196.01046995049995</v>
      </c>
      <c r="F140">
        <f t="shared" si="34"/>
        <v>3498.1250982163701</v>
      </c>
      <c r="G140">
        <f t="shared" si="35"/>
        <v>6996.2501964327403</v>
      </c>
      <c r="H140">
        <f t="shared" si="36"/>
        <v>3694.1355681668701</v>
      </c>
      <c r="I140">
        <f t="shared" si="37"/>
        <v>7192.2606663832403</v>
      </c>
      <c r="J140">
        <f t="shared" si="38"/>
        <v>-3302.1146282658701</v>
      </c>
      <c r="K140">
        <f t="shared" si="39"/>
        <v>-6800.2397264822403</v>
      </c>
    </row>
    <row r="141" spans="1:11">
      <c r="A141" t="s">
        <v>101</v>
      </c>
      <c r="B141" s="5">
        <v>-48.656310390000002</v>
      </c>
      <c r="C141" s="4">
        <f t="shared" si="31"/>
        <v>-937.28291220000006</v>
      </c>
      <c r="D141" s="4">
        <f t="shared" si="32"/>
        <v>-101.34761330000003</v>
      </c>
      <c r="E141">
        <f t="shared" si="33"/>
        <v>186.28231428550001</v>
      </c>
      <c r="F141">
        <f t="shared" si="34"/>
        <v>3498.6965026558473</v>
      </c>
      <c r="G141">
        <f t="shared" si="35"/>
        <v>6997.3930053116947</v>
      </c>
      <c r="H141">
        <f t="shared" si="36"/>
        <v>3684.9788169413473</v>
      </c>
      <c r="I141">
        <f t="shared" si="37"/>
        <v>7183.6753195971951</v>
      </c>
      <c r="J141">
        <f t="shared" si="38"/>
        <v>-3312.4141883703473</v>
      </c>
      <c r="K141">
        <f t="shared" si="39"/>
        <v>-6811.1106910261942</v>
      </c>
    </row>
    <row r="142" spans="1:11">
      <c r="A142" t="s">
        <v>102</v>
      </c>
      <c r="B142" s="5">
        <v>-22.08587387</v>
      </c>
      <c r="C142" s="4">
        <f t="shared" si="31"/>
        <v>-924.38255033000007</v>
      </c>
      <c r="D142" s="4">
        <f t="shared" si="32"/>
        <v>-95.432919890000107</v>
      </c>
      <c r="E142">
        <f t="shared" si="33"/>
        <v>448.80524329100018</v>
      </c>
      <c r="F142">
        <f t="shared" si="34"/>
        <v>3249.8803033250051</v>
      </c>
      <c r="G142">
        <f t="shared" si="35"/>
        <v>6499.7606066500102</v>
      </c>
      <c r="H142">
        <f t="shared" si="36"/>
        <v>3698.6855466160055</v>
      </c>
      <c r="I142">
        <f t="shared" si="37"/>
        <v>6948.5658499410101</v>
      </c>
      <c r="J142">
        <f t="shared" si="38"/>
        <v>-2801.0750600340048</v>
      </c>
      <c r="K142">
        <f t="shared" si="39"/>
        <v>-6050.9553633590103</v>
      </c>
    </row>
    <row r="143" spans="1:11">
      <c r="A143" t="s">
        <v>103</v>
      </c>
      <c r="B143" s="5">
        <v>-27.283066999999999</v>
      </c>
      <c r="C143" s="4">
        <f t="shared" si="31"/>
        <v>-942.79549453000004</v>
      </c>
      <c r="D143" s="4">
        <f t="shared" si="32"/>
        <v>-716.4714731900001</v>
      </c>
      <c r="E143">
        <f t="shared" si="33"/>
        <v>689.30854463150001</v>
      </c>
      <c r="F143">
        <f t="shared" si="34"/>
        <v>2948.4075086116668</v>
      </c>
      <c r="G143">
        <f t="shared" si="35"/>
        <v>5896.8150172233336</v>
      </c>
      <c r="H143">
        <f t="shared" si="36"/>
        <v>3637.7160532431667</v>
      </c>
      <c r="I143">
        <f t="shared" si="37"/>
        <v>6586.1235618548335</v>
      </c>
      <c r="J143">
        <f t="shared" si="38"/>
        <v>-2259.0989639801669</v>
      </c>
      <c r="K143">
        <f t="shared" si="39"/>
        <v>-5207.5064725918337</v>
      </c>
    </row>
    <row r="144" spans="1:11">
      <c r="A144" t="s">
        <v>104</v>
      </c>
      <c r="B144" s="5">
        <v>-44.423835670000003</v>
      </c>
      <c r="C144" s="4">
        <f t="shared" si="31"/>
        <v>-142.44908693000002</v>
      </c>
      <c r="D144" s="4">
        <f t="shared" si="32"/>
        <v>795.23806337999997</v>
      </c>
      <c r="E144">
        <f t="shared" si="33"/>
        <v>935.91982280049956</v>
      </c>
      <c r="F144">
        <f t="shared" si="34"/>
        <v>2720.9786842433732</v>
      </c>
      <c r="G144">
        <f t="shared" si="35"/>
        <v>5441.9573684867464</v>
      </c>
      <c r="H144">
        <f t="shared" si="36"/>
        <v>3656.898507043873</v>
      </c>
      <c r="I144">
        <f t="shared" si="37"/>
        <v>6377.8771912872462</v>
      </c>
      <c r="J144">
        <f t="shared" si="38"/>
        <v>-1785.0588614428736</v>
      </c>
      <c r="K144">
        <f t="shared" si="39"/>
        <v>-4506.0375456862466</v>
      </c>
    </row>
    <row r="145" spans="1:11">
      <c r="A145" t="s">
        <v>105</v>
      </c>
      <c r="B145" s="5">
        <v>-49.226760685000002</v>
      </c>
      <c r="C145" s="4">
        <f t="shared" si="31"/>
        <v>-143.01953722500002</v>
      </c>
      <c r="D145" s="4">
        <f t="shared" si="32"/>
        <v>794.26337497500003</v>
      </c>
      <c r="E145">
        <f t="shared" si="33"/>
        <v>1186.8969156992496</v>
      </c>
      <c r="F145">
        <f t="shared" si="34"/>
        <v>2436.4888842266837</v>
      </c>
      <c r="G145">
        <f t="shared" si="35"/>
        <v>4872.9777684533674</v>
      </c>
      <c r="H145">
        <f t="shared" si="36"/>
        <v>3623.3857999259335</v>
      </c>
      <c r="I145">
        <f t="shared" si="37"/>
        <v>6059.8746841526172</v>
      </c>
      <c r="J145">
        <f t="shared" si="38"/>
        <v>-1249.5919685274341</v>
      </c>
      <c r="K145">
        <f t="shared" si="39"/>
        <v>-3686.0808527541176</v>
      </c>
    </row>
    <row r="146" spans="1:11">
      <c r="A146" t="s">
        <v>106</v>
      </c>
      <c r="B146" s="5">
        <v>-25.674663785</v>
      </c>
      <c r="C146" s="4">
        <f t="shared" si="31"/>
        <v>-146.60832714</v>
      </c>
      <c r="D146" s="4">
        <f t="shared" si="32"/>
        <v>777.77422319000004</v>
      </c>
      <c r="E146">
        <f t="shared" si="33"/>
        <v>978.95926075624959</v>
      </c>
      <c r="F146">
        <f t="shared" si="34"/>
        <v>2271.5167133631644</v>
      </c>
      <c r="G146">
        <f t="shared" si="35"/>
        <v>4543.0334267263288</v>
      </c>
      <c r="H146">
        <f t="shared" si="36"/>
        <v>3250.4759741194139</v>
      </c>
      <c r="I146">
        <f t="shared" si="37"/>
        <v>5521.9926874825787</v>
      </c>
      <c r="J146">
        <f t="shared" si="38"/>
        <v>-1292.5574526069149</v>
      </c>
      <c r="K146">
        <f t="shared" si="39"/>
        <v>-3564.0741659700793</v>
      </c>
    </row>
    <row r="147" spans="1:11">
      <c r="A147" t="s">
        <v>107</v>
      </c>
      <c r="B147" s="5">
        <v>-30.887353895</v>
      </c>
      <c r="C147" s="4">
        <f t="shared" si="31"/>
        <v>-150.212614035</v>
      </c>
      <c r="D147" s="4">
        <f t="shared" si="32"/>
        <v>792.58288049500004</v>
      </c>
      <c r="E147">
        <f t="shared" si="33"/>
        <v>705.08702687850007</v>
      </c>
      <c r="F147">
        <f t="shared" si="34"/>
        <v>1899.7948340944074</v>
      </c>
      <c r="G147">
        <f t="shared" si="35"/>
        <v>3799.5896681888148</v>
      </c>
      <c r="H147">
        <f t="shared" si="36"/>
        <v>2604.8818609729074</v>
      </c>
      <c r="I147">
        <f t="shared" si="37"/>
        <v>4504.6766950673145</v>
      </c>
      <c r="J147">
        <f t="shared" si="38"/>
        <v>-1194.7078072159075</v>
      </c>
      <c r="K147">
        <f t="shared" si="39"/>
        <v>-3094.5026413103146</v>
      </c>
    </row>
    <row r="148" spans="1:11">
      <c r="A148" t="s">
        <v>108</v>
      </c>
      <c r="B148" s="5">
        <v>-4556.1426656949998</v>
      </c>
      <c r="C148" s="4">
        <f t="shared" si="31"/>
        <v>-4661.9314440600001</v>
      </c>
      <c r="D148" s="4">
        <f t="shared" si="32"/>
        <v>-4519.4823571300003</v>
      </c>
      <c r="E148">
        <f t="shared" si="33"/>
        <v>181.73188541949997</v>
      </c>
      <c r="F148">
        <f t="shared" si="34"/>
        <v>1819.6174274617808</v>
      </c>
      <c r="G148">
        <f t="shared" si="35"/>
        <v>3639.2348549235617</v>
      </c>
      <c r="H148">
        <f t="shared" si="36"/>
        <v>2001.3493128812809</v>
      </c>
      <c r="I148">
        <f t="shared" si="37"/>
        <v>3820.9667403430617</v>
      </c>
      <c r="J148">
        <f t="shared" si="38"/>
        <v>-1637.8855420422808</v>
      </c>
      <c r="K148">
        <f t="shared" si="39"/>
        <v>-3457.5029695040616</v>
      </c>
    </row>
    <row r="149" spans="1:11">
      <c r="A149" t="s">
        <v>109</v>
      </c>
      <c r="B149" s="5">
        <v>-176.29524562500001</v>
      </c>
      <c r="C149" s="4">
        <f t="shared" si="31"/>
        <v>-4788.9999289999996</v>
      </c>
      <c r="D149" s="4">
        <f t="shared" si="32"/>
        <v>-4645.9803917749996</v>
      </c>
      <c r="E149">
        <f t="shared" si="33"/>
        <v>-343.78502262174999</v>
      </c>
      <c r="F149">
        <f t="shared" si="34"/>
        <v>1596.0535631008659</v>
      </c>
      <c r="G149">
        <f t="shared" si="35"/>
        <v>3192.1071262017317</v>
      </c>
      <c r="H149">
        <f t="shared" si="36"/>
        <v>1252.2685404791159</v>
      </c>
      <c r="I149">
        <f t="shared" si="37"/>
        <v>2848.3221035799816</v>
      </c>
      <c r="J149">
        <f t="shared" si="38"/>
        <v>-1939.8385857226158</v>
      </c>
      <c r="K149">
        <f t="shared" si="39"/>
        <v>-3535.8921488234819</v>
      </c>
    </row>
    <row r="150" spans="1:11">
      <c r="A150" t="s">
        <v>110</v>
      </c>
      <c r="B150" s="5">
        <v>-367.68861108499999</v>
      </c>
      <c r="C150" s="4">
        <f t="shared" si="31"/>
        <v>-5131.0138763000004</v>
      </c>
      <c r="D150" s="4">
        <f t="shared" si="32"/>
        <v>-4984.4055491600002</v>
      </c>
      <c r="E150">
        <f t="shared" si="33"/>
        <v>-664.57292353725006</v>
      </c>
      <c r="F150">
        <f t="shared" si="34"/>
        <v>1845.7133945073267</v>
      </c>
      <c r="G150">
        <f t="shared" si="35"/>
        <v>3691.4267890146534</v>
      </c>
      <c r="H150">
        <f t="shared" si="36"/>
        <v>1181.1404709700766</v>
      </c>
      <c r="I150">
        <f t="shared" si="37"/>
        <v>3026.8538654774034</v>
      </c>
      <c r="J150">
        <f t="shared" si="38"/>
        <v>-2510.2863180445765</v>
      </c>
      <c r="K150">
        <f t="shared" si="39"/>
        <v>-4355.9997125519039</v>
      </c>
    </row>
    <row r="151" spans="1:11">
      <c r="A151" t="s">
        <v>111</v>
      </c>
      <c r="B151" s="5">
        <v>-305.81554479499999</v>
      </c>
      <c r="C151" s="4">
        <f t="shared" si="31"/>
        <v>-5405.9420671999997</v>
      </c>
      <c r="D151" s="4">
        <f t="shared" si="32"/>
        <v>-5255.7294531649995</v>
      </c>
      <c r="E151">
        <f t="shared" si="33"/>
        <v>-956.00988524850004</v>
      </c>
      <c r="F151">
        <f t="shared" si="34"/>
        <v>2084.7175504055194</v>
      </c>
      <c r="G151">
        <f t="shared" si="35"/>
        <v>4169.4351008110389</v>
      </c>
      <c r="H151">
        <f t="shared" si="36"/>
        <v>1128.7076651570194</v>
      </c>
      <c r="I151">
        <f t="shared" si="37"/>
        <v>3213.4252155625391</v>
      </c>
      <c r="J151">
        <f t="shared" si="38"/>
        <v>-3040.7274356540192</v>
      </c>
      <c r="K151">
        <f t="shared" si="39"/>
        <v>-5125.4449860595387</v>
      </c>
    </row>
    <row r="152" spans="1:11">
      <c r="A152" t="s">
        <v>112</v>
      </c>
      <c r="B152" s="5">
        <v>-248.49730114499999</v>
      </c>
      <c r="C152" s="4">
        <f t="shared" si="31"/>
        <v>-1098.29670265</v>
      </c>
      <c r="D152" s="4">
        <f t="shared" si="32"/>
        <v>3563.6347414100001</v>
      </c>
      <c r="E152">
        <f t="shared" si="33"/>
        <v>-793.28950203099998</v>
      </c>
      <c r="F152">
        <f t="shared" si="34"/>
        <v>2304.1347565741735</v>
      </c>
      <c r="G152">
        <f t="shared" si="35"/>
        <v>4608.269513148347</v>
      </c>
      <c r="H152">
        <f t="shared" si="36"/>
        <v>1510.8452545431735</v>
      </c>
      <c r="I152">
        <f t="shared" si="37"/>
        <v>3814.9800111173472</v>
      </c>
      <c r="J152">
        <f t="shared" si="38"/>
        <v>-3097.4242586051732</v>
      </c>
      <c r="K152">
        <f t="shared" si="39"/>
        <v>-5401.5590151793467</v>
      </c>
    </row>
    <row r="153" spans="1:11">
      <c r="A153" t="s">
        <v>113</v>
      </c>
      <c r="B153" s="5">
        <v>159.88710846250001</v>
      </c>
      <c r="C153" s="4">
        <f t="shared" si="31"/>
        <v>-762.11434856250003</v>
      </c>
      <c r="D153" s="4">
        <f t="shared" si="32"/>
        <v>4026.8855804374998</v>
      </c>
      <c r="E153">
        <f t="shared" si="33"/>
        <v>-605.16961057712501</v>
      </c>
      <c r="F153">
        <f t="shared" si="34"/>
        <v>2536.8766103767489</v>
      </c>
      <c r="G153">
        <f t="shared" si="35"/>
        <v>5073.7532207534978</v>
      </c>
      <c r="H153">
        <f t="shared" si="36"/>
        <v>1931.7069997996239</v>
      </c>
      <c r="I153">
        <f t="shared" si="37"/>
        <v>4468.5836101763725</v>
      </c>
      <c r="J153">
        <f t="shared" si="38"/>
        <v>-3142.0462209538737</v>
      </c>
      <c r="K153">
        <f t="shared" si="39"/>
        <v>-5678.922831330623</v>
      </c>
    </row>
    <row r="154" spans="1:11">
      <c r="A154" t="s">
        <v>114</v>
      </c>
      <c r="B154" s="5">
        <v>-263.2699590675</v>
      </c>
      <c r="C154" s="4">
        <f t="shared" si="31"/>
        <v>-657.69569654499992</v>
      </c>
      <c r="D154" s="4">
        <f t="shared" si="32"/>
        <v>4473.3181797550005</v>
      </c>
      <c r="E154">
        <f t="shared" si="33"/>
        <v>-391.62722817987515</v>
      </c>
      <c r="F154">
        <f t="shared" si="34"/>
        <v>2776.8390250011307</v>
      </c>
      <c r="G154">
        <f t="shared" si="35"/>
        <v>5553.6780500022614</v>
      </c>
      <c r="H154">
        <f t="shared" si="36"/>
        <v>2385.2117968212556</v>
      </c>
      <c r="I154">
        <f t="shared" si="37"/>
        <v>5162.0508218223858</v>
      </c>
      <c r="J154">
        <f t="shared" si="38"/>
        <v>-3168.4662531810059</v>
      </c>
      <c r="K154">
        <f t="shared" si="39"/>
        <v>-5945.305278182137</v>
      </c>
    </row>
    <row r="155" spans="1:11">
      <c r="A155" t="s">
        <v>115</v>
      </c>
      <c r="B155" s="5">
        <v>-94.276778067500004</v>
      </c>
      <c r="C155" s="4">
        <f t="shared" si="31"/>
        <v>-446.15692981749999</v>
      </c>
      <c r="D155" s="4">
        <f t="shared" si="32"/>
        <v>4959.7851373824997</v>
      </c>
      <c r="E155">
        <f t="shared" si="33"/>
        <v>-100.13204471524996</v>
      </c>
      <c r="F155">
        <f t="shared" si="34"/>
        <v>3019.3684943038775</v>
      </c>
      <c r="G155">
        <f t="shared" si="35"/>
        <v>6038.7369886077549</v>
      </c>
      <c r="H155">
        <f t="shared" si="36"/>
        <v>2919.2364495886277</v>
      </c>
      <c r="I155">
        <f t="shared" si="37"/>
        <v>5938.6049438925047</v>
      </c>
      <c r="J155">
        <f t="shared" si="38"/>
        <v>-3119.5005390191272</v>
      </c>
      <c r="K155">
        <f t="shared" si="39"/>
        <v>-6138.8690333230052</v>
      </c>
    </row>
    <row r="156" spans="1:11">
      <c r="A156" t="s">
        <v>116</v>
      </c>
      <c r="B156" s="5">
        <v>-715.09655564750005</v>
      </c>
      <c r="C156" s="4">
        <f t="shared" si="31"/>
        <v>-912.7561843200001</v>
      </c>
      <c r="D156" s="4">
        <f t="shared" si="32"/>
        <v>185.54051832999994</v>
      </c>
      <c r="E156">
        <f t="shared" si="33"/>
        <v>-48.822619788249952</v>
      </c>
      <c r="F156">
        <f t="shared" si="34"/>
        <v>3014.8381103811998</v>
      </c>
      <c r="G156">
        <f t="shared" si="35"/>
        <v>6029.6762207623997</v>
      </c>
      <c r="H156">
        <f t="shared" si="36"/>
        <v>2966.0154905929498</v>
      </c>
      <c r="I156">
        <f t="shared" si="37"/>
        <v>5980.8536009741501</v>
      </c>
      <c r="J156">
        <f t="shared" si="38"/>
        <v>-3063.6607301694498</v>
      </c>
      <c r="K156">
        <f t="shared" si="39"/>
        <v>-6078.4988405506492</v>
      </c>
    </row>
    <row r="157" spans="1:11">
      <c r="A157" t="s">
        <v>117</v>
      </c>
      <c r="B157" s="5">
        <v>-442.10529382750002</v>
      </c>
      <c r="C157" s="4">
        <f t="shared" si="31"/>
        <v>-1514.7485866100001</v>
      </c>
      <c r="D157" s="4">
        <f t="shared" si="32"/>
        <v>-752.63423804750005</v>
      </c>
      <c r="E157">
        <f t="shared" si="33"/>
        <v>-47.133289875125101</v>
      </c>
      <c r="F157">
        <f t="shared" si="34"/>
        <v>3014.4124887350972</v>
      </c>
      <c r="G157">
        <f t="shared" si="35"/>
        <v>6028.8249774701944</v>
      </c>
      <c r="H157">
        <f t="shared" si="36"/>
        <v>2967.279198859972</v>
      </c>
      <c r="I157">
        <f t="shared" si="37"/>
        <v>5981.6916875950692</v>
      </c>
      <c r="J157">
        <f t="shared" si="38"/>
        <v>-3061.5457786102224</v>
      </c>
      <c r="K157">
        <f t="shared" si="39"/>
        <v>-6075.9582673453197</v>
      </c>
    </row>
    <row r="158" spans="1:11">
      <c r="A158" t="s">
        <v>163</v>
      </c>
      <c r="B158" s="5">
        <v>-526.40135582749997</v>
      </c>
      <c r="C158" s="4">
        <f t="shared" si="31"/>
        <v>-1777.87998337</v>
      </c>
      <c r="D158" s="4">
        <f t="shared" si="32"/>
        <v>-1120.1842868250001</v>
      </c>
      <c r="E158">
        <f t="shared" si="33"/>
        <v>-63.122106543875034</v>
      </c>
      <c r="F158">
        <f t="shared" si="34"/>
        <v>3019.4620753991599</v>
      </c>
      <c r="G158">
        <f t="shared" si="35"/>
        <v>6038.9241507983197</v>
      </c>
      <c r="H158">
        <f t="shared" si="36"/>
        <v>2956.339968855285</v>
      </c>
      <c r="I158">
        <f t="shared" si="37"/>
        <v>5975.8020442544448</v>
      </c>
      <c r="J158">
        <f t="shared" si="38"/>
        <v>-3082.5841819430348</v>
      </c>
      <c r="K158">
        <f t="shared" si="39"/>
        <v>-6102.0462573421946</v>
      </c>
    </row>
    <row r="159" spans="1:11">
      <c r="A159" t="s">
        <v>119</v>
      </c>
      <c r="B159" s="5">
        <v>-846.20127382750002</v>
      </c>
      <c r="C159" s="4">
        <f t="shared" si="31"/>
        <v>-2529.8044791299999</v>
      </c>
      <c r="D159" s="4">
        <f t="shared" si="32"/>
        <v>-2083.6475493124999</v>
      </c>
      <c r="E159">
        <f t="shared" si="33"/>
        <v>-199.36064258250002</v>
      </c>
      <c r="F159">
        <f t="shared" si="34"/>
        <v>3047.3561979797632</v>
      </c>
      <c r="G159">
        <f t="shared" si="35"/>
        <v>6094.7123959595265</v>
      </c>
      <c r="H159">
        <f t="shared" si="36"/>
        <v>2847.9955553972632</v>
      </c>
      <c r="I159">
        <f t="shared" si="37"/>
        <v>5895.3517533770264</v>
      </c>
      <c r="J159">
        <f t="shared" si="38"/>
        <v>-3246.7168405622633</v>
      </c>
      <c r="K159">
        <f t="shared" si="39"/>
        <v>-6294.0730385420266</v>
      </c>
    </row>
    <row r="160" spans="1:11">
      <c r="A160" t="s">
        <v>120</v>
      </c>
      <c r="B160" s="5">
        <v>-671.28323782749999</v>
      </c>
      <c r="C160" s="4">
        <f t="shared" si="31"/>
        <v>-2485.9911613100003</v>
      </c>
      <c r="D160" s="4">
        <f t="shared" si="32"/>
        <v>-1573.2349769900002</v>
      </c>
      <c r="E160">
        <f t="shared" si="33"/>
        <v>-273.97640547150002</v>
      </c>
      <c r="F160">
        <f t="shared" si="34"/>
        <v>3062.5356568745451</v>
      </c>
      <c r="G160">
        <f t="shared" si="35"/>
        <v>6125.0713137490902</v>
      </c>
      <c r="H160">
        <f t="shared" si="36"/>
        <v>2788.559251403045</v>
      </c>
      <c r="I160">
        <f t="shared" si="37"/>
        <v>5851.0949082775905</v>
      </c>
      <c r="J160">
        <f t="shared" si="38"/>
        <v>-3336.5120623460452</v>
      </c>
      <c r="K160">
        <f t="shared" si="39"/>
        <v>-6399.0477192205899</v>
      </c>
    </row>
    <row r="161" spans="1:11">
      <c r="A161" t="s">
        <v>121</v>
      </c>
      <c r="B161" s="5">
        <v>-1251.76905276</v>
      </c>
      <c r="C161" s="4">
        <f t="shared" si="31"/>
        <v>-3295.6549202424999</v>
      </c>
      <c r="D161" s="4">
        <f t="shared" si="32"/>
        <v>-1780.9063336324998</v>
      </c>
      <c r="E161">
        <f t="shared" si="33"/>
        <v>-357.95434148812501</v>
      </c>
      <c r="F161">
        <f t="shared" si="34"/>
        <v>3080.5276340321666</v>
      </c>
      <c r="G161">
        <f t="shared" si="35"/>
        <v>6161.0552680643332</v>
      </c>
      <c r="H161">
        <f t="shared" si="36"/>
        <v>2722.5732925440416</v>
      </c>
      <c r="I161">
        <f t="shared" si="37"/>
        <v>5803.1009265762077</v>
      </c>
      <c r="J161">
        <f t="shared" si="38"/>
        <v>-3438.4819755202916</v>
      </c>
      <c r="K161">
        <f t="shared" si="39"/>
        <v>-6519.0096095524586</v>
      </c>
    </row>
    <row r="162" spans="1:11">
      <c r="A162" t="s">
        <v>122</v>
      </c>
      <c r="B162" s="5">
        <v>-1585.50670249</v>
      </c>
      <c r="C162" s="4">
        <f t="shared" si="31"/>
        <v>-4354.7602669050002</v>
      </c>
      <c r="D162" s="4">
        <f t="shared" si="32"/>
        <v>-2576.8802835350002</v>
      </c>
      <c r="E162">
        <f t="shared" si="33"/>
        <v>-482.02670967037494</v>
      </c>
      <c r="F162">
        <f t="shared" si="34"/>
        <v>3119.1277067158258</v>
      </c>
      <c r="G162">
        <f t="shared" si="35"/>
        <v>6238.2554134316515</v>
      </c>
      <c r="H162">
        <f t="shared" si="36"/>
        <v>2637.1009970454506</v>
      </c>
      <c r="I162">
        <f t="shared" si="37"/>
        <v>5756.2287037612768</v>
      </c>
      <c r="J162">
        <f t="shared" si="38"/>
        <v>-3601.1544163862009</v>
      </c>
      <c r="K162">
        <f t="shared" si="39"/>
        <v>-6720.2821231020262</v>
      </c>
    </row>
    <row r="163" spans="1:11">
      <c r="A163" t="s">
        <v>123</v>
      </c>
      <c r="B163" s="5">
        <v>62.357469399999999</v>
      </c>
      <c r="C163" s="4">
        <f t="shared" si="31"/>
        <v>-3446.2015236775001</v>
      </c>
      <c r="D163" s="4">
        <f t="shared" si="32"/>
        <v>-916.39704454750017</v>
      </c>
      <c r="E163">
        <f t="shared" si="33"/>
        <v>-492.02298823825004</v>
      </c>
      <c r="F163">
        <f t="shared" si="34"/>
        <v>3120.2387737093013</v>
      </c>
      <c r="G163">
        <f t="shared" si="35"/>
        <v>6240.4775474186026</v>
      </c>
      <c r="H163">
        <f t="shared" si="36"/>
        <v>2628.2157854710513</v>
      </c>
      <c r="I163">
        <f t="shared" si="37"/>
        <v>5748.4545591803526</v>
      </c>
      <c r="J163">
        <f t="shared" si="38"/>
        <v>-3612.2617619475513</v>
      </c>
      <c r="K163">
        <f t="shared" si="39"/>
        <v>-6732.5005356568527</v>
      </c>
    </row>
    <row r="164" spans="1:11">
      <c r="A164" t="s">
        <v>124</v>
      </c>
      <c r="B164" s="5">
        <v>-573.22104171000001</v>
      </c>
      <c r="C164" s="4">
        <f t="shared" si="31"/>
        <v>-3348.1393275599999</v>
      </c>
      <c r="D164" s="4">
        <f t="shared" si="32"/>
        <v>-862.14816624999958</v>
      </c>
      <c r="E164">
        <f t="shared" si="33"/>
        <v>-574.89229971974987</v>
      </c>
      <c r="F164">
        <f t="shared" si="34"/>
        <v>3106.2290157791354</v>
      </c>
      <c r="G164">
        <f t="shared" si="35"/>
        <v>6212.4580315582707</v>
      </c>
      <c r="H164">
        <f t="shared" si="36"/>
        <v>2531.3367160593853</v>
      </c>
      <c r="I164">
        <f t="shared" si="37"/>
        <v>5637.5657318385211</v>
      </c>
      <c r="J164">
        <f t="shared" si="38"/>
        <v>-3681.1213154988855</v>
      </c>
      <c r="K164">
        <f t="shared" si="39"/>
        <v>-6787.3503312780203</v>
      </c>
    </row>
    <row r="165" spans="1:11">
      <c r="A165" t="s">
        <v>125</v>
      </c>
      <c r="B165" s="5">
        <v>-346.42</v>
      </c>
      <c r="C165" s="4">
        <f t="shared" ref="C165:C185" si="40">SUM(B162,B163,B164,B165)</f>
        <v>-2442.7902748000001</v>
      </c>
      <c r="D165" s="4">
        <f t="shared" si="32"/>
        <v>852.86464544249975</v>
      </c>
      <c r="E165">
        <f t="shared" si="33"/>
        <v>-571.96223619637499</v>
      </c>
      <c r="F165">
        <f t="shared" si="34"/>
        <v>3107.6158249859695</v>
      </c>
      <c r="G165">
        <f t="shared" si="35"/>
        <v>6215.2316499719391</v>
      </c>
      <c r="H165">
        <f t="shared" si="36"/>
        <v>2535.6535887895943</v>
      </c>
      <c r="I165">
        <f t="shared" si="37"/>
        <v>5643.2694137755643</v>
      </c>
      <c r="J165">
        <f t="shared" si="38"/>
        <v>-3679.5780611823448</v>
      </c>
      <c r="K165">
        <f t="shared" si="39"/>
        <v>-6787.1938861683138</v>
      </c>
    </row>
    <row r="166" spans="1:11">
      <c r="A166" t="s">
        <v>126</v>
      </c>
      <c r="B166" s="5">
        <v>-667.7</v>
      </c>
      <c r="C166" s="4">
        <f t="shared" si="40"/>
        <v>-1524.98357231</v>
      </c>
      <c r="D166" s="4">
        <f t="shared" si="32"/>
        <v>2829.7766945950002</v>
      </c>
      <c r="E166">
        <f t="shared" si="33"/>
        <v>-469.36211262612494</v>
      </c>
      <c r="F166">
        <f t="shared" si="34"/>
        <v>3187.3743503382834</v>
      </c>
      <c r="G166">
        <f t="shared" si="35"/>
        <v>6374.7487006765668</v>
      </c>
      <c r="H166">
        <f t="shared" si="36"/>
        <v>2718.0122377121584</v>
      </c>
      <c r="I166">
        <f t="shared" si="37"/>
        <v>5905.3865880504418</v>
      </c>
      <c r="J166">
        <f t="shared" si="38"/>
        <v>-3656.7364629644085</v>
      </c>
      <c r="K166">
        <f t="shared" si="39"/>
        <v>-6844.1108133026919</v>
      </c>
    </row>
    <row r="167" spans="1:11">
      <c r="A167" t="s">
        <v>127</v>
      </c>
      <c r="B167" s="5">
        <v>-4669.1499999999996</v>
      </c>
      <c r="C167" s="4">
        <f t="shared" si="40"/>
        <v>-6256.49104171</v>
      </c>
      <c r="D167" s="4">
        <f t="shared" si="32"/>
        <v>-2810.2895180324999</v>
      </c>
      <c r="E167">
        <f t="shared" si="33"/>
        <v>-649.50573255249992</v>
      </c>
      <c r="F167">
        <f t="shared" si="34"/>
        <v>3214.0002227950749</v>
      </c>
      <c r="G167">
        <f t="shared" si="35"/>
        <v>6428.0004455901499</v>
      </c>
      <c r="H167">
        <f t="shared" si="36"/>
        <v>2564.494490242575</v>
      </c>
      <c r="I167">
        <f t="shared" si="37"/>
        <v>5778.4947130376495</v>
      </c>
      <c r="J167">
        <f t="shared" si="38"/>
        <v>-3863.5059553475749</v>
      </c>
      <c r="K167">
        <f t="shared" si="39"/>
        <v>-7077.5061781426502</v>
      </c>
    </row>
    <row r="168" spans="1:11">
      <c r="A168" t="s">
        <v>128</v>
      </c>
      <c r="B168" s="5">
        <v>200.61</v>
      </c>
      <c r="C168" s="4">
        <f t="shared" si="40"/>
        <v>-5482.66</v>
      </c>
      <c r="D168" s="4">
        <f t="shared" si="32"/>
        <v>-2134.52067244</v>
      </c>
      <c r="E168">
        <f t="shared" si="33"/>
        <v>-530.25764831799995</v>
      </c>
      <c r="F168">
        <f t="shared" si="34"/>
        <v>3105.2612348404164</v>
      </c>
      <c r="G168">
        <f t="shared" si="35"/>
        <v>6210.5224696808327</v>
      </c>
      <c r="H168">
        <f t="shared" si="36"/>
        <v>2575.0035865224163</v>
      </c>
      <c r="I168">
        <f t="shared" si="37"/>
        <v>5680.2648213628327</v>
      </c>
      <c r="J168">
        <f t="shared" si="38"/>
        <v>-3635.5188831584164</v>
      </c>
      <c r="K168">
        <f t="shared" si="39"/>
        <v>-6740.7801179988328</v>
      </c>
    </row>
    <row r="169" spans="1:11">
      <c r="A169" t="s">
        <v>129</v>
      </c>
      <c r="B169" s="5">
        <v>-1512.38</v>
      </c>
      <c r="C169" s="4">
        <f t="shared" si="40"/>
        <v>-6648.62</v>
      </c>
      <c r="D169" s="4">
        <f t="shared" ref="D169:D185" si="41">C169-C165</f>
        <v>-4205.8297251999993</v>
      </c>
      <c r="E169">
        <f t="shared" si="33"/>
        <v>-508.25011498924994</v>
      </c>
      <c r="F169">
        <f t="shared" si="34"/>
        <v>3075.9788271491816</v>
      </c>
      <c r="G169">
        <f t="shared" si="35"/>
        <v>6151.9576542983632</v>
      </c>
      <c r="H169">
        <f t="shared" si="36"/>
        <v>2567.7287121599315</v>
      </c>
      <c r="I169">
        <f t="shared" si="37"/>
        <v>5643.7075393091136</v>
      </c>
      <c r="J169">
        <f t="shared" si="38"/>
        <v>-3584.2289421384316</v>
      </c>
      <c r="K169">
        <f t="shared" si="39"/>
        <v>-6660.2077692876128</v>
      </c>
    </row>
    <row r="170" spans="1:11">
      <c r="A170" t="s">
        <v>130</v>
      </c>
      <c r="B170" s="5">
        <v>-412.11</v>
      </c>
      <c r="C170" s="4">
        <f t="shared" si="40"/>
        <v>-6393.03</v>
      </c>
      <c r="D170" s="4">
        <f t="shared" si="41"/>
        <v>-4868.0464276900002</v>
      </c>
      <c r="E170">
        <f t="shared" si="33"/>
        <v>-502.43215891574999</v>
      </c>
      <c r="F170">
        <f t="shared" si="34"/>
        <v>3067.1643736215851</v>
      </c>
      <c r="G170">
        <f t="shared" si="35"/>
        <v>6134.3287472431703</v>
      </c>
      <c r="H170">
        <f t="shared" si="36"/>
        <v>2564.7322147058353</v>
      </c>
      <c r="I170">
        <f t="shared" si="37"/>
        <v>5631.8965883274204</v>
      </c>
      <c r="J170">
        <f t="shared" si="38"/>
        <v>-3569.596532537335</v>
      </c>
      <c r="K170">
        <f t="shared" si="39"/>
        <v>-6636.7609061589201</v>
      </c>
    </row>
    <row r="171" spans="1:11">
      <c r="A171" t="s">
        <v>131</v>
      </c>
      <c r="B171" s="5">
        <v>-2684.73</v>
      </c>
      <c r="C171" s="4">
        <f t="shared" si="40"/>
        <v>-4408.6100000000006</v>
      </c>
      <c r="D171" s="4">
        <f t="shared" si="41"/>
        <v>1847.8810417099994</v>
      </c>
      <c r="E171">
        <f t="shared" si="33"/>
        <v>-147.25163417199991</v>
      </c>
      <c r="F171">
        <f t="shared" si="34"/>
        <v>2894.1821994788988</v>
      </c>
      <c r="G171">
        <f t="shared" si="35"/>
        <v>5788.3643989577977</v>
      </c>
      <c r="H171">
        <f t="shared" si="36"/>
        <v>2746.9305653068991</v>
      </c>
      <c r="I171">
        <f t="shared" si="37"/>
        <v>5641.1127647857975</v>
      </c>
      <c r="J171">
        <f t="shared" si="38"/>
        <v>-3041.4338336508986</v>
      </c>
      <c r="K171">
        <f t="shared" si="39"/>
        <v>-5935.6160331297979</v>
      </c>
    </row>
    <row r="172" spans="1:11">
      <c r="A172" t="s">
        <v>132</v>
      </c>
      <c r="B172" s="5">
        <v>-3810.6</v>
      </c>
      <c r="C172" s="4">
        <f t="shared" si="40"/>
        <v>-8419.82</v>
      </c>
      <c r="D172" s="4">
        <f t="shared" si="41"/>
        <v>-2937.16</v>
      </c>
      <c r="E172">
        <f t="shared" si="33"/>
        <v>-472.29137124250008</v>
      </c>
      <c r="F172">
        <f t="shared" si="34"/>
        <v>2819.5689840038121</v>
      </c>
      <c r="G172">
        <f t="shared" si="35"/>
        <v>5639.1379680076243</v>
      </c>
      <c r="H172">
        <f t="shared" si="36"/>
        <v>2347.277612761312</v>
      </c>
      <c r="I172">
        <f t="shared" si="37"/>
        <v>5166.8465967651246</v>
      </c>
      <c r="J172">
        <f t="shared" si="38"/>
        <v>-3291.8603552463123</v>
      </c>
      <c r="K172">
        <f t="shared" si="39"/>
        <v>-6111.429339250124</v>
      </c>
    </row>
    <row r="173" spans="1:11">
      <c r="A173" t="s">
        <v>133</v>
      </c>
      <c r="B173" s="5">
        <v>40.964598539999997</v>
      </c>
      <c r="C173" s="4">
        <f t="shared" si="40"/>
        <v>-6866.4754014600003</v>
      </c>
      <c r="D173" s="4">
        <f t="shared" si="41"/>
        <v>-217.85540146000039</v>
      </c>
      <c r="E173">
        <f t="shared" si="33"/>
        <v>-684.52842033737511</v>
      </c>
      <c r="F173">
        <f t="shared" si="34"/>
        <v>2615.4467161521488</v>
      </c>
      <c r="G173">
        <f t="shared" si="35"/>
        <v>5230.8934323042977</v>
      </c>
      <c r="H173">
        <f t="shared" si="36"/>
        <v>1930.9182958147737</v>
      </c>
      <c r="I173">
        <f t="shared" si="37"/>
        <v>4546.3650119669228</v>
      </c>
      <c r="J173">
        <f t="shared" si="38"/>
        <v>-3299.9751364895237</v>
      </c>
      <c r="K173">
        <f t="shared" si="39"/>
        <v>-5915.4218526416726</v>
      </c>
    </row>
    <row r="174" spans="1:11">
      <c r="A174" t="s">
        <v>134</v>
      </c>
      <c r="B174" s="5">
        <v>-417.26445940999997</v>
      </c>
      <c r="C174" s="4">
        <f t="shared" si="40"/>
        <v>-6871.6298608699999</v>
      </c>
      <c r="D174" s="4">
        <f t="shared" si="41"/>
        <v>-478.59986087000016</v>
      </c>
      <c r="E174">
        <f t="shared" si="33"/>
        <v>-932.12432236862492</v>
      </c>
      <c r="F174">
        <f t="shared" si="34"/>
        <v>2319.0699063821235</v>
      </c>
      <c r="G174">
        <f t="shared" si="35"/>
        <v>4638.1398127642469</v>
      </c>
      <c r="H174">
        <f t="shared" si="36"/>
        <v>1386.9455840134985</v>
      </c>
      <c r="I174">
        <f t="shared" si="37"/>
        <v>3706.0154903956218</v>
      </c>
      <c r="J174">
        <f t="shared" si="38"/>
        <v>-3251.1942287507482</v>
      </c>
      <c r="K174">
        <f t="shared" si="39"/>
        <v>-5570.2641351328721</v>
      </c>
    </row>
    <row r="175" spans="1:11">
      <c r="A175" t="s">
        <v>135</v>
      </c>
      <c r="B175" s="5">
        <v>-185.13302655999999</v>
      </c>
      <c r="C175" s="4">
        <f t="shared" si="40"/>
        <v>-4372.0328874300003</v>
      </c>
      <c r="D175" s="4">
        <f t="shared" si="41"/>
        <v>36.577112570000281</v>
      </c>
      <c r="E175">
        <f t="shared" si="33"/>
        <v>-1178.28472360925</v>
      </c>
      <c r="F175">
        <f t="shared" si="34"/>
        <v>1880.5864973799096</v>
      </c>
      <c r="G175">
        <f t="shared" si="35"/>
        <v>3761.1729947598192</v>
      </c>
      <c r="H175">
        <f t="shared" si="36"/>
        <v>702.30177377065957</v>
      </c>
      <c r="I175">
        <f t="shared" si="37"/>
        <v>2582.8882711505694</v>
      </c>
      <c r="J175">
        <f t="shared" si="38"/>
        <v>-3058.8712209891596</v>
      </c>
      <c r="K175">
        <f t="shared" si="39"/>
        <v>-4939.457718369069</v>
      </c>
    </row>
    <row r="176" spans="1:11">
      <c r="A176" t="s">
        <v>136</v>
      </c>
      <c r="B176" s="5">
        <v>1167.63498</v>
      </c>
      <c r="C176" s="4">
        <f t="shared" si="40"/>
        <v>606.2020925700001</v>
      </c>
      <c r="D176" s="4">
        <f t="shared" si="41"/>
        <v>9026.0220925699996</v>
      </c>
      <c r="E176">
        <f t="shared" si="33"/>
        <v>-736.2606448972499</v>
      </c>
      <c r="F176">
        <f t="shared" si="34"/>
        <v>2951.8563159777136</v>
      </c>
      <c r="G176">
        <f t="shared" si="35"/>
        <v>5903.7126319554272</v>
      </c>
      <c r="H176">
        <f t="shared" si="36"/>
        <v>2215.5956710804639</v>
      </c>
      <c r="I176">
        <f t="shared" si="37"/>
        <v>5167.4519870581771</v>
      </c>
      <c r="J176">
        <f t="shared" si="38"/>
        <v>-3688.1169608749633</v>
      </c>
      <c r="K176">
        <f t="shared" si="39"/>
        <v>-6639.9732768526774</v>
      </c>
    </row>
    <row r="177" spans="1:80">
      <c r="A177" t="s">
        <v>137</v>
      </c>
      <c r="B177" s="5">
        <v>-388.60974326000002</v>
      </c>
      <c r="C177" s="4">
        <f t="shared" si="40"/>
        <v>176.62775077000009</v>
      </c>
      <c r="D177" s="4">
        <f t="shared" si="41"/>
        <v>7043.10315223</v>
      </c>
      <c r="E177">
        <f t="shared" si="33"/>
        <v>-346.47377538337486</v>
      </c>
      <c r="F177">
        <f t="shared" si="34"/>
        <v>3426.1779796302853</v>
      </c>
      <c r="G177">
        <f t="shared" si="35"/>
        <v>6852.3559592605707</v>
      </c>
      <c r="H177">
        <f t="shared" si="36"/>
        <v>3079.7042042469106</v>
      </c>
      <c r="I177">
        <f t="shared" si="37"/>
        <v>6505.8821838771955</v>
      </c>
      <c r="J177">
        <f t="shared" si="38"/>
        <v>-3772.65175501366</v>
      </c>
      <c r="K177">
        <f t="shared" si="39"/>
        <v>-7198.8297346439458</v>
      </c>
    </row>
    <row r="178" spans="1:80">
      <c r="A178" t="s">
        <v>138</v>
      </c>
      <c r="B178" s="5">
        <v>-1052.5250579999999</v>
      </c>
      <c r="C178" s="4">
        <f t="shared" si="40"/>
        <v>-458.63284781999982</v>
      </c>
      <c r="D178" s="4">
        <f t="shared" si="41"/>
        <v>6412.9970130500005</v>
      </c>
      <c r="E178">
        <f t="shared" si="33"/>
        <v>30.185289610375094</v>
      </c>
      <c r="F178">
        <f t="shared" si="34"/>
        <v>3736.6576098608944</v>
      </c>
      <c r="G178">
        <f t="shared" si="35"/>
        <v>7473.3152197217887</v>
      </c>
      <c r="H178">
        <f t="shared" si="36"/>
        <v>3766.8428994712694</v>
      </c>
      <c r="I178">
        <f t="shared" si="37"/>
        <v>7503.5005093321633</v>
      </c>
      <c r="J178">
        <f t="shared" si="38"/>
        <v>-3706.4723202505193</v>
      </c>
      <c r="K178">
        <f t="shared" si="39"/>
        <v>-7443.1299301114141</v>
      </c>
    </row>
    <row r="179" spans="1:80">
      <c r="A179" t="s">
        <v>139</v>
      </c>
      <c r="B179" s="5">
        <v>-1954.3140251</v>
      </c>
      <c r="C179" s="4">
        <f t="shared" si="40"/>
        <v>-2227.8138463599998</v>
      </c>
      <c r="D179" s="4">
        <f t="shared" si="41"/>
        <v>2144.2190410700005</v>
      </c>
      <c r="E179">
        <f t="shared" si="33"/>
        <v>241.57861912949994</v>
      </c>
      <c r="F179">
        <f t="shared" si="34"/>
        <v>3730.3640178617352</v>
      </c>
      <c r="G179">
        <f t="shared" si="35"/>
        <v>7460.7280357234704</v>
      </c>
      <c r="H179">
        <f t="shared" si="36"/>
        <v>3971.9426369912353</v>
      </c>
      <c r="I179">
        <f t="shared" si="37"/>
        <v>7702.3066548529705</v>
      </c>
      <c r="J179">
        <f t="shared" si="38"/>
        <v>-3488.7853987322351</v>
      </c>
      <c r="K179">
        <f t="shared" si="39"/>
        <v>-7219.1494165939703</v>
      </c>
    </row>
    <row r="180" spans="1:80">
      <c r="A180" t="s">
        <v>140</v>
      </c>
      <c r="B180" s="5">
        <v>-4256.6339527999999</v>
      </c>
      <c r="C180" s="4">
        <f t="shared" si="40"/>
        <v>-7652.0827791599995</v>
      </c>
      <c r="D180" s="4">
        <f t="shared" si="41"/>
        <v>-8258.2848717300003</v>
      </c>
      <c r="E180">
        <f t="shared" si="33"/>
        <v>-92.673875607499937</v>
      </c>
      <c r="F180">
        <f t="shared" si="34"/>
        <v>4174.5868675469983</v>
      </c>
      <c r="G180">
        <f t="shared" si="35"/>
        <v>8349.1737350939966</v>
      </c>
      <c r="H180">
        <f t="shared" si="36"/>
        <v>4081.9129919394982</v>
      </c>
      <c r="I180">
        <f t="shared" si="37"/>
        <v>8256.4998594864974</v>
      </c>
      <c r="J180">
        <f t="shared" si="38"/>
        <v>-4267.2607431544984</v>
      </c>
      <c r="K180">
        <f t="shared" si="39"/>
        <v>-8441.8476107014958</v>
      </c>
    </row>
    <row r="181" spans="1:80">
      <c r="A181" t="s">
        <v>141</v>
      </c>
      <c r="B181" s="5">
        <v>-894.90409876000001</v>
      </c>
      <c r="C181" s="4">
        <f t="shared" si="40"/>
        <v>-8158.3771346599997</v>
      </c>
      <c r="D181" s="4">
        <f t="shared" si="41"/>
        <v>-8335.0048854300003</v>
      </c>
      <c r="E181">
        <f t="shared" si="33"/>
        <v>-420.37880319737485</v>
      </c>
      <c r="F181">
        <f t="shared" si="34"/>
        <v>4554.0867478449336</v>
      </c>
      <c r="G181">
        <f t="shared" si="35"/>
        <v>9108.1734956898672</v>
      </c>
      <c r="H181">
        <f t="shared" si="36"/>
        <v>4133.7079446475591</v>
      </c>
      <c r="I181">
        <f t="shared" si="37"/>
        <v>8687.7946924924927</v>
      </c>
      <c r="J181">
        <f t="shared" si="38"/>
        <v>-4974.4655510423081</v>
      </c>
      <c r="K181">
        <f t="shared" si="39"/>
        <v>-9528.5522988872417</v>
      </c>
    </row>
    <row r="182" spans="1:80">
      <c r="A182" t="s">
        <v>142</v>
      </c>
      <c r="B182" s="5">
        <v>-1475.8856539000001</v>
      </c>
      <c r="C182" s="4">
        <f t="shared" si="40"/>
        <v>-8581.7377305600003</v>
      </c>
      <c r="D182" s="4">
        <f t="shared" si="41"/>
        <v>-8123.1048827400009</v>
      </c>
      <c r="E182">
        <f t="shared" si="33"/>
        <v>-697.69003315762495</v>
      </c>
      <c r="F182">
        <f t="shared" si="34"/>
        <v>4851.4668215291586</v>
      </c>
      <c r="G182">
        <f t="shared" si="35"/>
        <v>9702.9336430583171</v>
      </c>
      <c r="H182">
        <f t="shared" si="36"/>
        <v>4153.7767883715333</v>
      </c>
      <c r="I182">
        <f t="shared" si="37"/>
        <v>9005.2436099006918</v>
      </c>
      <c r="J182">
        <f t="shared" si="38"/>
        <v>-5549.1568546867838</v>
      </c>
      <c r="K182">
        <f t="shared" si="39"/>
        <v>-10400.623676215942</v>
      </c>
    </row>
    <row r="183" spans="1:80">
      <c r="A183" t="s">
        <v>143</v>
      </c>
      <c r="B183" s="5">
        <v>1.89212022</v>
      </c>
      <c r="C183" s="4">
        <f t="shared" si="40"/>
        <v>-6625.5315852399999</v>
      </c>
      <c r="D183" s="4">
        <f t="shared" si="41"/>
        <v>-4397.7177388800001</v>
      </c>
      <c r="E183">
        <f t="shared" si="33"/>
        <v>-871.75606787424999</v>
      </c>
      <c r="F183">
        <f t="shared" si="34"/>
        <v>4921.6720985379343</v>
      </c>
      <c r="G183">
        <f t="shared" si="35"/>
        <v>9843.3441970758686</v>
      </c>
      <c r="H183">
        <f t="shared" si="36"/>
        <v>4049.9160306636841</v>
      </c>
      <c r="I183">
        <f t="shared" si="37"/>
        <v>8971.5881292016184</v>
      </c>
      <c r="J183">
        <f t="shared" si="38"/>
        <v>-5793.4281664121845</v>
      </c>
      <c r="K183">
        <f t="shared" si="39"/>
        <v>-10715.100264950119</v>
      </c>
    </row>
    <row r="184" spans="1:80">
      <c r="A184" t="s">
        <v>144</v>
      </c>
      <c r="B184" s="5">
        <v>-1530.0533637000001</v>
      </c>
      <c r="C184" s="4">
        <f t="shared" si="40"/>
        <v>-3898.9509961399999</v>
      </c>
      <c r="D184" s="4">
        <f t="shared" si="41"/>
        <v>3753.1317830199996</v>
      </c>
      <c r="E184">
        <f t="shared" si="33"/>
        <v>-640.9920704107501</v>
      </c>
      <c r="F184">
        <f t="shared" si="34"/>
        <v>5029.1713429386846</v>
      </c>
      <c r="G184">
        <f t="shared" si="35"/>
        <v>10058.342685877369</v>
      </c>
      <c r="H184">
        <f t="shared" si="36"/>
        <v>4388.1792725279347</v>
      </c>
      <c r="I184">
        <f t="shared" si="37"/>
        <v>9417.3506154666193</v>
      </c>
      <c r="J184">
        <f t="shared" si="38"/>
        <v>-5670.1634133494344</v>
      </c>
      <c r="K184">
        <f t="shared" si="39"/>
        <v>-10699.334756288119</v>
      </c>
    </row>
    <row r="185" spans="1:80">
      <c r="A185" t="s">
        <v>145</v>
      </c>
      <c r="B185" s="5">
        <v>-235.03489364000001</v>
      </c>
      <c r="C185" s="4">
        <f t="shared" si="40"/>
        <v>-3239.0817910200003</v>
      </c>
      <c r="D185" s="4">
        <f t="shared" si="41"/>
        <v>4919.2953436399994</v>
      </c>
      <c r="E185">
        <f t="shared" si="33"/>
        <v>-437.67053550087513</v>
      </c>
      <c r="F185">
        <f>STDEV(D166,D167,D168,D169,D170,D171,D172,D173,D174,D175,D176,D177,D178,D179,D180,D181,D182,D183,D184,D185)</f>
        <v>5172.8904616902191</v>
      </c>
      <c r="G185">
        <f t="shared" si="35"/>
        <v>10345.780923380438</v>
      </c>
      <c r="H185">
        <f t="shared" si="36"/>
        <v>4735.2199261893438</v>
      </c>
      <c r="I185">
        <f t="shared" si="37"/>
        <v>9908.1103878795639</v>
      </c>
      <c r="J185">
        <f t="shared" si="38"/>
        <v>-5610.5609971910944</v>
      </c>
      <c r="K185">
        <f t="shared" si="39"/>
        <v>-10783.451458881313</v>
      </c>
    </row>
    <row r="186" spans="1:80">
      <c r="A186" t="s">
        <v>146</v>
      </c>
      <c r="B186" s="5">
        <v>-1145.8079680999999</v>
      </c>
      <c r="C186" s="4">
        <f t="shared" ref="C186:C188" si="42">SUM(B183,B184,B185,B186)</f>
        <v>-2909.0041052200004</v>
      </c>
      <c r="D186" s="4">
        <f t="shared" ref="D186:D188" si="43">C186-C182</f>
        <v>5672.7336253399999</v>
      </c>
      <c r="E186">
        <f t="shared" si="33"/>
        <v>-295.52268896362506</v>
      </c>
      <c r="F186">
        <f t="shared" ref="F186:F188" si="44">STDEV(D167,D168,D169,D170,D171,D172,D173,D174,D175,D176,D177,D178,D179,D180,D181,D182,D183,D184,D185,D186)</f>
        <v>5304.7834731649909</v>
      </c>
      <c r="G186">
        <f t="shared" si="35"/>
        <v>10609.566946329982</v>
      </c>
      <c r="H186">
        <f t="shared" si="36"/>
        <v>5009.2607842013658</v>
      </c>
      <c r="I186">
        <f t="shared" si="37"/>
        <v>10314.044257366357</v>
      </c>
      <c r="J186">
        <f t="shared" si="38"/>
        <v>-5600.3061621286161</v>
      </c>
      <c r="K186">
        <f t="shared" si="39"/>
        <v>-10905.089635293607</v>
      </c>
    </row>
    <row r="187" spans="1:80">
      <c r="A187" t="s">
        <v>273</v>
      </c>
      <c r="B187" s="5">
        <v>-1997.0561580999999</v>
      </c>
      <c r="C187" s="4">
        <f t="shared" si="42"/>
        <v>-4907.9523835400005</v>
      </c>
      <c r="D187" s="4">
        <f t="shared" si="43"/>
        <v>1717.5792016999994</v>
      </c>
      <c r="E187">
        <f t="shared" ref="E187:E188" si="45">AVERAGE(D168:D187)</f>
        <v>-69.129252977000121</v>
      </c>
      <c r="F187">
        <f t="shared" si="44"/>
        <v>5288.4047614945966</v>
      </c>
      <c r="G187">
        <f t="shared" ref="G187:G188" si="46">F187*2</f>
        <v>10576.809522989193</v>
      </c>
      <c r="H187">
        <f t="shared" ref="H187:H188" si="47">E187+F187</f>
        <v>5219.2755085175968</v>
      </c>
      <c r="I187">
        <f t="shared" ref="I187:I188" si="48">E187+G187</f>
        <v>10507.680270012193</v>
      </c>
      <c r="J187">
        <f t="shared" ref="J187:J188" si="49">E187-F187</f>
        <v>-5357.5340144715965</v>
      </c>
      <c r="K187">
        <f t="shared" ref="K187:K188" si="50">E187-G187</f>
        <v>-10645.938775966193</v>
      </c>
    </row>
    <row r="188" spans="1:80">
      <c r="A188" t="s">
        <v>274</v>
      </c>
      <c r="B188" s="5">
        <v>-839.83741615999998</v>
      </c>
      <c r="C188" s="4">
        <f t="shared" si="42"/>
        <v>-4217.7364359999992</v>
      </c>
      <c r="D188" s="4">
        <f t="shared" si="43"/>
        <v>-318.78543985999931</v>
      </c>
      <c r="E188">
        <f t="shared" si="45"/>
        <v>21.657508651999841</v>
      </c>
      <c r="F188">
        <f t="shared" si="44"/>
        <v>5266.6223835180408</v>
      </c>
      <c r="G188">
        <f t="shared" si="46"/>
        <v>10533.244767036082</v>
      </c>
      <c r="H188">
        <f t="shared" si="47"/>
        <v>5288.2798921700405</v>
      </c>
      <c r="I188">
        <f t="shared" si="48"/>
        <v>10554.902275688082</v>
      </c>
      <c r="J188">
        <f t="shared" si="49"/>
        <v>-5244.9648748660411</v>
      </c>
      <c r="K188">
        <f t="shared" si="50"/>
        <v>-10511.587258384081</v>
      </c>
    </row>
    <row r="190" spans="1:80" ht="60">
      <c r="A190" s="1" t="s">
        <v>0</v>
      </c>
      <c r="B190" s="7" t="s">
        <v>165</v>
      </c>
      <c r="C190" s="2" t="s">
        <v>148</v>
      </c>
      <c r="D190" s="2" t="s">
        <v>149</v>
      </c>
      <c r="E190" s="2" t="s">
        <v>150</v>
      </c>
      <c r="F190" s="2" t="s">
        <v>166</v>
      </c>
      <c r="G190" s="2" t="s">
        <v>167</v>
      </c>
      <c r="H190" s="2" t="s">
        <v>151</v>
      </c>
      <c r="I190" s="2" t="s">
        <v>152</v>
      </c>
      <c r="J190" s="2" t="s">
        <v>153</v>
      </c>
      <c r="K190" s="2" t="s">
        <v>154</v>
      </c>
      <c r="O190" s="9" t="s">
        <v>83</v>
      </c>
      <c r="P190" s="9" t="s">
        <v>84</v>
      </c>
      <c r="Q190" s="9" t="s">
        <v>85</v>
      </c>
      <c r="R190" s="9" t="s">
        <v>86</v>
      </c>
      <c r="S190" s="9" t="s">
        <v>87</v>
      </c>
      <c r="T190" s="9" t="s">
        <v>88</v>
      </c>
      <c r="U190" s="9" t="s">
        <v>89</v>
      </c>
      <c r="V190" s="9" t="s">
        <v>90</v>
      </c>
      <c r="W190" s="9" t="s">
        <v>91</v>
      </c>
      <c r="X190" s="9" t="s">
        <v>92</v>
      </c>
      <c r="Y190" s="9" t="s">
        <v>93</v>
      </c>
      <c r="Z190" s="9" t="s">
        <v>94</v>
      </c>
      <c r="AA190" s="9" t="s">
        <v>95</v>
      </c>
      <c r="AB190" s="9" t="s">
        <v>96</v>
      </c>
      <c r="AC190" s="9" t="s">
        <v>97</v>
      </c>
      <c r="AD190" s="9" t="s">
        <v>98</v>
      </c>
      <c r="AE190" s="9" t="s">
        <v>99</v>
      </c>
      <c r="AF190" s="9" t="s">
        <v>100</v>
      </c>
      <c r="AG190" s="9" t="s">
        <v>101</v>
      </c>
      <c r="AH190" s="9" t="s">
        <v>102</v>
      </c>
      <c r="AI190" s="9" t="s">
        <v>103</v>
      </c>
      <c r="AJ190" s="9" t="s">
        <v>104</v>
      </c>
      <c r="AK190" s="9" t="s">
        <v>105</v>
      </c>
      <c r="AL190" s="9" t="s">
        <v>106</v>
      </c>
      <c r="AM190" s="9" t="s">
        <v>107</v>
      </c>
      <c r="AN190" s="9" t="s">
        <v>108</v>
      </c>
      <c r="AO190" s="9" t="s">
        <v>109</v>
      </c>
      <c r="AP190" s="9" t="s">
        <v>110</v>
      </c>
      <c r="AQ190" s="9" t="s">
        <v>111</v>
      </c>
      <c r="AR190" s="9" t="s">
        <v>112</v>
      </c>
      <c r="AS190" s="9" t="s">
        <v>113</v>
      </c>
      <c r="AT190" s="9" t="s">
        <v>114</v>
      </c>
      <c r="AU190" s="9" t="s">
        <v>115</v>
      </c>
      <c r="AV190" s="9" t="s">
        <v>116</v>
      </c>
      <c r="AW190" s="9" t="s">
        <v>117</v>
      </c>
      <c r="AX190" s="9" t="s">
        <v>163</v>
      </c>
      <c r="AY190" s="9" t="s">
        <v>119</v>
      </c>
      <c r="AZ190" s="9" t="s">
        <v>120</v>
      </c>
      <c r="BA190" s="9" t="s">
        <v>121</v>
      </c>
      <c r="BB190" s="9" t="s">
        <v>122</v>
      </c>
      <c r="BC190" s="9" t="s">
        <v>123</v>
      </c>
      <c r="BD190" s="9" t="s">
        <v>124</v>
      </c>
      <c r="BE190" s="9" t="s">
        <v>125</v>
      </c>
      <c r="BF190" s="9" t="s">
        <v>126</v>
      </c>
      <c r="BG190" s="9" t="s">
        <v>127</v>
      </c>
      <c r="BH190" s="9" t="s">
        <v>128</v>
      </c>
      <c r="BI190" s="9" t="s">
        <v>129</v>
      </c>
      <c r="BJ190" s="9" t="s">
        <v>130</v>
      </c>
      <c r="BK190" s="9" t="s">
        <v>131</v>
      </c>
      <c r="BL190" s="9" t="s">
        <v>132</v>
      </c>
      <c r="BM190" s="9" t="s">
        <v>133</v>
      </c>
      <c r="BN190" s="9" t="s">
        <v>134</v>
      </c>
      <c r="BO190" s="9" t="s">
        <v>135</v>
      </c>
      <c r="BP190" s="9" t="s">
        <v>136</v>
      </c>
      <c r="BQ190" s="9" t="s">
        <v>137</v>
      </c>
      <c r="BR190" s="9" t="s">
        <v>138</v>
      </c>
      <c r="BS190" s="9" t="s">
        <v>139</v>
      </c>
      <c r="BT190" s="9" t="s">
        <v>140</v>
      </c>
      <c r="BU190" s="9" t="s">
        <v>141</v>
      </c>
      <c r="BV190" s="9" t="s">
        <v>142</v>
      </c>
      <c r="BW190" s="9" t="s">
        <v>143</v>
      </c>
      <c r="BX190" s="9" t="s">
        <v>144</v>
      </c>
      <c r="BY190" s="9" t="s">
        <v>145</v>
      </c>
      <c r="BZ190" s="9" t="s">
        <v>146</v>
      </c>
      <c r="CA190" s="9" t="s">
        <v>273</v>
      </c>
      <c r="CB190" s="9" t="s">
        <v>274</v>
      </c>
    </row>
    <row r="191" spans="1:80">
      <c r="A191" t="s">
        <v>57</v>
      </c>
      <c r="B191" s="5">
        <v>0</v>
      </c>
      <c r="N191" s="2" t="s">
        <v>149</v>
      </c>
      <c r="O191">
        <v>-4393.0500000000011</v>
      </c>
      <c r="P191">
        <v>-3655.6500000000005</v>
      </c>
      <c r="Q191">
        <v>-1974.2881404560758</v>
      </c>
      <c r="R191">
        <v>-2359.5047635739966</v>
      </c>
      <c r="S191">
        <v>6011.1110101972299</v>
      </c>
      <c r="T191">
        <v>6838.543408415082</v>
      </c>
      <c r="U191">
        <v>5405.4651095373729</v>
      </c>
      <c r="V191">
        <v>2843.0887192310961</v>
      </c>
      <c r="W191">
        <v>-390.68602704632713</v>
      </c>
      <c r="X191">
        <v>-2286.4760986154129</v>
      </c>
      <c r="Y191">
        <v>-1629.1993221187508</v>
      </c>
      <c r="Z191">
        <v>1929.6962530616202</v>
      </c>
      <c r="AA191">
        <v>3183.5486424040432</v>
      </c>
      <c r="AB191">
        <v>5485.5747626746652</v>
      </c>
      <c r="AC191">
        <v>4632.2553512941522</v>
      </c>
      <c r="AD191">
        <v>931.19580802237874</v>
      </c>
      <c r="AE191">
        <v>-1052.9652276746654</v>
      </c>
      <c r="AF191">
        <v>-3770.9669933396744</v>
      </c>
      <c r="AG191">
        <v>-3035.4936477577839</v>
      </c>
      <c r="AH191">
        <v>-1956.420447562173</v>
      </c>
      <c r="AI191">
        <v>-1531.8845256034422</v>
      </c>
      <c r="AJ191">
        <v>180.9768326906858</v>
      </c>
      <c r="AK191">
        <v>-1401.7605140257465</v>
      </c>
      <c r="AL191">
        <v>904.43229243322207</v>
      </c>
      <c r="AM191">
        <v>2903.335541308852</v>
      </c>
      <c r="AN191">
        <v>-130.60285006883305</v>
      </c>
      <c r="AO191">
        <v>2439.1291093130153</v>
      </c>
      <c r="AP191">
        <v>-1817.3860887555236</v>
      </c>
      <c r="AQ191">
        <v>-5819.2679745844489</v>
      </c>
      <c r="AR191">
        <v>-1961.9408656865717</v>
      </c>
      <c r="AS191">
        <v>-3346.7959046029687</v>
      </c>
      <c r="AT191">
        <v>-739.44709602378089</v>
      </c>
      <c r="AU191">
        <v>3707.8249302581362</v>
      </c>
      <c r="AV191">
        <v>3092.5339493061847</v>
      </c>
      <c r="AW191">
        <v>1872.3440556250698</v>
      </c>
      <c r="AX191">
        <v>2306.1071208136991</v>
      </c>
      <c r="AY191">
        <v>1230.5737881328778</v>
      </c>
      <c r="AZ191">
        <v>631.52550420392993</v>
      </c>
      <c r="BA191">
        <v>2779.0916533257414</v>
      </c>
      <c r="BB191">
        <v>2663.0008156667691</v>
      </c>
      <c r="BC191">
        <v>-1468.5719329587002</v>
      </c>
      <c r="BD191">
        <v>-2823.6194186092016</v>
      </c>
      <c r="BE191">
        <v>-4156.4641794597064</v>
      </c>
      <c r="BF191">
        <v>-6716.7072568940412</v>
      </c>
      <c r="BG191">
        <v>-1107.0506517632846</v>
      </c>
      <c r="BH191">
        <v>466.16176902914549</v>
      </c>
      <c r="BI191">
        <v>-827.30357067432033</v>
      </c>
      <c r="BJ191">
        <v>1688.2546435807294</v>
      </c>
      <c r="BK191">
        <v>-1510.4175726702706</v>
      </c>
      <c r="BL191">
        <v>178.76999999999998</v>
      </c>
      <c r="BM191">
        <v>1272.6537727000004</v>
      </c>
      <c r="BN191">
        <v>1641.1110567000003</v>
      </c>
      <c r="BO191">
        <v>3448.1133393200007</v>
      </c>
      <c r="BP191">
        <v>445.13229311999976</v>
      </c>
      <c r="BQ191">
        <v>2674.1239113199999</v>
      </c>
      <c r="BR191">
        <v>539.75543272000027</v>
      </c>
      <c r="BS191">
        <v>-5015.8333015199996</v>
      </c>
      <c r="BT191">
        <v>-2429.3807931199995</v>
      </c>
      <c r="BU191">
        <v>-5394.5052258200003</v>
      </c>
      <c r="BV191">
        <v>-7342.6858629200005</v>
      </c>
      <c r="BW191">
        <v>1612.822320369999</v>
      </c>
      <c r="BX191">
        <v>-2911.1219458300006</v>
      </c>
      <c r="BY191">
        <v>-2539.7288474300003</v>
      </c>
      <c r="BZ191">
        <v>3748.0020081700004</v>
      </c>
      <c r="CA191">
        <v>1930.4000288299999</v>
      </c>
      <c r="CB191">
        <v>6885.12992983</v>
      </c>
    </row>
    <row r="192" spans="1:80" ht="45">
      <c r="A192" t="s">
        <v>58</v>
      </c>
      <c r="B192" s="5">
        <v>0</v>
      </c>
      <c r="N192" s="2" t="s">
        <v>151</v>
      </c>
      <c r="O192">
        <v>601.12981403438368</v>
      </c>
      <c r="P192">
        <v>501.08183723902903</v>
      </c>
      <c r="Q192">
        <v>386.07313634866887</v>
      </c>
      <c r="R192">
        <v>254.67378845539702</v>
      </c>
      <c r="S192">
        <v>1227.7481113774829</v>
      </c>
      <c r="T192">
        <v>2164.1089615482438</v>
      </c>
      <c r="U192">
        <v>2741.8322463564182</v>
      </c>
      <c r="V192">
        <v>2968.4566854713607</v>
      </c>
      <c r="W192">
        <v>3009.4305971438339</v>
      </c>
      <c r="X192">
        <v>2970.8078033540919</v>
      </c>
      <c r="Y192">
        <v>2969.0360627694145</v>
      </c>
      <c r="Z192">
        <v>3187.3608070826122</v>
      </c>
      <c r="AA192">
        <v>3390.0196526375926</v>
      </c>
      <c r="AB192">
        <v>3931.553328102209</v>
      </c>
      <c r="AC192">
        <v>4334.3466073317149</v>
      </c>
      <c r="AD192">
        <v>4430.709163953019</v>
      </c>
      <c r="AE192">
        <v>4442.2311822507108</v>
      </c>
      <c r="AF192">
        <v>4451.7072425987108</v>
      </c>
      <c r="AG192">
        <v>4446.7038258345929</v>
      </c>
      <c r="AH192">
        <v>4231.4928517030112</v>
      </c>
      <c r="AI192">
        <v>4225.9445369845025</v>
      </c>
      <c r="AJ192">
        <v>4271.5581145798133</v>
      </c>
      <c r="AK192">
        <v>4277.2783032462085</v>
      </c>
      <c r="AL192">
        <v>4352.2877433163403</v>
      </c>
      <c r="AM192">
        <v>4019.4577799974031</v>
      </c>
      <c r="AN192">
        <v>3345.0583203009114</v>
      </c>
      <c r="AO192">
        <v>2996.9246632622094</v>
      </c>
      <c r="AP192">
        <v>2743.2216692046663</v>
      </c>
      <c r="AQ192">
        <v>2801.4664156917825</v>
      </c>
      <c r="AR192">
        <v>2805.6246646999462</v>
      </c>
      <c r="AS192">
        <v>2793.1366583985318</v>
      </c>
      <c r="AT192">
        <v>2620.2602315484073</v>
      </c>
      <c r="AU192">
        <v>2681.5447674483262</v>
      </c>
      <c r="AV192">
        <v>2357.7049002589338</v>
      </c>
      <c r="AW192">
        <v>2015.9247798776591</v>
      </c>
      <c r="AX192">
        <v>2144.055627428846</v>
      </c>
      <c r="AY192">
        <v>2280.7513173976213</v>
      </c>
      <c r="AZ192">
        <v>2380.1422116432273</v>
      </c>
      <c r="BA192">
        <v>2652.4750942616238</v>
      </c>
      <c r="BB192">
        <v>2890.3513715782065</v>
      </c>
      <c r="BC192">
        <v>2890.9754715479071</v>
      </c>
      <c r="BD192">
        <v>2843.2744270719686</v>
      </c>
      <c r="BE192">
        <v>2866.1852264399295</v>
      </c>
      <c r="BF192">
        <v>2870.3608761569494</v>
      </c>
      <c r="BG192">
        <v>2583.489974760922</v>
      </c>
      <c r="BH192">
        <v>2619.7143198895392</v>
      </c>
      <c r="BI192">
        <v>2380.9177667063864</v>
      </c>
      <c r="BJ192">
        <v>2583.8810639074418</v>
      </c>
      <c r="BK192">
        <v>2535.7097853229029</v>
      </c>
      <c r="BL192">
        <v>2612.4681626521879</v>
      </c>
      <c r="BM192">
        <v>2747.9143866626209</v>
      </c>
      <c r="BN192">
        <v>2879.5492590091171</v>
      </c>
      <c r="BO192">
        <v>2849.1785375000841</v>
      </c>
      <c r="BP192">
        <v>2630.0468696112066</v>
      </c>
      <c r="BQ192">
        <v>2705.7962017156169</v>
      </c>
      <c r="BR192">
        <v>2568.9480602847088</v>
      </c>
      <c r="BS192">
        <v>2480.3775926025605</v>
      </c>
      <c r="BT192">
        <v>2360.2036994029322</v>
      </c>
      <c r="BU192">
        <v>2056.6320818925847</v>
      </c>
      <c r="BV192">
        <v>1779.6899789097788</v>
      </c>
      <c r="BW192">
        <v>2001.8763511508137</v>
      </c>
      <c r="BX192">
        <v>1999.9663677128078</v>
      </c>
      <c r="BY192">
        <v>2020.785442854231</v>
      </c>
      <c r="BZ192">
        <v>2425.9373991830453</v>
      </c>
      <c r="CA192">
        <v>2625.689416763591</v>
      </c>
      <c r="CB192">
        <v>3355.7528770108402</v>
      </c>
    </row>
    <row r="193" spans="1:80" ht="45">
      <c r="A193" t="s">
        <v>59</v>
      </c>
      <c r="B193" s="5">
        <v>0</v>
      </c>
      <c r="N193" s="2" t="s">
        <v>152</v>
      </c>
      <c r="O193">
        <v>2223.3421280687676</v>
      </c>
      <c r="P193">
        <v>2206.0286744780583</v>
      </c>
      <c r="Q193">
        <v>2074.7256797201417</v>
      </c>
      <c r="R193">
        <v>1929.9022221122977</v>
      </c>
      <c r="S193">
        <v>3575.4953174466082</v>
      </c>
      <c r="T193">
        <v>5106.2898473673758</v>
      </c>
      <c r="U193">
        <v>5991.4631615068565</v>
      </c>
      <c r="V193">
        <v>6302.5576037751862</v>
      </c>
      <c r="W193">
        <v>6335.0072284724483</v>
      </c>
      <c r="X193">
        <v>6322.7790958237356</v>
      </c>
      <c r="Y193">
        <v>6322.1043807603182</v>
      </c>
      <c r="Z193">
        <v>6545.2416567336322</v>
      </c>
      <c r="AA193">
        <v>6826.7079657233917</v>
      </c>
      <c r="AB193">
        <v>7564.1173285188906</v>
      </c>
      <c r="AC193">
        <v>8066.6210694131951</v>
      </c>
      <c r="AD193">
        <v>8045.2047422546839</v>
      </c>
      <c r="AE193">
        <v>7957.208490233802</v>
      </c>
      <c r="AF193">
        <v>8067.5895605967844</v>
      </c>
      <c r="AG193">
        <v>8122.0416594564376</v>
      </c>
      <c r="AH193">
        <v>7925.196783571384</v>
      </c>
      <c r="AI193">
        <v>7771.0418804145374</v>
      </c>
      <c r="AJ193">
        <v>7670.4376939706253</v>
      </c>
      <c r="AK193">
        <v>7653.2516899819002</v>
      </c>
      <c r="AL193">
        <v>7640.0737173218022</v>
      </c>
      <c r="AM193">
        <v>7129.8025641283457</v>
      </c>
      <c r="AN193">
        <v>6129.4609576595585</v>
      </c>
      <c r="AO193">
        <v>5581.5104435933727</v>
      </c>
      <c r="AP193">
        <v>5307.1281958776181</v>
      </c>
      <c r="AQ193">
        <v>5695.046786228756</v>
      </c>
      <c r="AR193">
        <v>5687.1365225986419</v>
      </c>
      <c r="AS193">
        <v>5748.0403391200234</v>
      </c>
      <c r="AT193">
        <v>5535.7446528740447</v>
      </c>
      <c r="AU193">
        <v>5632.0999102811775</v>
      </c>
      <c r="AV193">
        <v>5104.0722165708166</v>
      </c>
      <c r="AW193">
        <v>4558.5075405917214</v>
      </c>
      <c r="AX193">
        <v>4746.0236700545302</v>
      </c>
      <c r="AY193">
        <v>4905.2380992017024</v>
      </c>
      <c r="AZ193">
        <v>4883.895262815734</v>
      </c>
      <c r="BA193">
        <v>5137.8317629983512</v>
      </c>
      <c r="BB193">
        <v>5382.6132544700695</v>
      </c>
      <c r="BC193">
        <v>5380.6958247772336</v>
      </c>
      <c r="BD193">
        <v>5435.5235483903516</v>
      </c>
      <c r="BE193">
        <v>5619.080330397971</v>
      </c>
      <c r="BF193">
        <v>6008.4886072983745</v>
      </c>
      <c r="BG193">
        <v>5635.2661141599265</v>
      </c>
      <c r="BH193">
        <v>5677.8765734622611</v>
      </c>
      <c r="BI193">
        <v>5363.6051010953224</v>
      </c>
      <c r="BJ193">
        <v>5594.2496588806207</v>
      </c>
      <c r="BK193">
        <v>5282.4645816158336</v>
      </c>
      <c r="BL193">
        <v>5328.9457929900755</v>
      </c>
      <c r="BM193">
        <v>5368.8657571457925</v>
      </c>
      <c r="BN193">
        <v>5513.1075942025964</v>
      </c>
      <c r="BO193">
        <v>5465.3517307314369</v>
      </c>
      <c r="BP193">
        <v>5159.4584777629907</v>
      </c>
      <c r="BQ193">
        <v>5270.8681491870648</v>
      </c>
      <c r="BR193">
        <v>5085.4894507299341</v>
      </c>
      <c r="BS193">
        <v>5220.6688698482812</v>
      </c>
      <c r="BT193">
        <v>5133.366398315221</v>
      </c>
      <c r="BU193">
        <v>4934.9030072518126</v>
      </c>
      <c r="BV193">
        <v>4881.3031352155394</v>
      </c>
      <c r="BW193">
        <v>5171.6061670311747</v>
      </c>
      <c r="BX193">
        <v>5172.1613265162032</v>
      </c>
      <c r="BY193">
        <v>5132.9627101975639</v>
      </c>
      <c r="BZ193">
        <v>5420.031159601991</v>
      </c>
      <c r="CA193">
        <v>5667.6626607334174</v>
      </c>
      <c r="CB193">
        <v>6806.8411731878741</v>
      </c>
    </row>
    <row r="194" spans="1:80" ht="45">
      <c r="A194" t="s">
        <v>60</v>
      </c>
      <c r="B194" s="5">
        <v>0</v>
      </c>
      <c r="C194" s="4">
        <f>SUM(B191,B192,B193,B194)</f>
        <v>0</v>
      </c>
      <c r="N194" s="2" t="s">
        <v>153</v>
      </c>
      <c r="O194">
        <v>-2643.2948140343838</v>
      </c>
      <c r="P194">
        <v>-2908.8118372390295</v>
      </c>
      <c r="Q194">
        <v>-2991.2319503942767</v>
      </c>
      <c r="R194">
        <v>-3095.7830788584042</v>
      </c>
      <c r="S194">
        <v>-3467.7463007607676</v>
      </c>
      <c r="T194">
        <v>-3720.2528100900204</v>
      </c>
      <c r="U194">
        <v>-3757.4295839444576</v>
      </c>
      <c r="V194">
        <v>-3699.7451511362901</v>
      </c>
      <c r="W194">
        <v>-3641.7226655133959</v>
      </c>
      <c r="X194">
        <v>-3733.1347815851955</v>
      </c>
      <c r="Y194">
        <v>-3737.1005732123931</v>
      </c>
      <c r="Z194">
        <v>-3528.400892219428</v>
      </c>
      <c r="AA194">
        <v>-3483.3569735340047</v>
      </c>
      <c r="AB194">
        <v>-3333.5746727311544</v>
      </c>
      <c r="AC194">
        <v>-3130.2023168312453</v>
      </c>
      <c r="AD194">
        <v>-2798.2819926503116</v>
      </c>
      <c r="AE194">
        <v>-2587.72343371547</v>
      </c>
      <c r="AF194">
        <v>-2780.0573933974365</v>
      </c>
      <c r="AG194">
        <v>-2903.9718414090976</v>
      </c>
      <c r="AH194">
        <v>-3155.915012033734</v>
      </c>
      <c r="AI194">
        <v>-2864.2501498755682</v>
      </c>
      <c r="AJ194">
        <v>-2526.2010442018109</v>
      </c>
      <c r="AK194">
        <v>-2474.6684702251737</v>
      </c>
      <c r="AL194">
        <v>-2223.2842046945834</v>
      </c>
      <c r="AM194">
        <v>-2201.2317882644829</v>
      </c>
      <c r="AN194">
        <v>-2223.7469544163837</v>
      </c>
      <c r="AO194">
        <v>-2172.2468974001172</v>
      </c>
      <c r="AP194">
        <v>-2384.5913841412362</v>
      </c>
      <c r="AQ194">
        <v>-2985.6943253821646</v>
      </c>
      <c r="AR194">
        <v>-2957.3990510974445</v>
      </c>
      <c r="AS194">
        <v>-3116.6707030444513</v>
      </c>
      <c r="AT194">
        <v>-3210.7086111028675</v>
      </c>
      <c r="AU194">
        <v>-3219.5655182173764</v>
      </c>
      <c r="AV194">
        <v>-3135.0297323648319</v>
      </c>
      <c r="AW194">
        <v>-3069.2407415504663</v>
      </c>
      <c r="AX194">
        <v>-3059.8804578225213</v>
      </c>
      <c r="AY194">
        <v>-2968.2222462105419</v>
      </c>
      <c r="AZ194">
        <v>-2627.3638907017871</v>
      </c>
      <c r="BA194">
        <v>-2318.2382432118311</v>
      </c>
      <c r="BB194">
        <v>-2094.1723942055196</v>
      </c>
      <c r="BC194">
        <v>-2088.4652349107459</v>
      </c>
      <c r="BD194">
        <v>-2341.2238155647965</v>
      </c>
      <c r="BE194">
        <v>-2639.6049814761536</v>
      </c>
      <c r="BF194">
        <v>-3405.8945861258999</v>
      </c>
      <c r="BG194">
        <v>-3520.0623040370861</v>
      </c>
      <c r="BH194">
        <v>-3496.6101872559047</v>
      </c>
      <c r="BI194">
        <v>-3584.4569020714857</v>
      </c>
      <c r="BJ194">
        <v>-3436.856126038916</v>
      </c>
      <c r="BK194">
        <v>-2957.7998072629593</v>
      </c>
      <c r="BL194">
        <v>-2820.4870980235874</v>
      </c>
      <c r="BM194">
        <v>-2493.9883543037231</v>
      </c>
      <c r="BN194">
        <v>-2387.5674113778414</v>
      </c>
      <c r="BO194">
        <v>-2383.1678489626215</v>
      </c>
      <c r="BP194">
        <v>-2428.7763466923625</v>
      </c>
      <c r="BQ194">
        <v>-2424.3476932272797</v>
      </c>
      <c r="BR194">
        <v>-2464.1347206057417</v>
      </c>
      <c r="BS194">
        <v>-3000.2049618888809</v>
      </c>
      <c r="BT194">
        <v>-3186.1216984216453</v>
      </c>
      <c r="BU194">
        <v>-3699.9097688258721</v>
      </c>
      <c r="BV194">
        <v>-4423.5363337017434</v>
      </c>
      <c r="BW194">
        <v>-4337.5832806099079</v>
      </c>
      <c r="BX194">
        <v>-4344.4235498939815</v>
      </c>
      <c r="BY194">
        <v>-4203.5690918324344</v>
      </c>
      <c r="BZ194">
        <v>-3562.2501216548462</v>
      </c>
      <c r="CA194">
        <v>-3458.2570711760627</v>
      </c>
      <c r="CB194">
        <v>-3546.4237153432268</v>
      </c>
    </row>
    <row r="195" spans="1:80" ht="45">
      <c r="A195" t="s">
        <v>61</v>
      </c>
      <c r="B195" s="5">
        <v>0</v>
      </c>
      <c r="C195" s="4">
        <f t="shared" ref="C195:C258" si="51">SUM(B192,B193,B194,B195)</f>
        <v>0</v>
      </c>
      <c r="N195" s="2" t="s">
        <v>154</v>
      </c>
      <c r="O195">
        <v>-4265.507128068768</v>
      </c>
      <c r="P195">
        <v>-4613.7586744780583</v>
      </c>
      <c r="Q195">
        <v>-4679.8844937657495</v>
      </c>
      <c r="R195">
        <v>-4771.0115125153052</v>
      </c>
      <c r="S195">
        <v>-5815.4935068298928</v>
      </c>
      <c r="T195">
        <v>-6662.4336959091524</v>
      </c>
      <c r="U195">
        <v>-7007.060499094895</v>
      </c>
      <c r="V195">
        <v>-7033.8460694401156</v>
      </c>
      <c r="W195">
        <v>-6967.2992968420112</v>
      </c>
      <c r="X195">
        <v>-7085.1060740548392</v>
      </c>
      <c r="Y195">
        <v>-7090.1688912032969</v>
      </c>
      <c r="Z195">
        <v>-6886.2817418704481</v>
      </c>
      <c r="AA195">
        <v>-6920.0452866198029</v>
      </c>
      <c r="AB195">
        <v>-6966.138673147836</v>
      </c>
      <c r="AC195">
        <v>-6862.4767789127254</v>
      </c>
      <c r="AD195">
        <v>-6412.7775709519774</v>
      </c>
      <c r="AE195">
        <v>-6102.7007416985607</v>
      </c>
      <c r="AF195">
        <v>-6395.9397113955101</v>
      </c>
      <c r="AG195">
        <v>-6579.3096750309433</v>
      </c>
      <c r="AH195">
        <v>-6849.6189439021073</v>
      </c>
      <c r="AI195">
        <v>-6409.3474933056041</v>
      </c>
      <c r="AJ195">
        <v>-5925.0806235926229</v>
      </c>
      <c r="AK195">
        <v>-5850.641856960865</v>
      </c>
      <c r="AL195">
        <v>-5511.0701787000453</v>
      </c>
      <c r="AM195">
        <v>-5311.5765723954264</v>
      </c>
      <c r="AN195">
        <v>-5008.1495917750317</v>
      </c>
      <c r="AO195">
        <v>-4756.8326777312805</v>
      </c>
      <c r="AP195">
        <v>-4948.497910814187</v>
      </c>
      <c r="AQ195">
        <v>-5879.2746959191381</v>
      </c>
      <c r="AR195">
        <v>-5838.9109089961394</v>
      </c>
      <c r="AS195">
        <v>-6071.5743837659429</v>
      </c>
      <c r="AT195">
        <v>-6126.1930324285049</v>
      </c>
      <c r="AU195">
        <v>-6170.1206610502277</v>
      </c>
      <c r="AV195">
        <v>-5881.3970486767148</v>
      </c>
      <c r="AW195">
        <v>-5611.8235022645295</v>
      </c>
      <c r="AX195">
        <v>-5661.8485004482045</v>
      </c>
      <c r="AY195">
        <v>-5592.709028014624</v>
      </c>
      <c r="AZ195">
        <v>-5131.1169418742948</v>
      </c>
      <c r="BA195">
        <v>-4803.5949119485585</v>
      </c>
      <c r="BB195">
        <v>-4586.4342770973826</v>
      </c>
      <c r="BC195">
        <v>-4578.1855881400725</v>
      </c>
      <c r="BD195">
        <v>-4933.4729368831786</v>
      </c>
      <c r="BE195">
        <v>-5392.5000854341952</v>
      </c>
      <c r="BF195">
        <v>-6544.0223172673241</v>
      </c>
      <c r="BG195">
        <v>-6571.8384434360896</v>
      </c>
      <c r="BH195">
        <v>-6554.7724408286267</v>
      </c>
      <c r="BI195">
        <v>-6567.1442364604218</v>
      </c>
      <c r="BJ195">
        <v>-6447.224721012095</v>
      </c>
      <c r="BK195">
        <v>-5704.5546035558909</v>
      </c>
      <c r="BL195">
        <v>-5536.964728361475</v>
      </c>
      <c r="BM195">
        <v>-5114.9397247868956</v>
      </c>
      <c r="BN195">
        <v>-5021.1257465713206</v>
      </c>
      <c r="BO195">
        <v>-4999.3410421939743</v>
      </c>
      <c r="BP195">
        <v>-4958.1879548441475</v>
      </c>
      <c r="BQ195">
        <v>-4989.4196406987285</v>
      </c>
      <c r="BR195">
        <v>-4980.6761110509669</v>
      </c>
      <c r="BS195">
        <v>-5740.4962391346016</v>
      </c>
      <c r="BT195">
        <v>-5959.2843973339341</v>
      </c>
      <c r="BU195">
        <v>-6578.1806941851009</v>
      </c>
      <c r="BV195">
        <v>-7525.1494900075049</v>
      </c>
      <c r="BW195">
        <v>-7507.3130964902693</v>
      </c>
      <c r="BX195">
        <v>-7516.6185086973765</v>
      </c>
      <c r="BY195">
        <v>-7315.7463591757678</v>
      </c>
      <c r="BZ195">
        <v>-6556.343882073792</v>
      </c>
      <c r="CA195">
        <v>-6500.23031514589</v>
      </c>
      <c r="CB195">
        <v>-6997.5120115202599</v>
      </c>
    </row>
    <row r="196" spans="1:80">
      <c r="A196" t="s">
        <v>62</v>
      </c>
      <c r="B196" s="5">
        <v>0</v>
      </c>
      <c r="C196" s="4">
        <f t="shared" si="51"/>
        <v>0</v>
      </c>
    </row>
    <row r="197" spans="1:80">
      <c r="A197" t="s">
        <v>63</v>
      </c>
      <c r="B197" s="5">
        <v>0</v>
      </c>
      <c r="C197" s="4">
        <f t="shared" si="51"/>
        <v>0</v>
      </c>
    </row>
    <row r="198" spans="1:80">
      <c r="A198" t="s">
        <v>64</v>
      </c>
      <c r="B198" s="5">
        <v>0</v>
      </c>
      <c r="C198" s="4">
        <f t="shared" si="51"/>
        <v>0</v>
      </c>
      <c r="D198" s="4">
        <f>C198-C194</f>
        <v>0</v>
      </c>
      <c r="E198" t="e">
        <v>#N/A</v>
      </c>
    </row>
    <row r="199" spans="1:80">
      <c r="A199" t="s">
        <v>65</v>
      </c>
      <c r="B199" s="5">
        <v>0</v>
      </c>
      <c r="C199" s="4">
        <f t="shared" si="51"/>
        <v>0</v>
      </c>
      <c r="D199" s="4">
        <f t="shared" ref="D199:D262" si="52">C199-C195</f>
        <v>0</v>
      </c>
      <c r="E199" t="e">
        <v>#N/A</v>
      </c>
    </row>
    <row r="200" spans="1:80">
      <c r="A200" t="s">
        <v>66</v>
      </c>
      <c r="B200" s="5">
        <v>0</v>
      </c>
      <c r="C200" s="4">
        <f t="shared" si="51"/>
        <v>0</v>
      </c>
      <c r="D200" s="4">
        <f t="shared" si="52"/>
        <v>0</v>
      </c>
      <c r="E200" t="e">
        <v>#N/A</v>
      </c>
    </row>
    <row r="201" spans="1:80">
      <c r="A201" t="s">
        <v>67</v>
      </c>
      <c r="B201" s="5">
        <v>0</v>
      </c>
      <c r="C201" s="4">
        <f t="shared" si="51"/>
        <v>0</v>
      </c>
      <c r="D201" s="4">
        <f t="shared" si="52"/>
        <v>0</v>
      </c>
      <c r="E201" t="e">
        <v>#N/A</v>
      </c>
    </row>
    <row r="202" spans="1:80">
      <c r="A202" t="s">
        <v>68</v>
      </c>
      <c r="B202" s="5">
        <v>0</v>
      </c>
      <c r="C202" s="4">
        <f t="shared" si="51"/>
        <v>0</v>
      </c>
      <c r="D202" s="4">
        <f t="shared" si="52"/>
        <v>0</v>
      </c>
      <c r="E202" t="e">
        <v>#N/A</v>
      </c>
    </row>
    <row r="203" spans="1:80">
      <c r="A203" t="s">
        <v>69</v>
      </c>
      <c r="B203" s="5">
        <v>0</v>
      </c>
      <c r="C203" s="4">
        <f t="shared" si="51"/>
        <v>0</v>
      </c>
      <c r="D203" s="4">
        <f t="shared" si="52"/>
        <v>0</v>
      </c>
      <c r="E203" t="e">
        <v>#N/A</v>
      </c>
    </row>
    <row r="204" spans="1:80">
      <c r="A204" t="s">
        <v>70</v>
      </c>
      <c r="B204" s="5">
        <v>0</v>
      </c>
      <c r="C204" s="4">
        <f t="shared" si="51"/>
        <v>0</v>
      </c>
      <c r="D204" s="4">
        <f t="shared" si="52"/>
        <v>0</v>
      </c>
      <c r="E204" t="e">
        <v>#N/A</v>
      </c>
    </row>
    <row r="205" spans="1:80">
      <c r="A205" t="s">
        <v>71</v>
      </c>
      <c r="B205" s="5">
        <v>-1380.65</v>
      </c>
      <c r="C205" s="4">
        <f t="shared" si="51"/>
        <v>-1380.65</v>
      </c>
      <c r="D205" s="4">
        <f t="shared" si="52"/>
        <v>-1380.65</v>
      </c>
      <c r="E205" t="e">
        <v>#N/A</v>
      </c>
    </row>
    <row r="206" spans="1:80">
      <c r="A206" t="s">
        <v>72</v>
      </c>
      <c r="B206" s="5">
        <v>394.52300000000002</v>
      </c>
      <c r="C206" s="4">
        <f t="shared" si="51"/>
        <v>-986.12700000000007</v>
      </c>
      <c r="D206" s="4">
        <f t="shared" si="52"/>
        <v>-986.12700000000007</v>
      </c>
      <c r="E206" t="e">
        <v>#N/A</v>
      </c>
    </row>
    <row r="207" spans="1:80">
      <c r="A207" t="s">
        <v>73</v>
      </c>
      <c r="B207" s="5">
        <v>-585.697</v>
      </c>
      <c r="C207" s="4">
        <f t="shared" si="51"/>
        <v>-1571.8240000000001</v>
      </c>
      <c r="D207" s="4">
        <f t="shared" si="52"/>
        <v>-1571.8240000000001</v>
      </c>
      <c r="E207" t="e">
        <v>#N/A</v>
      </c>
    </row>
    <row r="208" spans="1:80">
      <c r="A208" t="s">
        <v>74</v>
      </c>
      <c r="B208" s="5">
        <v>-768.72400000000005</v>
      </c>
      <c r="C208" s="4">
        <f t="shared" si="51"/>
        <v>-2340.5480000000002</v>
      </c>
      <c r="D208" s="4">
        <f t="shared" si="52"/>
        <v>-2340.5480000000002</v>
      </c>
      <c r="E208" t="e">
        <v>#N/A</v>
      </c>
    </row>
    <row r="209" spans="1:11">
      <c r="A209" t="s">
        <v>75</v>
      </c>
      <c r="B209" s="5">
        <v>285.76900000000001</v>
      </c>
      <c r="C209" s="4">
        <f t="shared" si="51"/>
        <v>-674.12900000000002</v>
      </c>
      <c r="D209" s="4">
        <f t="shared" si="52"/>
        <v>706.52100000000007</v>
      </c>
      <c r="E209" t="e">
        <v>#N/A</v>
      </c>
    </row>
    <row r="210" spans="1:11">
      <c r="A210" t="s">
        <v>76</v>
      </c>
      <c r="B210" s="5">
        <v>-1345.06</v>
      </c>
      <c r="C210" s="4">
        <f t="shared" si="51"/>
        <v>-2413.712</v>
      </c>
      <c r="D210" s="4">
        <f t="shared" si="52"/>
        <v>-1427.585</v>
      </c>
      <c r="E210" t="e">
        <v>#N/A</v>
      </c>
    </row>
    <row r="211" spans="1:11">
      <c r="A211" t="s">
        <v>77</v>
      </c>
      <c r="B211" s="5">
        <v>-1173.21</v>
      </c>
      <c r="C211" s="4">
        <f t="shared" si="51"/>
        <v>-3001.2249999999999</v>
      </c>
      <c r="D211" s="4">
        <f t="shared" si="52"/>
        <v>-1429.4009999999998</v>
      </c>
      <c r="E211" t="e">
        <v>#N/A</v>
      </c>
    </row>
    <row r="212" spans="1:11">
      <c r="A212" t="s">
        <v>78</v>
      </c>
      <c r="B212" s="5">
        <v>-3459.68</v>
      </c>
      <c r="C212" s="4">
        <f t="shared" si="51"/>
        <v>-5692.1810000000005</v>
      </c>
      <c r="D212" s="4">
        <f t="shared" si="52"/>
        <v>-3351.6330000000003</v>
      </c>
      <c r="E212" t="e">
        <v>#N/A</v>
      </c>
    </row>
    <row r="213" spans="1:11">
      <c r="A213" t="s">
        <v>79</v>
      </c>
      <c r="B213" s="5">
        <v>2030.05</v>
      </c>
      <c r="C213" s="4">
        <f t="shared" si="51"/>
        <v>-3947.8999999999996</v>
      </c>
      <c r="D213" s="4">
        <f t="shared" si="52"/>
        <v>-3273.7709999999997</v>
      </c>
      <c r="E213" t="e">
        <v>#N/A</v>
      </c>
    </row>
    <row r="214" spans="1:11">
      <c r="A214" t="s">
        <v>80</v>
      </c>
      <c r="B214" s="5">
        <v>-1753.26</v>
      </c>
      <c r="C214" s="4">
        <f t="shared" si="51"/>
        <v>-4356.0999999999995</v>
      </c>
      <c r="D214" s="4">
        <f t="shared" si="52"/>
        <v>-1942.3879999999995</v>
      </c>
      <c r="E214" t="e">
        <v>#N/A</v>
      </c>
    </row>
    <row r="215" spans="1:11">
      <c r="A215" t="s">
        <v>81</v>
      </c>
      <c r="B215" s="5">
        <v>-1564.65</v>
      </c>
      <c r="C215" s="4">
        <f t="shared" si="51"/>
        <v>-4747.54</v>
      </c>
      <c r="D215" s="4">
        <f t="shared" si="52"/>
        <v>-1746.3150000000001</v>
      </c>
      <c r="E215" t="e">
        <v>#N/A</v>
      </c>
    </row>
    <row r="216" spans="1:11">
      <c r="A216" t="s">
        <v>82</v>
      </c>
      <c r="B216" s="5">
        <v>-1689.2</v>
      </c>
      <c r="C216" s="4">
        <f t="shared" si="51"/>
        <v>-2977.0600000000004</v>
      </c>
      <c r="D216" s="4">
        <f t="shared" si="52"/>
        <v>2715.1210000000001</v>
      </c>
      <c r="E216" t="e">
        <v>#N/A</v>
      </c>
    </row>
    <row r="217" spans="1:11">
      <c r="A217" t="s">
        <v>83</v>
      </c>
      <c r="B217" s="5">
        <v>-3333.84</v>
      </c>
      <c r="C217" s="4">
        <f t="shared" si="51"/>
        <v>-8340.9500000000007</v>
      </c>
      <c r="D217" s="4">
        <f t="shared" si="52"/>
        <v>-4393.0500000000011</v>
      </c>
      <c r="E217">
        <f t="shared" ref="E217:E280" si="53">AVERAGE(D198:D217)</f>
        <v>-1021.0825000000001</v>
      </c>
      <c r="F217">
        <f t="shared" ref="F217:F278" si="54">STDEV(D198,D199,D200,D201,D202,D203,D204,D205,D206,D207,D208,D209,D210,D211,D212,D213,D214,D215,D216,D217)</f>
        <v>1622.2123140343838</v>
      </c>
      <c r="G217">
        <f t="shared" ref="G217:G280" si="55">F217*2</f>
        <v>3244.4246280687676</v>
      </c>
      <c r="H217">
        <f t="shared" ref="H217:H280" si="56">E217+F217</f>
        <v>601.12981403438368</v>
      </c>
      <c r="I217">
        <f t="shared" ref="I217:I280" si="57">E217+G217</f>
        <v>2223.3421280687676</v>
      </c>
      <c r="J217">
        <f t="shared" ref="J217:J280" si="58">E217-F217</f>
        <v>-2643.2948140343838</v>
      </c>
      <c r="K217">
        <f t="shared" ref="K217:K280" si="59">E217-G217</f>
        <v>-4265.507128068768</v>
      </c>
    </row>
    <row r="218" spans="1:11">
      <c r="A218" t="s">
        <v>84</v>
      </c>
      <c r="B218" s="5">
        <v>-1424.06</v>
      </c>
      <c r="C218" s="4">
        <f t="shared" si="51"/>
        <v>-8011.75</v>
      </c>
      <c r="D218" s="4">
        <f t="shared" si="52"/>
        <v>-3655.6500000000005</v>
      </c>
      <c r="E218">
        <f t="shared" si="53"/>
        <v>-1203.8650000000002</v>
      </c>
      <c r="F218">
        <f t="shared" si="54"/>
        <v>1704.9468372390293</v>
      </c>
      <c r="G218">
        <f t="shared" si="55"/>
        <v>3409.8936744780585</v>
      </c>
      <c r="H218">
        <f t="shared" si="56"/>
        <v>501.08183723902903</v>
      </c>
      <c r="I218">
        <f t="shared" si="57"/>
        <v>2206.0286744780583</v>
      </c>
      <c r="J218">
        <f t="shared" si="58"/>
        <v>-2908.8118372390295</v>
      </c>
      <c r="K218">
        <f t="shared" si="59"/>
        <v>-4613.7586744780583</v>
      </c>
    </row>
    <row r="219" spans="1:11">
      <c r="A219" t="s">
        <v>85</v>
      </c>
      <c r="B219" s="5">
        <v>-274.72814045607498</v>
      </c>
      <c r="C219" s="4">
        <f t="shared" si="51"/>
        <v>-6721.8281404560757</v>
      </c>
      <c r="D219" s="4">
        <f t="shared" si="52"/>
        <v>-1974.2881404560758</v>
      </c>
      <c r="E219">
        <f t="shared" si="53"/>
        <v>-1302.5794070228039</v>
      </c>
      <c r="F219">
        <f t="shared" si="54"/>
        <v>1688.6525433714728</v>
      </c>
      <c r="G219">
        <f t="shared" si="55"/>
        <v>3377.3050867429456</v>
      </c>
      <c r="H219">
        <f t="shared" si="56"/>
        <v>386.07313634866887</v>
      </c>
      <c r="I219">
        <f t="shared" si="57"/>
        <v>2074.7256797201417</v>
      </c>
      <c r="J219">
        <f t="shared" si="58"/>
        <v>-2991.2319503942767</v>
      </c>
      <c r="K219">
        <f t="shared" si="59"/>
        <v>-4679.8844937657495</v>
      </c>
    </row>
    <row r="220" spans="1:11">
      <c r="A220" t="s">
        <v>86</v>
      </c>
      <c r="B220" s="5">
        <v>-303.93662311792201</v>
      </c>
      <c r="C220" s="4">
        <f t="shared" si="51"/>
        <v>-5336.564763573997</v>
      </c>
      <c r="D220" s="4">
        <f t="shared" si="52"/>
        <v>-2359.5047635739966</v>
      </c>
      <c r="E220">
        <f t="shared" si="53"/>
        <v>-1420.5546452015037</v>
      </c>
      <c r="F220">
        <f t="shared" si="54"/>
        <v>1675.2284336569007</v>
      </c>
      <c r="G220">
        <f t="shared" si="55"/>
        <v>3350.4568673138015</v>
      </c>
      <c r="H220">
        <f t="shared" si="56"/>
        <v>254.67378845539702</v>
      </c>
      <c r="I220">
        <f t="shared" si="57"/>
        <v>1929.9022221122977</v>
      </c>
      <c r="J220">
        <f t="shared" si="58"/>
        <v>-3095.7830788584042</v>
      </c>
      <c r="K220">
        <f t="shared" si="59"/>
        <v>-4771.0115125153052</v>
      </c>
    </row>
    <row r="221" spans="1:11">
      <c r="A221" t="s">
        <v>87</v>
      </c>
      <c r="B221" s="5">
        <v>-327.11422622877399</v>
      </c>
      <c r="C221" s="4">
        <f t="shared" si="51"/>
        <v>-2329.8389898027708</v>
      </c>
      <c r="D221" s="4">
        <f t="shared" si="52"/>
        <v>6011.1110101972299</v>
      </c>
      <c r="E221">
        <f t="shared" si="53"/>
        <v>-1119.9990946916423</v>
      </c>
      <c r="F221">
        <f t="shared" si="54"/>
        <v>2347.7472060691252</v>
      </c>
      <c r="G221">
        <f t="shared" si="55"/>
        <v>4695.4944121382505</v>
      </c>
      <c r="H221">
        <f t="shared" si="56"/>
        <v>1227.7481113774829</v>
      </c>
      <c r="I221">
        <f t="shared" si="57"/>
        <v>3575.4953174466082</v>
      </c>
      <c r="J221">
        <f t="shared" si="58"/>
        <v>-3467.7463007607676</v>
      </c>
      <c r="K221">
        <f t="shared" si="59"/>
        <v>-5815.4935068298928</v>
      </c>
    </row>
    <row r="222" spans="1:11">
      <c r="A222" t="s">
        <v>88</v>
      </c>
      <c r="B222" s="5">
        <v>-267.42760178214701</v>
      </c>
      <c r="C222" s="4">
        <f t="shared" si="51"/>
        <v>-1173.206591584918</v>
      </c>
      <c r="D222" s="4">
        <f t="shared" si="52"/>
        <v>6838.543408415082</v>
      </c>
      <c r="E222">
        <f t="shared" si="53"/>
        <v>-778.07192427088819</v>
      </c>
      <c r="F222">
        <f t="shared" si="54"/>
        <v>2942.1808858191321</v>
      </c>
      <c r="G222">
        <f t="shared" si="55"/>
        <v>5884.3617716382641</v>
      </c>
      <c r="H222">
        <f t="shared" si="56"/>
        <v>2164.1089615482438</v>
      </c>
      <c r="I222">
        <f t="shared" si="57"/>
        <v>5106.2898473673758</v>
      </c>
      <c r="J222">
        <f t="shared" si="58"/>
        <v>-3720.2528100900204</v>
      </c>
      <c r="K222">
        <f t="shared" si="59"/>
        <v>-6662.4336959091524</v>
      </c>
    </row>
    <row r="223" spans="1:11">
      <c r="A223" t="s">
        <v>89</v>
      </c>
      <c r="B223" s="5">
        <v>-417.88457978986003</v>
      </c>
      <c r="C223" s="4">
        <f t="shared" si="51"/>
        <v>-1316.3630309187029</v>
      </c>
      <c r="D223" s="4">
        <f t="shared" si="52"/>
        <v>5405.4651095373729</v>
      </c>
      <c r="E223">
        <f t="shared" si="53"/>
        <v>-507.79866879401959</v>
      </c>
      <c r="F223">
        <f t="shared" si="54"/>
        <v>3249.6309151504379</v>
      </c>
      <c r="G223">
        <f t="shared" si="55"/>
        <v>6499.2618303008758</v>
      </c>
      <c r="H223">
        <f t="shared" si="56"/>
        <v>2741.8322463564182</v>
      </c>
      <c r="I223">
        <f t="shared" si="57"/>
        <v>5991.4631615068565</v>
      </c>
      <c r="J223">
        <f t="shared" si="58"/>
        <v>-3757.4295839444576</v>
      </c>
      <c r="K223">
        <f t="shared" si="59"/>
        <v>-7007.060499094895</v>
      </c>
    </row>
    <row r="224" spans="1:11">
      <c r="A224" t="s">
        <v>90</v>
      </c>
      <c r="B224" s="5">
        <v>-1481.04963654212</v>
      </c>
      <c r="C224" s="4">
        <f t="shared" si="51"/>
        <v>-2493.4760443429009</v>
      </c>
      <c r="D224" s="4">
        <f t="shared" si="52"/>
        <v>2843.0887192310961</v>
      </c>
      <c r="E224">
        <f t="shared" si="53"/>
        <v>-365.64423283246481</v>
      </c>
      <c r="F224">
        <f t="shared" si="54"/>
        <v>3334.1009183038254</v>
      </c>
      <c r="G224">
        <f t="shared" si="55"/>
        <v>6668.2018366076509</v>
      </c>
      <c r="H224">
        <f t="shared" si="56"/>
        <v>2968.4566854713607</v>
      </c>
      <c r="I224">
        <f t="shared" si="57"/>
        <v>6302.5576037751862</v>
      </c>
      <c r="J224">
        <f t="shared" si="58"/>
        <v>-3699.7451511362901</v>
      </c>
      <c r="K224">
        <f t="shared" si="59"/>
        <v>-7033.8460694401156</v>
      </c>
    </row>
    <row r="225" spans="1:11">
      <c r="A225" t="s">
        <v>91</v>
      </c>
      <c r="B225" s="5">
        <v>-554.16319873497105</v>
      </c>
      <c r="C225" s="4">
        <f t="shared" si="51"/>
        <v>-2720.5250168490979</v>
      </c>
      <c r="D225" s="4">
        <f t="shared" si="52"/>
        <v>-390.68602704632713</v>
      </c>
      <c r="E225">
        <f t="shared" si="53"/>
        <v>-316.14603418478112</v>
      </c>
      <c r="F225">
        <f t="shared" si="54"/>
        <v>3325.5766313286149</v>
      </c>
      <c r="G225">
        <f t="shared" si="55"/>
        <v>6651.1532626572298</v>
      </c>
      <c r="H225">
        <f t="shared" si="56"/>
        <v>3009.4305971438339</v>
      </c>
      <c r="I225">
        <f t="shared" si="57"/>
        <v>6335.0072284724483</v>
      </c>
      <c r="J225">
        <f t="shared" si="58"/>
        <v>-3641.7226655133959</v>
      </c>
      <c r="K225">
        <f t="shared" si="59"/>
        <v>-6967.2992968420112</v>
      </c>
    </row>
    <row r="226" spans="1:11">
      <c r="A226" t="s">
        <v>92</v>
      </c>
      <c r="B226" s="5">
        <v>-1006.58527513338</v>
      </c>
      <c r="C226" s="4">
        <f t="shared" si="51"/>
        <v>-3459.6826902003309</v>
      </c>
      <c r="D226" s="4">
        <f t="shared" si="52"/>
        <v>-2286.4760986154129</v>
      </c>
      <c r="E226">
        <f t="shared" si="53"/>
        <v>-381.16348911555167</v>
      </c>
      <c r="F226">
        <f t="shared" si="54"/>
        <v>3351.9712924696437</v>
      </c>
      <c r="G226">
        <f t="shared" si="55"/>
        <v>6703.9425849392874</v>
      </c>
      <c r="H226">
        <f t="shared" si="56"/>
        <v>2970.8078033540919</v>
      </c>
      <c r="I226">
        <f t="shared" si="57"/>
        <v>6322.7790958237356</v>
      </c>
      <c r="J226">
        <f t="shared" si="58"/>
        <v>-3733.1347815851955</v>
      </c>
      <c r="K226">
        <f t="shared" si="59"/>
        <v>-7085.1060740548392</v>
      </c>
    </row>
    <row r="227" spans="1:11">
      <c r="A227" t="s">
        <v>93</v>
      </c>
      <c r="B227" s="5">
        <v>96.235757373017407</v>
      </c>
      <c r="C227" s="4">
        <f t="shared" si="51"/>
        <v>-2945.5623530374537</v>
      </c>
      <c r="D227" s="4">
        <f t="shared" si="52"/>
        <v>-1629.1993221187508</v>
      </c>
      <c r="E227">
        <f t="shared" si="53"/>
        <v>-384.03225522148921</v>
      </c>
      <c r="F227">
        <f t="shared" si="54"/>
        <v>3353.0683179909038</v>
      </c>
      <c r="G227">
        <f t="shared" si="55"/>
        <v>6706.1366359818076</v>
      </c>
      <c r="H227">
        <f t="shared" si="56"/>
        <v>2969.0360627694145</v>
      </c>
      <c r="I227">
        <f t="shared" si="57"/>
        <v>6322.1043807603182</v>
      </c>
      <c r="J227">
        <f t="shared" si="58"/>
        <v>-3737.1005732123931</v>
      </c>
      <c r="K227">
        <f t="shared" si="59"/>
        <v>-7090.1688912032969</v>
      </c>
    </row>
    <row r="228" spans="1:11">
      <c r="A228" t="s">
        <v>94</v>
      </c>
      <c r="B228" s="5">
        <v>900.73292521405301</v>
      </c>
      <c r="C228" s="4">
        <f t="shared" si="51"/>
        <v>-563.77979128128072</v>
      </c>
      <c r="D228" s="4">
        <f t="shared" si="52"/>
        <v>1929.6962530616202</v>
      </c>
      <c r="E228">
        <f t="shared" si="53"/>
        <v>-170.52004256840806</v>
      </c>
      <c r="F228">
        <f t="shared" si="54"/>
        <v>3357.8808496510201</v>
      </c>
      <c r="G228">
        <f t="shared" si="55"/>
        <v>6715.7616993020401</v>
      </c>
      <c r="H228">
        <f t="shared" si="56"/>
        <v>3187.3608070826122</v>
      </c>
      <c r="I228">
        <f t="shared" si="57"/>
        <v>6545.2416567336322</v>
      </c>
      <c r="J228">
        <f t="shared" si="58"/>
        <v>-3528.400892219428</v>
      </c>
      <c r="K228">
        <f t="shared" si="59"/>
        <v>-6886.2817418704481</v>
      </c>
    </row>
    <row r="229" spans="1:11">
      <c r="A229" t="s">
        <v>95</v>
      </c>
      <c r="B229" s="5">
        <v>472.64021810125502</v>
      </c>
      <c r="C229" s="4">
        <f t="shared" si="51"/>
        <v>463.02362555494534</v>
      </c>
      <c r="D229" s="4">
        <f t="shared" si="52"/>
        <v>3183.5486424040432</v>
      </c>
      <c r="E229">
        <f t="shared" si="53"/>
        <v>-46.668660448205969</v>
      </c>
      <c r="F229">
        <f t="shared" si="54"/>
        <v>3436.6883130857987</v>
      </c>
      <c r="G229">
        <f t="shared" si="55"/>
        <v>6873.3766261715973</v>
      </c>
      <c r="H229">
        <f t="shared" si="56"/>
        <v>3390.0196526375926</v>
      </c>
      <c r="I229">
        <f t="shared" si="57"/>
        <v>6826.7079657233917</v>
      </c>
      <c r="J229">
        <f t="shared" si="58"/>
        <v>-3483.3569735340047</v>
      </c>
      <c r="K229">
        <f t="shared" si="59"/>
        <v>-6920.0452866198029</v>
      </c>
    </row>
    <row r="230" spans="1:11">
      <c r="A230" t="s">
        <v>96</v>
      </c>
      <c r="B230" s="5">
        <v>556.28317178600901</v>
      </c>
      <c r="C230" s="4">
        <f t="shared" si="51"/>
        <v>2025.8920724743343</v>
      </c>
      <c r="D230" s="4">
        <f t="shared" si="52"/>
        <v>5485.5747626746652</v>
      </c>
      <c r="E230">
        <f t="shared" si="53"/>
        <v>298.98932768552731</v>
      </c>
      <c r="F230">
        <f t="shared" si="54"/>
        <v>3632.5640004166817</v>
      </c>
      <c r="G230">
        <f t="shared" si="55"/>
        <v>7265.1280008333633</v>
      </c>
      <c r="H230">
        <f t="shared" si="56"/>
        <v>3931.553328102209</v>
      </c>
      <c r="I230">
        <f t="shared" si="57"/>
        <v>7564.1173285188906</v>
      </c>
      <c r="J230">
        <f t="shared" si="58"/>
        <v>-3333.5746727311544</v>
      </c>
      <c r="K230">
        <f t="shared" si="59"/>
        <v>-6966.138673147836</v>
      </c>
    </row>
    <row r="231" spans="1:11">
      <c r="A231" t="s">
        <v>97</v>
      </c>
      <c r="B231" s="5">
        <v>-242.96331684461799</v>
      </c>
      <c r="C231" s="4">
        <f t="shared" si="51"/>
        <v>1686.692998256699</v>
      </c>
      <c r="D231" s="4">
        <f t="shared" si="52"/>
        <v>4632.2553512941522</v>
      </c>
      <c r="E231">
        <f t="shared" si="53"/>
        <v>602.07214525023483</v>
      </c>
      <c r="F231">
        <f t="shared" si="54"/>
        <v>3732.2744620814801</v>
      </c>
      <c r="G231">
        <f t="shared" si="55"/>
        <v>7464.5489241629602</v>
      </c>
      <c r="H231">
        <f t="shared" si="56"/>
        <v>4334.3466073317149</v>
      </c>
      <c r="I231">
        <f t="shared" si="57"/>
        <v>8066.6210694131951</v>
      </c>
      <c r="J231">
        <f t="shared" si="58"/>
        <v>-3130.2023168312453</v>
      </c>
      <c r="K231">
        <f t="shared" si="59"/>
        <v>-6862.4767789127254</v>
      </c>
    </row>
    <row r="232" spans="1:11">
      <c r="A232" t="s">
        <v>98</v>
      </c>
      <c r="B232" s="5">
        <v>-418.54405630154798</v>
      </c>
      <c r="C232" s="4">
        <f t="shared" si="51"/>
        <v>367.41601674109796</v>
      </c>
      <c r="D232" s="4">
        <f t="shared" si="52"/>
        <v>931.19580802237874</v>
      </c>
      <c r="E232">
        <f t="shared" si="53"/>
        <v>816.2135856513537</v>
      </c>
      <c r="F232">
        <f t="shared" si="54"/>
        <v>3614.4955783016653</v>
      </c>
      <c r="G232">
        <f t="shared" si="55"/>
        <v>7228.9911566033306</v>
      </c>
      <c r="H232">
        <f t="shared" si="56"/>
        <v>4430.709163953019</v>
      </c>
      <c r="I232">
        <f t="shared" si="57"/>
        <v>8045.2047422546839</v>
      </c>
      <c r="J232">
        <f t="shared" si="58"/>
        <v>-2798.2819926503116</v>
      </c>
      <c r="K232">
        <f t="shared" si="59"/>
        <v>-6412.7775709519774</v>
      </c>
    </row>
    <row r="233" spans="1:11">
      <c r="A233" t="s">
        <v>99</v>
      </c>
      <c r="B233" s="5">
        <v>-484.71740075956302</v>
      </c>
      <c r="C233" s="4">
        <f t="shared" si="51"/>
        <v>-589.94160211972007</v>
      </c>
      <c r="D233" s="4">
        <f t="shared" si="52"/>
        <v>-1052.9652276746654</v>
      </c>
      <c r="E233">
        <f t="shared" si="53"/>
        <v>927.25387426762063</v>
      </c>
      <c r="F233">
        <f t="shared" si="54"/>
        <v>3514.9773079830907</v>
      </c>
      <c r="G233">
        <f t="shared" si="55"/>
        <v>7029.9546159661813</v>
      </c>
      <c r="H233">
        <f t="shared" si="56"/>
        <v>4442.2311822507108</v>
      </c>
      <c r="I233">
        <f t="shared" si="57"/>
        <v>7957.208490233802</v>
      </c>
      <c r="J233">
        <f t="shared" si="58"/>
        <v>-2587.72343371547</v>
      </c>
      <c r="K233">
        <f t="shared" si="59"/>
        <v>-6102.7007416985607</v>
      </c>
    </row>
    <row r="234" spans="1:11">
      <c r="A234" t="s">
        <v>100</v>
      </c>
      <c r="B234" s="5">
        <v>-598.85014695961104</v>
      </c>
      <c r="C234" s="4">
        <f t="shared" si="51"/>
        <v>-1745.0749208653399</v>
      </c>
      <c r="D234" s="4">
        <f t="shared" si="52"/>
        <v>-3770.9669933396744</v>
      </c>
      <c r="E234">
        <f t="shared" si="53"/>
        <v>835.8249246006369</v>
      </c>
      <c r="F234">
        <f t="shared" si="54"/>
        <v>3615.8823179980736</v>
      </c>
      <c r="G234">
        <f t="shared" si="55"/>
        <v>7231.7646359961473</v>
      </c>
      <c r="H234">
        <f t="shared" si="56"/>
        <v>4451.7072425987108</v>
      </c>
      <c r="I234">
        <f t="shared" si="57"/>
        <v>8067.5895605967844</v>
      </c>
      <c r="J234">
        <f t="shared" si="58"/>
        <v>-2780.0573933974365</v>
      </c>
      <c r="K234">
        <f t="shared" si="59"/>
        <v>-6395.9397113955101</v>
      </c>
    </row>
    <row r="235" spans="1:11">
      <c r="A235" t="s">
        <v>101</v>
      </c>
      <c r="B235" s="5">
        <v>153.31095451963699</v>
      </c>
      <c r="C235" s="4">
        <f t="shared" si="51"/>
        <v>-1348.800649501085</v>
      </c>
      <c r="D235" s="4">
        <f t="shared" si="52"/>
        <v>-3035.4936477577839</v>
      </c>
      <c r="E235">
        <f t="shared" si="53"/>
        <v>771.36599221274753</v>
      </c>
      <c r="F235">
        <f t="shared" si="54"/>
        <v>3675.3378336218452</v>
      </c>
      <c r="G235">
        <f t="shared" si="55"/>
        <v>7350.6756672436904</v>
      </c>
      <c r="H235">
        <f t="shared" si="56"/>
        <v>4446.7038258345929</v>
      </c>
      <c r="I235">
        <f t="shared" si="57"/>
        <v>8122.0416594564376</v>
      </c>
      <c r="J235">
        <f t="shared" si="58"/>
        <v>-2903.9718414090976</v>
      </c>
      <c r="K235">
        <f t="shared" si="59"/>
        <v>-6579.3096750309433</v>
      </c>
    </row>
    <row r="236" spans="1:11">
      <c r="A236" t="s">
        <v>102</v>
      </c>
      <c r="B236" s="5">
        <v>-658.747837621538</v>
      </c>
      <c r="C236" s="4">
        <f t="shared" si="51"/>
        <v>-1589.0044308210749</v>
      </c>
      <c r="D236" s="4">
        <f t="shared" si="52"/>
        <v>-1956.420447562173</v>
      </c>
      <c r="E236">
        <f t="shared" si="53"/>
        <v>537.7889198346387</v>
      </c>
      <c r="F236">
        <f t="shared" si="54"/>
        <v>3693.7039318683728</v>
      </c>
      <c r="G236">
        <f t="shared" si="55"/>
        <v>7387.4078637367456</v>
      </c>
      <c r="H236">
        <f t="shared" si="56"/>
        <v>4231.4928517030112</v>
      </c>
      <c r="I236">
        <f t="shared" si="57"/>
        <v>7925.196783571384</v>
      </c>
      <c r="J236">
        <f t="shared" si="58"/>
        <v>-3155.915012033734</v>
      </c>
      <c r="K236">
        <f t="shared" si="59"/>
        <v>-6849.6189439021073</v>
      </c>
    </row>
    <row r="237" spans="1:11">
      <c r="A237" t="s">
        <v>103</v>
      </c>
      <c r="B237" s="5">
        <v>-1017.53909766165</v>
      </c>
      <c r="C237" s="4">
        <f t="shared" si="51"/>
        <v>-2121.8261277231622</v>
      </c>
      <c r="D237" s="4">
        <f t="shared" si="52"/>
        <v>-1531.8845256034422</v>
      </c>
      <c r="E237">
        <f t="shared" si="53"/>
        <v>680.84719355446691</v>
      </c>
      <c r="F237">
        <f t="shared" si="54"/>
        <v>3545.0973434300354</v>
      </c>
      <c r="G237">
        <f t="shared" si="55"/>
        <v>7090.1946868600708</v>
      </c>
      <c r="H237">
        <f t="shared" si="56"/>
        <v>4225.9445369845025</v>
      </c>
      <c r="I237">
        <f t="shared" si="57"/>
        <v>7771.0418804145374</v>
      </c>
      <c r="J237">
        <f t="shared" si="58"/>
        <v>-2864.2501498755682</v>
      </c>
      <c r="K237">
        <f t="shared" si="59"/>
        <v>-6409.3474933056041</v>
      </c>
    </row>
    <row r="238" spans="1:11">
      <c r="A238" t="s">
        <v>104</v>
      </c>
      <c r="B238" s="5">
        <v>-41.122107411103002</v>
      </c>
      <c r="C238" s="4">
        <f t="shared" si="51"/>
        <v>-1564.0980881746541</v>
      </c>
      <c r="D238" s="4">
        <f t="shared" si="52"/>
        <v>180.9768326906858</v>
      </c>
      <c r="E238">
        <f t="shared" si="53"/>
        <v>872.6785351890012</v>
      </c>
      <c r="F238">
        <f t="shared" si="54"/>
        <v>3398.8795793908121</v>
      </c>
      <c r="G238">
        <f t="shared" si="55"/>
        <v>6797.7591587816241</v>
      </c>
      <c r="H238">
        <f t="shared" si="56"/>
        <v>4271.5581145798133</v>
      </c>
      <c r="I238">
        <f t="shared" si="57"/>
        <v>7670.4376939706253</v>
      </c>
      <c r="J238">
        <f t="shared" si="58"/>
        <v>-2526.2010442018109</v>
      </c>
      <c r="K238">
        <f t="shared" si="59"/>
        <v>-5925.0806235926229</v>
      </c>
    </row>
    <row r="239" spans="1:11">
      <c r="A239" t="s">
        <v>105</v>
      </c>
      <c r="B239" s="5">
        <v>-1033.15212083254</v>
      </c>
      <c r="C239" s="4">
        <f t="shared" si="51"/>
        <v>-2750.5611635268315</v>
      </c>
      <c r="D239" s="4">
        <f t="shared" si="52"/>
        <v>-1401.7605140257465</v>
      </c>
      <c r="E239">
        <f t="shared" si="53"/>
        <v>901.30491651051761</v>
      </c>
      <c r="F239">
        <f t="shared" si="54"/>
        <v>3375.9733867356913</v>
      </c>
      <c r="G239">
        <f t="shared" si="55"/>
        <v>6751.9467734713826</v>
      </c>
      <c r="H239">
        <f t="shared" si="56"/>
        <v>4277.2783032462085</v>
      </c>
      <c r="I239">
        <f t="shared" si="57"/>
        <v>7653.2516899819002</v>
      </c>
      <c r="J239">
        <f t="shared" si="58"/>
        <v>-2474.6684702251737</v>
      </c>
      <c r="K239">
        <f t="shared" si="59"/>
        <v>-5850.641856960865</v>
      </c>
    </row>
    <row r="240" spans="1:11">
      <c r="A240" t="s">
        <v>106</v>
      </c>
      <c r="B240" s="5">
        <v>1407.24118751744</v>
      </c>
      <c r="C240" s="4">
        <f t="shared" si="51"/>
        <v>-684.57213838785287</v>
      </c>
      <c r="D240" s="4">
        <f t="shared" si="52"/>
        <v>904.43229243322207</v>
      </c>
      <c r="E240">
        <f t="shared" si="53"/>
        <v>1064.5017693108787</v>
      </c>
      <c r="F240">
        <f t="shared" si="54"/>
        <v>3287.7859740054619</v>
      </c>
      <c r="G240">
        <f t="shared" si="55"/>
        <v>6575.5719480109237</v>
      </c>
      <c r="H240">
        <f t="shared" si="56"/>
        <v>4352.2877433163403</v>
      </c>
      <c r="I240">
        <f t="shared" si="57"/>
        <v>7640.0737173218022</v>
      </c>
      <c r="J240">
        <f t="shared" si="58"/>
        <v>-2223.2842046945834</v>
      </c>
      <c r="K240">
        <f t="shared" si="59"/>
        <v>-5511.0701787000453</v>
      </c>
    </row>
    <row r="241" spans="1:11">
      <c r="A241" t="s">
        <v>107</v>
      </c>
      <c r="B241" s="5">
        <v>448.54245431189298</v>
      </c>
      <c r="C241" s="4">
        <f t="shared" si="51"/>
        <v>781.50941358569003</v>
      </c>
      <c r="D241" s="4">
        <f t="shared" si="52"/>
        <v>2903.335541308852</v>
      </c>
      <c r="E241">
        <f t="shared" si="53"/>
        <v>909.11299586645987</v>
      </c>
      <c r="F241">
        <f t="shared" si="54"/>
        <v>3110.344784130943</v>
      </c>
      <c r="G241">
        <f t="shared" si="55"/>
        <v>6220.6895682618861</v>
      </c>
      <c r="H241">
        <f t="shared" si="56"/>
        <v>4019.4577799974031</v>
      </c>
      <c r="I241">
        <f t="shared" si="57"/>
        <v>7129.8025641283457</v>
      </c>
      <c r="J241">
        <f t="shared" si="58"/>
        <v>-2201.2317882644829</v>
      </c>
      <c r="K241">
        <f t="shared" si="59"/>
        <v>-5311.5765723954264</v>
      </c>
    </row>
    <row r="242" spans="1:11">
      <c r="A242" t="s">
        <v>108</v>
      </c>
      <c r="B242" s="5">
        <v>-2517.3324592402801</v>
      </c>
      <c r="C242" s="4">
        <f t="shared" si="51"/>
        <v>-1694.7009382434871</v>
      </c>
      <c r="D242" s="4">
        <f t="shared" si="52"/>
        <v>-130.60285006883305</v>
      </c>
      <c r="E242">
        <f t="shared" si="53"/>
        <v>560.65568294226375</v>
      </c>
      <c r="F242">
        <f t="shared" si="54"/>
        <v>2784.4026373586476</v>
      </c>
      <c r="G242">
        <f t="shared" si="55"/>
        <v>5568.8052747172951</v>
      </c>
      <c r="H242">
        <f t="shared" si="56"/>
        <v>3345.0583203009114</v>
      </c>
      <c r="I242">
        <f t="shared" si="57"/>
        <v>6129.4609576595585</v>
      </c>
      <c r="J242">
        <f t="shared" si="58"/>
        <v>-2223.7469544163837</v>
      </c>
      <c r="K242">
        <f t="shared" si="59"/>
        <v>-5008.1495917750317</v>
      </c>
    </row>
    <row r="243" spans="1:11">
      <c r="A243" t="s">
        <v>109</v>
      </c>
      <c r="B243" s="5">
        <v>350.11676319713098</v>
      </c>
      <c r="C243" s="4">
        <f t="shared" si="51"/>
        <v>-311.43205421381612</v>
      </c>
      <c r="D243" s="4">
        <f t="shared" si="52"/>
        <v>2439.1291093130153</v>
      </c>
      <c r="E243">
        <f t="shared" si="53"/>
        <v>412.3388829310461</v>
      </c>
      <c r="F243">
        <f t="shared" si="54"/>
        <v>2584.5857803311633</v>
      </c>
      <c r="G243">
        <f t="shared" si="55"/>
        <v>5169.1715606623266</v>
      </c>
      <c r="H243">
        <f t="shared" si="56"/>
        <v>2996.9246632622094</v>
      </c>
      <c r="I243">
        <f t="shared" si="57"/>
        <v>5581.5104435933727</v>
      </c>
      <c r="J243">
        <f t="shared" si="58"/>
        <v>-2172.2468974001172</v>
      </c>
      <c r="K243">
        <f t="shared" si="59"/>
        <v>-4756.8326777312805</v>
      </c>
    </row>
    <row r="244" spans="1:11">
      <c r="A244" t="s">
        <v>110</v>
      </c>
      <c r="B244" s="5">
        <v>-783.28498541212002</v>
      </c>
      <c r="C244" s="4">
        <f t="shared" si="51"/>
        <v>-2501.9582271433765</v>
      </c>
      <c r="D244" s="4">
        <f t="shared" si="52"/>
        <v>-1817.3860887555236</v>
      </c>
      <c r="E244">
        <f t="shared" si="53"/>
        <v>179.31514253171508</v>
      </c>
      <c r="F244">
        <f t="shared" si="54"/>
        <v>2563.9065266729513</v>
      </c>
      <c r="G244">
        <f t="shared" si="55"/>
        <v>5127.8130533459025</v>
      </c>
      <c r="H244">
        <f t="shared" si="56"/>
        <v>2743.2216692046663</v>
      </c>
      <c r="I244">
        <f t="shared" si="57"/>
        <v>5307.1281958776181</v>
      </c>
      <c r="J244">
        <f t="shared" si="58"/>
        <v>-2384.5913841412362</v>
      </c>
      <c r="K244">
        <f t="shared" si="59"/>
        <v>-4948.497910814187</v>
      </c>
    </row>
    <row r="245" spans="1:11">
      <c r="A245" t="s">
        <v>111</v>
      </c>
      <c r="B245" s="5">
        <v>-2087.2578795434902</v>
      </c>
      <c r="C245" s="4">
        <f t="shared" si="51"/>
        <v>-5037.7585609987591</v>
      </c>
      <c r="D245" s="4">
        <f t="shared" si="52"/>
        <v>-5819.2679745844489</v>
      </c>
      <c r="E245">
        <f t="shared" si="53"/>
        <v>-92.113954845190989</v>
      </c>
      <c r="F245">
        <f t="shared" si="54"/>
        <v>2893.5803705369735</v>
      </c>
      <c r="G245">
        <f t="shared" si="55"/>
        <v>5787.1607410739471</v>
      </c>
      <c r="H245">
        <f t="shared" si="56"/>
        <v>2801.4664156917825</v>
      </c>
      <c r="I245">
        <f t="shared" si="57"/>
        <v>5695.046786228756</v>
      </c>
      <c r="J245">
        <f t="shared" si="58"/>
        <v>-2985.6943253821646</v>
      </c>
      <c r="K245">
        <f t="shared" si="59"/>
        <v>-5879.2746959191381</v>
      </c>
    </row>
    <row r="246" spans="1:11">
      <c r="A246" t="s">
        <v>112</v>
      </c>
      <c r="B246" s="5">
        <v>-1136.21570217158</v>
      </c>
      <c r="C246" s="4">
        <f t="shared" si="51"/>
        <v>-3656.6418039300588</v>
      </c>
      <c r="D246" s="4">
        <f t="shared" si="52"/>
        <v>-1961.9408656865717</v>
      </c>
      <c r="E246">
        <f t="shared" si="53"/>
        <v>-75.887193198748946</v>
      </c>
      <c r="F246">
        <f t="shared" si="54"/>
        <v>2881.5118578986953</v>
      </c>
      <c r="G246">
        <f t="shared" si="55"/>
        <v>5763.0237157973907</v>
      </c>
      <c r="H246">
        <f t="shared" si="56"/>
        <v>2805.6246646999462</v>
      </c>
      <c r="I246">
        <f t="shared" si="57"/>
        <v>5687.1365225986419</v>
      </c>
      <c r="J246">
        <f t="shared" si="58"/>
        <v>-2957.3990510974445</v>
      </c>
      <c r="K246">
        <f t="shared" si="59"/>
        <v>-5838.9109089961394</v>
      </c>
    </row>
    <row r="247" spans="1:11">
      <c r="A247" t="s">
        <v>113</v>
      </c>
      <c r="B247" s="5">
        <v>348.530608310405</v>
      </c>
      <c r="C247" s="4">
        <f t="shared" si="51"/>
        <v>-3658.2279588167848</v>
      </c>
      <c r="D247" s="4">
        <f t="shared" si="52"/>
        <v>-3346.7959046029687</v>
      </c>
      <c r="E247">
        <f t="shared" si="53"/>
        <v>-161.76702232295992</v>
      </c>
      <c r="F247">
        <f t="shared" si="54"/>
        <v>2954.9036807214916</v>
      </c>
      <c r="G247">
        <f t="shared" si="55"/>
        <v>5909.8073614429832</v>
      </c>
      <c r="H247">
        <f t="shared" si="56"/>
        <v>2793.1366583985318</v>
      </c>
      <c r="I247">
        <f t="shared" si="57"/>
        <v>5748.0403391200234</v>
      </c>
      <c r="J247">
        <f t="shared" si="58"/>
        <v>-3116.6707030444513</v>
      </c>
      <c r="K247">
        <f t="shared" si="59"/>
        <v>-6071.5743837659429</v>
      </c>
    </row>
    <row r="248" spans="1:11">
      <c r="A248" t="s">
        <v>114</v>
      </c>
      <c r="B248" s="5">
        <v>-366.46234976249201</v>
      </c>
      <c r="C248" s="4">
        <f t="shared" si="51"/>
        <v>-3241.4053231671573</v>
      </c>
      <c r="D248" s="4">
        <f t="shared" si="52"/>
        <v>-739.44709602378089</v>
      </c>
      <c r="E248">
        <f t="shared" si="53"/>
        <v>-295.22418977722992</v>
      </c>
      <c r="F248">
        <f t="shared" si="54"/>
        <v>2915.4844213256374</v>
      </c>
      <c r="G248">
        <f t="shared" si="55"/>
        <v>5830.9688426512748</v>
      </c>
      <c r="H248">
        <f t="shared" si="56"/>
        <v>2620.2602315484073</v>
      </c>
      <c r="I248">
        <f t="shared" si="57"/>
        <v>5535.7446528740447</v>
      </c>
      <c r="J248">
        <f t="shared" si="58"/>
        <v>-3210.7086111028675</v>
      </c>
      <c r="K248">
        <f t="shared" si="59"/>
        <v>-6126.1930324285049</v>
      </c>
    </row>
    <row r="249" spans="1:11">
      <c r="A249" t="s">
        <v>115</v>
      </c>
      <c r="B249" s="5">
        <v>-175.786187116956</v>
      </c>
      <c r="C249" s="4">
        <f t="shared" si="51"/>
        <v>-1329.9336307406229</v>
      </c>
      <c r="D249" s="4">
        <f t="shared" si="52"/>
        <v>3707.8249302581362</v>
      </c>
      <c r="E249">
        <f t="shared" si="53"/>
        <v>-269.01037538452522</v>
      </c>
      <c r="F249">
        <f t="shared" si="54"/>
        <v>2950.5551428328513</v>
      </c>
      <c r="G249">
        <f t="shared" si="55"/>
        <v>5901.1102856657026</v>
      </c>
      <c r="H249">
        <f t="shared" si="56"/>
        <v>2681.5447674483262</v>
      </c>
      <c r="I249">
        <f t="shared" si="57"/>
        <v>5632.0999102811775</v>
      </c>
      <c r="J249">
        <f t="shared" si="58"/>
        <v>-3219.5655182173764</v>
      </c>
      <c r="K249">
        <f t="shared" si="59"/>
        <v>-6170.1206610502277</v>
      </c>
    </row>
    <row r="250" spans="1:11">
      <c r="A250" t="s">
        <v>116</v>
      </c>
      <c r="B250" s="5">
        <v>-370.38992605483099</v>
      </c>
      <c r="C250" s="4">
        <f t="shared" si="51"/>
        <v>-564.107854623874</v>
      </c>
      <c r="D250" s="4">
        <f t="shared" si="52"/>
        <v>3092.5339493061847</v>
      </c>
      <c r="E250">
        <f t="shared" si="53"/>
        <v>-388.6624160529492</v>
      </c>
      <c r="F250">
        <f t="shared" si="54"/>
        <v>2746.3673163118829</v>
      </c>
      <c r="G250">
        <f t="shared" si="55"/>
        <v>5492.7346326237657</v>
      </c>
      <c r="H250">
        <f t="shared" si="56"/>
        <v>2357.7049002589338</v>
      </c>
      <c r="I250">
        <f t="shared" si="57"/>
        <v>5104.0722165708166</v>
      </c>
      <c r="J250">
        <f t="shared" si="58"/>
        <v>-3135.0297323648319</v>
      </c>
      <c r="K250">
        <f t="shared" si="59"/>
        <v>-5881.3970486767148</v>
      </c>
    </row>
    <row r="251" spans="1:11">
      <c r="A251" t="s">
        <v>117</v>
      </c>
      <c r="B251" s="5">
        <v>-873.24544025743603</v>
      </c>
      <c r="C251" s="4">
        <f t="shared" si="51"/>
        <v>-1785.883903191715</v>
      </c>
      <c r="D251" s="4">
        <f t="shared" si="52"/>
        <v>1872.3440556250698</v>
      </c>
      <c r="E251">
        <f t="shared" si="53"/>
        <v>-526.65798083640357</v>
      </c>
      <c r="F251">
        <f t="shared" si="54"/>
        <v>2542.5827607140627</v>
      </c>
      <c r="G251">
        <f t="shared" si="55"/>
        <v>5085.1655214281254</v>
      </c>
      <c r="H251">
        <f t="shared" si="56"/>
        <v>2015.9247798776591</v>
      </c>
      <c r="I251">
        <f t="shared" si="57"/>
        <v>4558.5075405917214</v>
      </c>
      <c r="J251">
        <f t="shared" si="58"/>
        <v>-3069.2407415504663</v>
      </c>
      <c r="K251">
        <f t="shared" si="59"/>
        <v>-5611.8235022645295</v>
      </c>
    </row>
    <row r="252" spans="1:11">
      <c r="A252" t="s">
        <v>163</v>
      </c>
      <c r="B252" s="5">
        <v>484.12335107576502</v>
      </c>
      <c r="C252" s="4">
        <f t="shared" si="51"/>
        <v>-935.29820235345801</v>
      </c>
      <c r="D252" s="4">
        <f t="shared" si="52"/>
        <v>2306.1071208136991</v>
      </c>
      <c r="E252">
        <f t="shared" si="53"/>
        <v>-457.91241519683751</v>
      </c>
      <c r="F252">
        <f t="shared" si="54"/>
        <v>2601.9680426256837</v>
      </c>
      <c r="G252">
        <f t="shared" si="55"/>
        <v>5203.9360852513673</v>
      </c>
      <c r="H252">
        <f t="shared" si="56"/>
        <v>2144.055627428846</v>
      </c>
      <c r="I252">
        <f t="shared" si="57"/>
        <v>4746.0236700545302</v>
      </c>
      <c r="J252">
        <f t="shared" si="58"/>
        <v>-3059.8804578225213</v>
      </c>
      <c r="K252">
        <f t="shared" si="59"/>
        <v>-5661.8485004482045</v>
      </c>
    </row>
    <row r="253" spans="1:11">
      <c r="A253" t="s">
        <v>119</v>
      </c>
      <c r="B253" s="5">
        <v>660.15217262875694</v>
      </c>
      <c r="C253" s="4">
        <f t="shared" si="51"/>
        <v>-99.359842607745122</v>
      </c>
      <c r="D253" s="4">
        <f t="shared" si="52"/>
        <v>1230.5737881328778</v>
      </c>
      <c r="E253">
        <f t="shared" si="53"/>
        <v>-343.73546440646044</v>
      </c>
      <c r="F253">
        <f t="shared" si="54"/>
        <v>2624.4867818040816</v>
      </c>
      <c r="G253">
        <f t="shared" si="55"/>
        <v>5248.9735636081632</v>
      </c>
      <c r="H253">
        <f t="shared" si="56"/>
        <v>2280.7513173976213</v>
      </c>
      <c r="I253">
        <f t="shared" si="57"/>
        <v>4905.2380992017024</v>
      </c>
      <c r="J253">
        <f t="shared" si="58"/>
        <v>-2968.2222462105419</v>
      </c>
      <c r="K253">
        <f t="shared" si="59"/>
        <v>-5592.709028014624</v>
      </c>
    </row>
    <row r="254" spans="1:11">
      <c r="A254" t="s">
        <v>120</v>
      </c>
      <c r="B254" s="5">
        <v>-203.61243386703001</v>
      </c>
      <c r="C254" s="4">
        <f t="shared" si="51"/>
        <v>67.417649580055922</v>
      </c>
      <c r="D254" s="4">
        <f t="shared" si="52"/>
        <v>631.52550420392993</v>
      </c>
      <c r="E254">
        <f t="shared" si="53"/>
        <v>-123.61083952928011</v>
      </c>
      <c r="F254">
        <f t="shared" si="54"/>
        <v>2503.7530511725072</v>
      </c>
      <c r="G254">
        <f t="shared" si="55"/>
        <v>5007.5061023450144</v>
      </c>
      <c r="H254">
        <f t="shared" si="56"/>
        <v>2380.1422116432273</v>
      </c>
      <c r="I254">
        <f t="shared" si="57"/>
        <v>4883.895262815734</v>
      </c>
      <c r="J254">
        <f t="shared" si="58"/>
        <v>-2627.3638907017871</v>
      </c>
      <c r="K254">
        <f t="shared" si="59"/>
        <v>-5131.1169418742948</v>
      </c>
    </row>
    <row r="255" spans="1:11">
      <c r="A255" t="s">
        <v>121</v>
      </c>
      <c r="B255" s="5">
        <v>52.544660296534602</v>
      </c>
      <c r="C255" s="4">
        <f t="shared" si="51"/>
        <v>993.20775013402658</v>
      </c>
      <c r="D255" s="4">
        <f t="shared" si="52"/>
        <v>2779.0916533257414</v>
      </c>
      <c r="E255">
        <f t="shared" si="53"/>
        <v>167.11842552489617</v>
      </c>
      <c r="F255">
        <f t="shared" si="54"/>
        <v>2485.3566687367274</v>
      </c>
      <c r="G255">
        <f t="shared" si="55"/>
        <v>4970.7133374734549</v>
      </c>
      <c r="H255">
        <f t="shared" si="56"/>
        <v>2652.4750942616238</v>
      </c>
      <c r="I255">
        <f t="shared" si="57"/>
        <v>5137.8317629983512</v>
      </c>
      <c r="J255">
        <f t="shared" si="58"/>
        <v>-2318.2382432118311</v>
      </c>
      <c r="K255">
        <f t="shared" si="59"/>
        <v>-4803.5949119485585</v>
      </c>
    </row>
    <row r="256" spans="1:11">
      <c r="A256" t="s">
        <v>122</v>
      </c>
      <c r="B256" s="5">
        <v>1218.6182142550499</v>
      </c>
      <c r="C256" s="4">
        <f t="shared" si="51"/>
        <v>1727.7026133133113</v>
      </c>
      <c r="D256" s="4">
        <f t="shared" si="52"/>
        <v>2663.0008156667691</v>
      </c>
      <c r="E256">
        <f t="shared" si="53"/>
        <v>398.08948868634332</v>
      </c>
      <c r="F256">
        <f t="shared" si="54"/>
        <v>2492.261882891863</v>
      </c>
      <c r="G256">
        <f t="shared" si="55"/>
        <v>4984.523765783726</v>
      </c>
      <c r="H256">
        <f t="shared" si="56"/>
        <v>2890.3513715782065</v>
      </c>
      <c r="I256">
        <f t="shared" si="57"/>
        <v>5382.6132544700695</v>
      </c>
      <c r="J256">
        <f t="shared" si="58"/>
        <v>-2094.1723942055196</v>
      </c>
      <c r="K256">
        <f t="shared" si="59"/>
        <v>-4586.4342770973826</v>
      </c>
    </row>
    <row r="257" spans="1:11">
      <c r="A257" t="s">
        <v>123</v>
      </c>
      <c r="B257" s="5">
        <v>-2635.482216251</v>
      </c>
      <c r="C257" s="4">
        <f t="shared" si="51"/>
        <v>-1567.9317755664454</v>
      </c>
      <c r="D257" s="4">
        <f t="shared" si="52"/>
        <v>-1468.5719329587002</v>
      </c>
      <c r="E257">
        <f t="shared" si="53"/>
        <v>401.25511831858046</v>
      </c>
      <c r="F257">
        <f t="shared" si="54"/>
        <v>2489.7203532293265</v>
      </c>
      <c r="G257">
        <f t="shared" si="55"/>
        <v>4979.440706458653</v>
      </c>
      <c r="H257">
        <f t="shared" si="56"/>
        <v>2890.9754715479071</v>
      </c>
      <c r="I257">
        <f t="shared" si="57"/>
        <v>5380.6958247772336</v>
      </c>
      <c r="J257">
        <f t="shared" si="58"/>
        <v>-2088.4652349107459</v>
      </c>
      <c r="K257">
        <f t="shared" si="59"/>
        <v>-4578.1855881400725</v>
      </c>
    </row>
    <row r="258" spans="1:11">
      <c r="A258" t="s">
        <v>124</v>
      </c>
      <c r="B258" s="5">
        <v>-1391.88242732973</v>
      </c>
      <c r="C258" s="4">
        <f t="shared" si="51"/>
        <v>-2756.2017690291455</v>
      </c>
      <c r="D258" s="4">
        <f t="shared" si="52"/>
        <v>-2823.6194186092016</v>
      </c>
      <c r="E258">
        <f t="shared" si="53"/>
        <v>251.02530575358611</v>
      </c>
      <c r="F258">
        <f t="shared" si="54"/>
        <v>2592.2491213183825</v>
      </c>
      <c r="G258">
        <f t="shared" si="55"/>
        <v>5184.4982426367651</v>
      </c>
      <c r="H258">
        <f t="shared" si="56"/>
        <v>2843.2744270719686</v>
      </c>
      <c r="I258">
        <f t="shared" si="57"/>
        <v>5435.5235483903516</v>
      </c>
      <c r="J258">
        <f t="shared" si="58"/>
        <v>-2341.2238155647965</v>
      </c>
      <c r="K258">
        <f t="shared" si="59"/>
        <v>-4933.4729368831786</v>
      </c>
    </row>
    <row r="259" spans="1:11">
      <c r="A259" t="s">
        <v>125</v>
      </c>
      <c r="B259" s="5">
        <v>-354.51</v>
      </c>
      <c r="C259" s="4">
        <f t="shared" ref="C259:C279" si="60">SUM(B256,B257,B258,B259)</f>
        <v>-3163.2564293256801</v>
      </c>
      <c r="D259" s="4">
        <f t="shared" si="52"/>
        <v>-4156.4641794597064</v>
      </c>
      <c r="E259">
        <f t="shared" si="53"/>
        <v>113.29012248188801</v>
      </c>
      <c r="F259">
        <f t="shared" si="54"/>
        <v>2752.8951039580415</v>
      </c>
      <c r="G259">
        <f t="shared" si="55"/>
        <v>5505.7902079160831</v>
      </c>
      <c r="H259">
        <f t="shared" si="56"/>
        <v>2866.1852264399295</v>
      </c>
      <c r="I259">
        <f t="shared" si="57"/>
        <v>5619.080330397971</v>
      </c>
      <c r="J259">
        <f t="shared" si="58"/>
        <v>-2639.6049814761536</v>
      </c>
      <c r="K259">
        <f t="shared" si="59"/>
        <v>-5392.5000854341952</v>
      </c>
    </row>
    <row r="260" spans="1:11">
      <c r="A260" t="s">
        <v>126</v>
      </c>
      <c r="B260" s="5">
        <v>-607.13</v>
      </c>
      <c r="C260" s="4">
        <f t="shared" si="60"/>
        <v>-4989.0046435807299</v>
      </c>
      <c r="D260" s="4">
        <f t="shared" si="52"/>
        <v>-6716.7072568940412</v>
      </c>
      <c r="E260">
        <f t="shared" si="53"/>
        <v>-267.76685498447512</v>
      </c>
      <c r="F260">
        <f t="shared" si="54"/>
        <v>3138.1277311414246</v>
      </c>
      <c r="G260">
        <f t="shared" si="55"/>
        <v>6276.2554622828493</v>
      </c>
      <c r="H260">
        <f t="shared" si="56"/>
        <v>2870.3608761569494</v>
      </c>
      <c r="I260">
        <f t="shared" si="57"/>
        <v>6008.4886072983745</v>
      </c>
      <c r="J260">
        <f t="shared" si="58"/>
        <v>-3405.8945861258999</v>
      </c>
      <c r="K260">
        <f t="shared" si="59"/>
        <v>-6544.0223172673241</v>
      </c>
    </row>
    <row r="261" spans="1:11">
      <c r="A261" t="s">
        <v>127</v>
      </c>
      <c r="B261" s="5">
        <v>-321.45999999999998</v>
      </c>
      <c r="C261" s="4">
        <f t="shared" si="60"/>
        <v>-2674.9824273297299</v>
      </c>
      <c r="D261" s="4">
        <f t="shared" si="52"/>
        <v>-1107.0506517632846</v>
      </c>
      <c r="E261">
        <f t="shared" si="53"/>
        <v>-468.28616463808186</v>
      </c>
      <c r="F261">
        <f t="shared" si="54"/>
        <v>3051.776139399004</v>
      </c>
      <c r="G261">
        <f t="shared" si="55"/>
        <v>6103.552278798008</v>
      </c>
      <c r="H261">
        <f t="shared" si="56"/>
        <v>2583.489974760922</v>
      </c>
      <c r="I261">
        <f t="shared" si="57"/>
        <v>5635.2661141599265</v>
      </c>
      <c r="J261">
        <f t="shared" si="58"/>
        <v>-3520.0623040370861</v>
      </c>
      <c r="K261">
        <f t="shared" si="59"/>
        <v>-6571.8384434360896</v>
      </c>
    </row>
    <row r="262" spans="1:11">
      <c r="A262" t="s">
        <v>128</v>
      </c>
      <c r="B262" s="5">
        <v>-1006.94</v>
      </c>
      <c r="C262" s="4">
        <f t="shared" si="60"/>
        <v>-2290.04</v>
      </c>
      <c r="D262" s="4">
        <f t="shared" si="52"/>
        <v>466.16176902914549</v>
      </c>
      <c r="E262">
        <f t="shared" si="53"/>
        <v>-438.4479336831829</v>
      </c>
      <c r="F262">
        <f t="shared" si="54"/>
        <v>3058.162253572722</v>
      </c>
      <c r="G262">
        <f t="shared" si="55"/>
        <v>6116.3245071454439</v>
      </c>
      <c r="H262">
        <f t="shared" si="56"/>
        <v>2619.7143198895392</v>
      </c>
      <c r="I262">
        <f t="shared" si="57"/>
        <v>5677.8765734622611</v>
      </c>
      <c r="J262">
        <f t="shared" si="58"/>
        <v>-3496.6101872559047</v>
      </c>
      <c r="K262">
        <f t="shared" si="59"/>
        <v>-6554.7724408286267</v>
      </c>
    </row>
    <row r="263" spans="1:11">
      <c r="A263" t="s">
        <v>129</v>
      </c>
      <c r="B263" s="5">
        <v>-2055.0300000000002</v>
      </c>
      <c r="C263" s="4">
        <f t="shared" si="60"/>
        <v>-3990.5600000000004</v>
      </c>
      <c r="D263" s="4">
        <f t="shared" ref="D263:D279" si="61">C263-C259</f>
        <v>-827.30357067432033</v>
      </c>
      <c r="E263">
        <f t="shared" si="53"/>
        <v>-601.76956768254968</v>
      </c>
      <c r="F263">
        <f t="shared" si="54"/>
        <v>2982.6873343889361</v>
      </c>
      <c r="G263">
        <f t="shared" si="55"/>
        <v>5965.3746687778721</v>
      </c>
      <c r="H263">
        <f t="shared" si="56"/>
        <v>2380.9177667063864</v>
      </c>
      <c r="I263">
        <f t="shared" si="57"/>
        <v>5363.6051010953224</v>
      </c>
      <c r="J263">
        <f t="shared" si="58"/>
        <v>-3584.4569020714857</v>
      </c>
      <c r="K263">
        <f t="shared" si="59"/>
        <v>-6567.1442364604218</v>
      </c>
    </row>
    <row r="264" spans="1:11">
      <c r="A264" t="s">
        <v>130</v>
      </c>
      <c r="B264" s="5">
        <v>82.68</v>
      </c>
      <c r="C264" s="4">
        <f t="shared" si="60"/>
        <v>-3300.7500000000005</v>
      </c>
      <c r="D264" s="4">
        <f t="shared" si="61"/>
        <v>1688.2546435807294</v>
      </c>
      <c r="E264">
        <f t="shared" si="53"/>
        <v>-426.48753106573702</v>
      </c>
      <c r="F264">
        <f t="shared" si="54"/>
        <v>3010.3685949731789</v>
      </c>
      <c r="G264">
        <f t="shared" si="55"/>
        <v>6020.7371899463578</v>
      </c>
      <c r="H264">
        <f t="shared" si="56"/>
        <v>2583.8810639074418</v>
      </c>
      <c r="I264">
        <f t="shared" si="57"/>
        <v>5594.2496588806207</v>
      </c>
      <c r="J264">
        <f t="shared" si="58"/>
        <v>-3436.856126038916</v>
      </c>
      <c r="K264">
        <f t="shared" si="59"/>
        <v>-6447.224721012095</v>
      </c>
    </row>
    <row r="265" spans="1:11">
      <c r="A265" t="s">
        <v>131</v>
      </c>
      <c r="B265" s="5">
        <v>-1206.1099999999999</v>
      </c>
      <c r="C265" s="4">
        <f t="shared" si="60"/>
        <v>-4185.4000000000005</v>
      </c>
      <c r="D265" s="4">
        <f t="shared" si="61"/>
        <v>-1510.4175726702706</v>
      </c>
      <c r="E265">
        <f t="shared" si="53"/>
        <v>-211.0450109700283</v>
      </c>
      <c r="F265">
        <f t="shared" si="54"/>
        <v>2746.7547962929311</v>
      </c>
      <c r="G265">
        <f t="shared" si="55"/>
        <v>5493.5095925858623</v>
      </c>
      <c r="H265">
        <f t="shared" si="56"/>
        <v>2535.7097853229029</v>
      </c>
      <c r="I265">
        <f t="shared" si="57"/>
        <v>5282.4645816158336</v>
      </c>
      <c r="J265">
        <f t="shared" si="58"/>
        <v>-2957.7998072629593</v>
      </c>
      <c r="K265">
        <f t="shared" si="59"/>
        <v>-5704.5546035558909</v>
      </c>
    </row>
    <row r="266" spans="1:11">
      <c r="A266" t="s">
        <v>132</v>
      </c>
      <c r="B266" s="5">
        <v>1067.19</v>
      </c>
      <c r="C266" s="4">
        <f t="shared" si="60"/>
        <v>-2111.27</v>
      </c>
      <c r="D266" s="4">
        <f t="shared" si="61"/>
        <v>178.76999999999998</v>
      </c>
      <c r="E266">
        <f t="shared" si="53"/>
        <v>-104.00946768569972</v>
      </c>
      <c r="F266">
        <f t="shared" si="54"/>
        <v>2716.4776303378876</v>
      </c>
      <c r="G266">
        <f t="shared" si="55"/>
        <v>5432.9552606757752</v>
      </c>
      <c r="H266">
        <f t="shared" si="56"/>
        <v>2612.4681626521879</v>
      </c>
      <c r="I266">
        <f t="shared" si="57"/>
        <v>5328.9457929900755</v>
      </c>
      <c r="J266">
        <f t="shared" si="58"/>
        <v>-2820.4870980235874</v>
      </c>
      <c r="K266">
        <f t="shared" si="59"/>
        <v>-5536.964728361475</v>
      </c>
    </row>
    <row r="267" spans="1:11">
      <c r="A267" t="s">
        <v>133</v>
      </c>
      <c r="B267" s="5">
        <v>-2661.6662273000002</v>
      </c>
      <c r="C267" s="4">
        <f t="shared" si="60"/>
        <v>-2717.9062273</v>
      </c>
      <c r="D267" s="4">
        <f t="shared" si="61"/>
        <v>1272.6537727000004</v>
      </c>
      <c r="E267">
        <f t="shared" si="53"/>
        <v>126.96301617944889</v>
      </c>
      <c r="F267">
        <f t="shared" si="54"/>
        <v>2620.951370483172</v>
      </c>
      <c r="G267">
        <f t="shared" si="55"/>
        <v>5241.902740966344</v>
      </c>
      <c r="H267">
        <f t="shared" si="56"/>
        <v>2747.9143866626209</v>
      </c>
      <c r="I267">
        <f t="shared" si="57"/>
        <v>5368.8657571457925</v>
      </c>
      <c r="J267">
        <f t="shared" si="58"/>
        <v>-2493.9883543037231</v>
      </c>
      <c r="K267">
        <f t="shared" si="59"/>
        <v>-5114.9397247868956</v>
      </c>
    </row>
    <row r="268" spans="1:11">
      <c r="A268" t="s">
        <v>134</v>
      </c>
      <c r="B268" s="5">
        <v>1140.9472840000001</v>
      </c>
      <c r="C268" s="4">
        <f t="shared" si="60"/>
        <v>-1659.6389433000002</v>
      </c>
      <c r="D268" s="4">
        <f t="shared" si="61"/>
        <v>1641.1110567000003</v>
      </c>
      <c r="E268">
        <f t="shared" si="53"/>
        <v>245.99092381563801</v>
      </c>
      <c r="F268">
        <f t="shared" si="54"/>
        <v>2633.5583351934793</v>
      </c>
      <c r="G268">
        <f t="shared" si="55"/>
        <v>5267.1166703869585</v>
      </c>
      <c r="H268">
        <f t="shared" si="56"/>
        <v>2879.5492590091171</v>
      </c>
      <c r="I268">
        <f t="shared" si="57"/>
        <v>5513.1075942025964</v>
      </c>
      <c r="J268">
        <f t="shared" si="58"/>
        <v>-2387.5674113778414</v>
      </c>
      <c r="K268">
        <f t="shared" si="59"/>
        <v>-5021.1257465713206</v>
      </c>
    </row>
    <row r="269" spans="1:11">
      <c r="A269" t="s">
        <v>135</v>
      </c>
      <c r="B269" s="5">
        <v>-283.75771737999997</v>
      </c>
      <c r="C269" s="4">
        <f t="shared" si="60"/>
        <v>-737.28666068000007</v>
      </c>
      <c r="D269" s="4">
        <f t="shared" si="61"/>
        <v>3448.1133393200007</v>
      </c>
      <c r="E269">
        <f t="shared" si="53"/>
        <v>233.00534426873111</v>
      </c>
      <c r="F269">
        <f t="shared" si="54"/>
        <v>2616.1731932313528</v>
      </c>
      <c r="G269">
        <f t="shared" si="55"/>
        <v>5232.3463864627056</v>
      </c>
      <c r="H269">
        <f t="shared" si="56"/>
        <v>2849.1785375000841</v>
      </c>
      <c r="I269">
        <f t="shared" si="57"/>
        <v>5465.3517307314369</v>
      </c>
      <c r="J269">
        <f t="shared" si="58"/>
        <v>-2383.1678489626215</v>
      </c>
      <c r="K269">
        <f t="shared" si="59"/>
        <v>-4999.3410421939743</v>
      </c>
    </row>
    <row r="270" spans="1:11">
      <c r="A270" t="s">
        <v>136</v>
      </c>
      <c r="B270" s="5">
        <v>138.33895380000001</v>
      </c>
      <c r="C270" s="4">
        <f t="shared" si="60"/>
        <v>-1666.1377068800002</v>
      </c>
      <c r="D270" s="4">
        <f t="shared" si="61"/>
        <v>445.13229311999976</v>
      </c>
      <c r="E270">
        <f t="shared" si="53"/>
        <v>100.63526145942193</v>
      </c>
      <c r="F270">
        <f t="shared" si="54"/>
        <v>2529.4116081517845</v>
      </c>
      <c r="G270">
        <f t="shared" si="55"/>
        <v>5058.8232163035691</v>
      </c>
      <c r="H270">
        <f t="shared" si="56"/>
        <v>2630.0468696112066</v>
      </c>
      <c r="I270">
        <f t="shared" si="57"/>
        <v>5159.4584777629907</v>
      </c>
      <c r="J270">
        <f t="shared" si="58"/>
        <v>-2428.7763466923625</v>
      </c>
      <c r="K270">
        <f t="shared" si="59"/>
        <v>-4958.1879548441475</v>
      </c>
    </row>
    <row r="271" spans="1:11">
      <c r="A271" t="s">
        <v>137</v>
      </c>
      <c r="B271" s="5">
        <v>-1039.3108364</v>
      </c>
      <c r="C271" s="4">
        <f t="shared" si="60"/>
        <v>-43.782315979999908</v>
      </c>
      <c r="D271" s="4">
        <f t="shared" si="61"/>
        <v>2674.1239113199999</v>
      </c>
      <c r="E271">
        <f t="shared" si="53"/>
        <v>140.72425424416843</v>
      </c>
      <c r="F271">
        <f t="shared" si="54"/>
        <v>2565.0719474714483</v>
      </c>
      <c r="G271">
        <f t="shared" si="55"/>
        <v>5130.1438949428966</v>
      </c>
      <c r="H271">
        <f t="shared" si="56"/>
        <v>2705.7962017156169</v>
      </c>
      <c r="I271">
        <f t="shared" si="57"/>
        <v>5270.8681491870648</v>
      </c>
      <c r="J271">
        <f t="shared" si="58"/>
        <v>-2424.3476932272797</v>
      </c>
      <c r="K271">
        <f t="shared" si="59"/>
        <v>-4989.4196406987285</v>
      </c>
    </row>
    <row r="272" spans="1:11">
      <c r="A272" t="s">
        <v>138</v>
      </c>
      <c r="B272" s="5">
        <v>64.846089399999997</v>
      </c>
      <c r="C272" s="4">
        <f t="shared" si="60"/>
        <v>-1119.8835105799999</v>
      </c>
      <c r="D272" s="4">
        <f t="shared" si="61"/>
        <v>539.75543272000027</v>
      </c>
      <c r="E272">
        <f t="shared" si="53"/>
        <v>52.406669839483548</v>
      </c>
      <c r="F272">
        <f t="shared" si="54"/>
        <v>2516.5413904452253</v>
      </c>
      <c r="G272">
        <f t="shared" si="55"/>
        <v>5033.0827808904505</v>
      </c>
      <c r="H272">
        <f t="shared" si="56"/>
        <v>2568.9480602847088</v>
      </c>
      <c r="I272">
        <f t="shared" si="57"/>
        <v>5085.4894507299341</v>
      </c>
      <c r="J272">
        <f t="shared" si="58"/>
        <v>-2464.1347206057417</v>
      </c>
      <c r="K272">
        <f t="shared" si="59"/>
        <v>-4980.6761110509669</v>
      </c>
    </row>
    <row r="273" spans="1:80">
      <c r="A273" t="s">
        <v>139</v>
      </c>
      <c r="B273" s="5">
        <v>-4916.9941689999996</v>
      </c>
      <c r="C273" s="4">
        <f t="shared" si="60"/>
        <v>-5753.1199621999995</v>
      </c>
      <c r="D273" s="4">
        <f t="shared" si="61"/>
        <v>-5015.8333015199996</v>
      </c>
      <c r="E273">
        <f t="shared" si="53"/>
        <v>-259.91368464316031</v>
      </c>
      <c r="F273">
        <f t="shared" si="54"/>
        <v>2740.2912772457207</v>
      </c>
      <c r="G273">
        <f t="shared" si="55"/>
        <v>5480.5825544914414</v>
      </c>
      <c r="H273">
        <f t="shared" si="56"/>
        <v>2480.3775926025605</v>
      </c>
      <c r="I273">
        <f t="shared" si="57"/>
        <v>5220.6688698482812</v>
      </c>
      <c r="J273">
        <f t="shared" si="58"/>
        <v>-3000.2049618888809</v>
      </c>
      <c r="K273">
        <f t="shared" si="59"/>
        <v>-5740.4962391346016</v>
      </c>
    </row>
    <row r="274" spans="1:80">
      <c r="A274" t="s">
        <v>140</v>
      </c>
      <c r="B274" s="5">
        <v>1795.9404159999999</v>
      </c>
      <c r="C274" s="4">
        <f t="shared" si="60"/>
        <v>-4095.5184999999997</v>
      </c>
      <c r="D274" s="4">
        <f t="shared" si="61"/>
        <v>-2429.3807931199995</v>
      </c>
      <c r="E274">
        <f t="shared" si="53"/>
        <v>-412.95899950935672</v>
      </c>
      <c r="F274">
        <f t="shared" si="54"/>
        <v>2773.1626989122888</v>
      </c>
      <c r="G274">
        <f t="shared" si="55"/>
        <v>5546.3253978245775</v>
      </c>
      <c r="H274">
        <f t="shared" si="56"/>
        <v>2360.2036994029322</v>
      </c>
      <c r="I274">
        <f t="shared" si="57"/>
        <v>5133.366398315221</v>
      </c>
      <c r="J274">
        <f t="shared" si="58"/>
        <v>-3186.1216984216453</v>
      </c>
      <c r="K274">
        <f t="shared" si="59"/>
        <v>-5959.2843973339341</v>
      </c>
    </row>
    <row r="275" spans="1:80">
      <c r="A275" t="s">
        <v>141</v>
      </c>
      <c r="B275" s="5">
        <v>-2382.0798782000002</v>
      </c>
      <c r="C275" s="4">
        <f t="shared" si="60"/>
        <v>-5438.2875418000003</v>
      </c>
      <c r="D275" s="4">
        <f t="shared" si="61"/>
        <v>-5394.5052258200003</v>
      </c>
      <c r="E275">
        <f t="shared" si="53"/>
        <v>-821.63884346664383</v>
      </c>
      <c r="F275">
        <f t="shared" si="54"/>
        <v>2878.2709253592284</v>
      </c>
      <c r="G275">
        <f t="shared" si="55"/>
        <v>5756.5418507184568</v>
      </c>
      <c r="H275">
        <f t="shared" si="56"/>
        <v>2056.6320818925847</v>
      </c>
      <c r="I275">
        <f t="shared" si="57"/>
        <v>4934.9030072518126</v>
      </c>
      <c r="J275">
        <f t="shared" si="58"/>
        <v>-3699.9097688258721</v>
      </c>
      <c r="K275">
        <f t="shared" si="59"/>
        <v>-6578.1806941851009</v>
      </c>
    </row>
    <row r="276" spans="1:80">
      <c r="A276" t="s">
        <v>142</v>
      </c>
      <c r="B276" s="5">
        <v>-2959.4357423000001</v>
      </c>
      <c r="C276" s="4">
        <f t="shared" si="60"/>
        <v>-8462.5693735000004</v>
      </c>
      <c r="D276" s="4">
        <f t="shared" si="61"/>
        <v>-7342.6858629200005</v>
      </c>
      <c r="E276">
        <f t="shared" si="53"/>
        <v>-1321.9231773959823</v>
      </c>
      <c r="F276">
        <f t="shared" si="54"/>
        <v>3101.6131563057611</v>
      </c>
      <c r="G276">
        <f t="shared" si="55"/>
        <v>6203.2263126115222</v>
      </c>
      <c r="H276">
        <f t="shared" si="56"/>
        <v>1779.6899789097788</v>
      </c>
      <c r="I276">
        <f t="shared" si="57"/>
        <v>4881.3031352155394</v>
      </c>
      <c r="J276">
        <f t="shared" si="58"/>
        <v>-4423.5363337017434</v>
      </c>
      <c r="K276">
        <f t="shared" si="59"/>
        <v>-7525.1494900075049</v>
      </c>
    </row>
    <row r="277" spans="1:80">
      <c r="A277" t="s">
        <v>143</v>
      </c>
      <c r="B277" s="5">
        <v>-594.72243733000005</v>
      </c>
      <c r="C277" s="4">
        <f t="shared" si="60"/>
        <v>-4140.2976418300004</v>
      </c>
      <c r="D277" s="4">
        <f t="shared" si="61"/>
        <v>1612.822320369999</v>
      </c>
      <c r="E277">
        <f t="shared" si="53"/>
        <v>-1167.8534647295473</v>
      </c>
      <c r="F277">
        <f t="shared" si="54"/>
        <v>3169.729815880361</v>
      </c>
      <c r="G277">
        <f t="shared" si="55"/>
        <v>6339.459631760722</v>
      </c>
      <c r="H277">
        <f t="shared" si="56"/>
        <v>2001.8763511508137</v>
      </c>
      <c r="I277">
        <f t="shared" si="57"/>
        <v>5171.6061670311747</v>
      </c>
      <c r="J277">
        <f t="shared" si="58"/>
        <v>-4337.5832806099079</v>
      </c>
      <c r="K277">
        <f t="shared" si="59"/>
        <v>-7507.3130964902693</v>
      </c>
    </row>
    <row r="278" spans="1:80">
      <c r="A278" t="s">
        <v>144</v>
      </c>
      <c r="B278" s="5">
        <v>-1070.402388</v>
      </c>
      <c r="C278" s="4">
        <f t="shared" si="60"/>
        <v>-7006.6404458300003</v>
      </c>
      <c r="D278" s="4">
        <f t="shared" si="61"/>
        <v>-2911.1219458300006</v>
      </c>
      <c r="E278">
        <f t="shared" si="53"/>
        <v>-1172.2285910905871</v>
      </c>
      <c r="F278">
        <f t="shared" si="54"/>
        <v>3172.1949588033949</v>
      </c>
      <c r="G278">
        <f t="shared" si="55"/>
        <v>6344.3899176067898</v>
      </c>
      <c r="H278">
        <f t="shared" si="56"/>
        <v>1999.9663677128078</v>
      </c>
      <c r="I278">
        <f t="shared" si="57"/>
        <v>5172.1613265162032</v>
      </c>
      <c r="J278">
        <f t="shared" si="58"/>
        <v>-4344.4235498939815</v>
      </c>
      <c r="K278">
        <f t="shared" si="59"/>
        <v>-7516.6185086973765</v>
      </c>
    </row>
    <row r="279" spans="1:80">
      <c r="A279" t="s">
        <v>145</v>
      </c>
      <c r="B279" s="5">
        <v>-3353.4558216</v>
      </c>
      <c r="C279" s="4">
        <f t="shared" si="60"/>
        <v>-7978.0163892300006</v>
      </c>
      <c r="D279" s="4">
        <f t="shared" si="61"/>
        <v>-2539.7288474300003</v>
      </c>
      <c r="E279">
        <f t="shared" si="53"/>
        <v>-1091.391824489102</v>
      </c>
      <c r="F279">
        <f>STDEV(D260,D261,D262,D263,D264,D265,D266,D267,D268,D269,D270,D271,D272,D273,D274,D275,D276,D277,D278,D279)</f>
        <v>3112.1772673433329</v>
      </c>
      <c r="G279">
        <f t="shared" si="55"/>
        <v>6224.3545346866658</v>
      </c>
      <c r="H279">
        <f t="shared" si="56"/>
        <v>2020.785442854231</v>
      </c>
      <c r="I279">
        <f t="shared" si="57"/>
        <v>5132.9627101975639</v>
      </c>
      <c r="J279">
        <f t="shared" si="58"/>
        <v>-4203.5690918324344</v>
      </c>
      <c r="K279">
        <f t="shared" si="59"/>
        <v>-7315.7463591757678</v>
      </c>
    </row>
    <row r="280" spans="1:80">
      <c r="A280" t="s">
        <v>146</v>
      </c>
      <c r="B280" s="5">
        <v>304.01328160000003</v>
      </c>
      <c r="C280" s="4">
        <f t="shared" ref="C280:C282" si="62">SUM(B277,B278,B279,B280)</f>
        <v>-4714.56736533</v>
      </c>
      <c r="D280" s="4">
        <f t="shared" ref="D280:D282" si="63">C280-C276</f>
        <v>3748.0020081700004</v>
      </c>
      <c r="E280">
        <f t="shared" si="53"/>
        <v>-568.15636123590025</v>
      </c>
      <c r="F280">
        <f t="shared" ref="F280:F282" si="64">STDEV(D261,D262,D263,D264,D265,D266,D267,D268,D269,D270,D271,D272,D273,D274,D275,D276,D277,D278,D279,D280)</f>
        <v>2994.0937604189457</v>
      </c>
      <c r="G280">
        <f t="shared" si="55"/>
        <v>5988.1875208378915</v>
      </c>
      <c r="H280">
        <f t="shared" si="56"/>
        <v>2425.9373991830453</v>
      </c>
      <c r="I280">
        <f t="shared" si="57"/>
        <v>5420.031159601991</v>
      </c>
      <c r="J280">
        <f t="shared" si="58"/>
        <v>-3562.2501216548462</v>
      </c>
      <c r="K280">
        <f t="shared" si="59"/>
        <v>-6556.343882073792</v>
      </c>
    </row>
    <row r="281" spans="1:80">
      <c r="A281" t="s">
        <v>273</v>
      </c>
      <c r="B281" s="5">
        <v>1909.9473149999999</v>
      </c>
      <c r="C281" s="4">
        <f t="shared" si="62"/>
        <v>-2209.8976130000005</v>
      </c>
      <c r="D281" s="4">
        <f t="shared" si="63"/>
        <v>1930.4000288299999</v>
      </c>
      <c r="E281">
        <f t="shared" ref="E281:E282" si="65">AVERAGE(D262:D281)</f>
        <v>-416.28382720623597</v>
      </c>
      <c r="F281">
        <f t="shared" si="64"/>
        <v>3041.9732439698269</v>
      </c>
      <c r="G281">
        <f t="shared" ref="G281:G282" si="66">F281*2</f>
        <v>6083.9464879396537</v>
      </c>
      <c r="H281">
        <f t="shared" ref="H281:H282" si="67">E281+F281</f>
        <v>2625.689416763591</v>
      </c>
      <c r="I281">
        <f t="shared" ref="I281:I282" si="68">E281+G281</f>
        <v>5667.6626607334174</v>
      </c>
      <c r="J281">
        <f t="shared" ref="J281:J282" si="69">E281-F281</f>
        <v>-3458.2570711760627</v>
      </c>
      <c r="K281">
        <f t="shared" ref="K281:K282" si="70">E281-G281</f>
        <v>-6500.23031514589</v>
      </c>
    </row>
    <row r="282" spans="1:80">
      <c r="A282" t="s">
        <v>274</v>
      </c>
      <c r="B282" s="5">
        <v>1017.984709</v>
      </c>
      <c r="C282" s="4">
        <f t="shared" si="62"/>
        <v>-121.51051600000017</v>
      </c>
      <c r="D282" s="4">
        <f t="shared" si="63"/>
        <v>6885.12992983</v>
      </c>
      <c r="E282">
        <f t="shared" si="65"/>
        <v>-95.335419166193248</v>
      </c>
      <c r="F282">
        <f t="shared" si="64"/>
        <v>3451.0882961770335</v>
      </c>
      <c r="G282">
        <f t="shared" si="66"/>
        <v>6902.176592354067</v>
      </c>
      <c r="H282">
        <f t="shared" si="67"/>
        <v>3355.7528770108402</v>
      </c>
      <c r="I282">
        <f t="shared" si="68"/>
        <v>6806.8411731878741</v>
      </c>
      <c r="J282">
        <f t="shared" si="69"/>
        <v>-3546.4237153432268</v>
      </c>
      <c r="K282">
        <f t="shared" si="70"/>
        <v>-6997.5120115202599</v>
      </c>
    </row>
    <row r="283" spans="1:80">
      <c r="B283" s="5"/>
      <c r="C283" s="4"/>
      <c r="D283" s="4"/>
      <c r="E283" s="4"/>
    </row>
    <row r="285" spans="1:80" ht="60">
      <c r="A285" s="1" t="s">
        <v>0</v>
      </c>
      <c r="B285" s="6" t="s">
        <v>162</v>
      </c>
      <c r="C285" s="2" t="s">
        <v>148</v>
      </c>
      <c r="D285" s="2" t="s">
        <v>149</v>
      </c>
      <c r="E285" s="2" t="s">
        <v>150</v>
      </c>
      <c r="F285" s="2" t="s">
        <v>166</v>
      </c>
      <c r="G285" s="2" t="s">
        <v>167</v>
      </c>
      <c r="H285" s="2" t="s">
        <v>151</v>
      </c>
      <c r="I285" s="2" t="s">
        <v>152</v>
      </c>
      <c r="J285" s="2" t="s">
        <v>153</v>
      </c>
      <c r="K285" s="2" t="s">
        <v>154</v>
      </c>
      <c r="O285" s="9" t="s">
        <v>83</v>
      </c>
      <c r="P285" s="9" t="s">
        <v>84</v>
      </c>
      <c r="Q285" s="9" t="s">
        <v>85</v>
      </c>
      <c r="R285" s="9" t="s">
        <v>86</v>
      </c>
      <c r="S285" s="9" t="s">
        <v>87</v>
      </c>
      <c r="T285" s="9" t="s">
        <v>88</v>
      </c>
      <c r="U285" s="9" t="s">
        <v>89</v>
      </c>
      <c r="V285" s="9" t="s">
        <v>90</v>
      </c>
      <c r="W285" s="9" t="s">
        <v>91</v>
      </c>
      <c r="X285" s="9" t="s">
        <v>92</v>
      </c>
      <c r="Y285" s="9" t="s">
        <v>93</v>
      </c>
      <c r="Z285" s="9" t="s">
        <v>94</v>
      </c>
      <c r="AA285" s="9" t="s">
        <v>95</v>
      </c>
      <c r="AB285" s="9" t="s">
        <v>96</v>
      </c>
      <c r="AC285" s="9" t="s">
        <v>97</v>
      </c>
      <c r="AD285" s="9" t="s">
        <v>98</v>
      </c>
      <c r="AE285" s="9" t="s">
        <v>99</v>
      </c>
      <c r="AF285" s="9" t="s">
        <v>100</v>
      </c>
      <c r="AG285" s="9" t="s">
        <v>101</v>
      </c>
      <c r="AH285" s="9" t="s">
        <v>102</v>
      </c>
      <c r="AI285" s="9" t="s">
        <v>103</v>
      </c>
      <c r="AJ285" s="9" t="s">
        <v>104</v>
      </c>
      <c r="AK285" s="9" t="s">
        <v>105</v>
      </c>
      <c r="AL285" s="9" t="s">
        <v>106</v>
      </c>
      <c r="AM285" s="9" t="s">
        <v>107</v>
      </c>
      <c r="AN285" s="9" t="s">
        <v>108</v>
      </c>
      <c r="AO285" s="9" t="s">
        <v>109</v>
      </c>
      <c r="AP285" s="9" t="s">
        <v>110</v>
      </c>
      <c r="AQ285" s="9" t="s">
        <v>111</v>
      </c>
      <c r="AR285" s="9" t="s">
        <v>112</v>
      </c>
      <c r="AS285" s="9" t="s">
        <v>113</v>
      </c>
      <c r="AT285" s="9" t="s">
        <v>114</v>
      </c>
      <c r="AU285" s="9" t="s">
        <v>115</v>
      </c>
      <c r="AV285" s="9" t="s">
        <v>116</v>
      </c>
      <c r="AW285" s="9" t="s">
        <v>117</v>
      </c>
      <c r="AX285" s="9" t="s">
        <v>163</v>
      </c>
      <c r="AY285" s="9" t="s">
        <v>119</v>
      </c>
      <c r="AZ285" s="9" t="s">
        <v>120</v>
      </c>
      <c r="BA285" s="9" t="s">
        <v>121</v>
      </c>
      <c r="BB285" s="9" t="s">
        <v>122</v>
      </c>
      <c r="BC285" s="9" t="s">
        <v>123</v>
      </c>
      <c r="BD285" s="9" t="s">
        <v>124</v>
      </c>
      <c r="BE285" s="9" t="s">
        <v>125</v>
      </c>
      <c r="BF285" s="9" t="s">
        <v>126</v>
      </c>
      <c r="BG285" s="9" t="s">
        <v>127</v>
      </c>
      <c r="BH285" s="9" t="s">
        <v>128</v>
      </c>
      <c r="BI285" s="9" t="s">
        <v>129</v>
      </c>
      <c r="BJ285" s="9" t="s">
        <v>130</v>
      </c>
      <c r="BK285" s="9" t="s">
        <v>131</v>
      </c>
      <c r="BL285" s="9" t="s">
        <v>132</v>
      </c>
      <c r="BM285" s="9" t="s">
        <v>133</v>
      </c>
      <c r="BN285" s="9" t="s">
        <v>134</v>
      </c>
      <c r="BO285" s="9" t="s">
        <v>135</v>
      </c>
      <c r="BP285" s="9" t="s">
        <v>136</v>
      </c>
      <c r="BQ285" s="9" t="s">
        <v>137</v>
      </c>
      <c r="BR285" s="9" t="s">
        <v>138</v>
      </c>
      <c r="BS285" s="9" t="s">
        <v>139</v>
      </c>
      <c r="BT285" s="9" t="s">
        <v>140</v>
      </c>
      <c r="BU285" s="9" t="s">
        <v>141</v>
      </c>
      <c r="BV285" s="9" t="s">
        <v>142</v>
      </c>
      <c r="BW285" s="9" t="s">
        <v>143</v>
      </c>
      <c r="BX285" s="9" t="s">
        <v>144</v>
      </c>
      <c r="BY285" s="9" t="s">
        <v>145</v>
      </c>
      <c r="BZ285" s="9" t="s">
        <v>146</v>
      </c>
      <c r="CA285" s="9" t="s">
        <v>273</v>
      </c>
      <c r="CB285" s="9" t="s">
        <v>274</v>
      </c>
    </row>
    <row r="286" spans="1:80">
      <c r="A286" t="s">
        <v>57</v>
      </c>
      <c r="B286" s="5">
        <v>-303</v>
      </c>
      <c r="N286" s="2" t="s">
        <v>149</v>
      </c>
      <c r="O286">
        <v>1997.4710000000002</v>
      </c>
      <c r="P286">
        <v>-4474.4800000000005</v>
      </c>
      <c r="Q286">
        <v>-5731.2892777315665</v>
      </c>
      <c r="R286">
        <v>-4913.0960589717388</v>
      </c>
      <c r="S286">
        <v>-3532.0240984411003</v>
      </c>
      <c r="T286">
        <v>2367.8340582649362</v>
      </c>
      <c r="U286">
        <v>2647.5268365490829</v>
      </c>
      <c r="V286">
        <v>1807.2883644858478</v>
      </c>
      <c r="W286">
        <v>1940.5238574812684</v>
      </c>
      <c r="X286">
        <v>762.19776025856504</v>
      </c>
      <c r="Y286">
        <v>699.77563042858901</v>
      </c>
      <c r="Z286">
        <v>1477.513431103114</v>
      </c>
      <c r="AA286">
        <v>567.10821270909798</v>
      </c>
      <c r="AB286">
        <v>55.108971140389031</v>
      </c>
      <c r="AC286">
        <v>-48.588443742297272</v>
      </c>
      <c r="AD286">
        <v>-640.64570687753132</v>
      </c>
      <c r="AE286">
        <v>541.45122710424471</v>
      </c>
      <c r="AF286">
        <v>1353.2186396754175</v>
      </c>
      <c r="AG286">
        <v>1839.183496944692</v>
      </c>
      <c r="AH286">
        <v>2539.5569623245715</v>
      </c>
      <c r="AI286">
        <v>1142.4206630861859</v>
      </c>
      <c r="AJ286">
        <v>-1114.3730787305803</v>
      </c>
      <c r="AK286">
        <v>-1565.7500990820295</v>
      </c>
      <c r="AL286">
        <v>-2357.1494360053407</v>
      </c>
      <c r="AM286">
        <v>-1440.0893336582194</v>
      </c>
      <c r="AN286">
        <v>-679.45088304582691</v>
      </c>
      <c r="AO286">
        <v>-335.81805277055406</v>
      </c>
      <c r="AP286">
        <v>-400.99232162008269</v>
      </c>
      <c r="AQ286">
        <v>-1098.803160924615</v>
      </c>
      <c r="AR286">
        <v>-235.81912914503334</v>
      </c>
      <c r="AS286">
        <v>-512.49430970317837</v>
      </c>
      <c r="AT286">
        <v>-94.736946749430047</v>
      </c>
      <c r="AU286">
        <v>-698.05779746631174</v>
      </c>
      <c r="AV286">
        <v>-2258.8319302448358</v>
      </c>
      <c r="AW286">
        <v>-2371.514091748345</v>
      </c>
      <c r="AX286">
        <v>-2394.0810440942632</v>
      </c>
      <c r="AY286">
        <v>167.37072334566574</v>
      </c>
      <c r="AZ286">
        <v>2869.4924050123268</v>
      </c>
      <c r="BA286">
        <v>1936.4391219788868</v>
      </c>
      <c r="BB286">
        <v>1824.9097718262383</v>
      </c>
      <c r="BC286">
        <v>-261.42598305812407</v>
      </c>
      <c r="BD286">
        <v>-1740.8196682351181</v>
      </c>
      <c r="BE286">
        <v>1014.580834159319</v>
      </c>
      <c r="BF286">
        <v>1360.8312611011211</v>
      </c>
      <c r="BG286">
        <v>2314.8195464269284</v>
      </c>
      <c r="BH286">
        <v>1635.9288550497604</v>
      </c>
      <c r="BI286">
        <v>-1581.546645282599</v>
      </c>
      <c r="BJ286">
        <v>-2396.539276522506</v>
      </c>
      <c r="BK286">
        <v>-2871.2578566050197</v>
      </c>
      <c r="BL286">
        <v>-3358.9500000000003</v>
      </c>
      <c r="BM286">
        <v>-1152.1685715799999</v>
      </c>
      <c r="BN286">
        <v>127.26289409000015</v>
      </c>
      <c r="BO286">
        <v>-1734.55919111</v>
      </c>
      <c r="BP286">
        <v>1338.6644019300002</v>
      </c>
      <c r="BQ286">
        <v>18.353407390000029</v>
      </c>
      <c r="BR286">
        <v>-3060.8191644099998</v>
      </c>
      <c r="BS286">
        <v>1286.1692553299999</v>
      </c>
      <c r="BT286">
        <v>206.61303881999947</v>
      </c>
      <c r="BU286">
        <v>1678.6239685509995</v>
      </c>
      <c r="BV286">
        <v>6304.5169178209999</v>
      </c>
      <c r="BW286">
        <v>810.13343228100007</v>
      </c>
      <c r="BX286">
        <v>260.87023337100095</v>
      </c>
      <c r="BY286">
        <v>-116.3622822709998</v>
      </c>
      <c r="BZ286">
        <v>-1808.7960543709996</v>
      </c>
      <c r="CA286">
        <v>3591.5135292790001</v>
      </c>
      <c r="CB286">
        <v>2186.7124025489998</v>
      </c>
    </row>
    <row r="287" spans="1:80" ht="45">
      <c r="A287" t="s">
        <v>58</v>
      </c>
      <c r="B287" s="5">
        <v>-33</v>
      </c>
      <c r="N287" s="2" t="s">
        <v>151</v>
      </c>
      <c r="O287">
        <v>3198.7507017424323</v>
      </c>
      <c r="P287">
        <v>3225.3918688003214</v>
      </c>
      <c r="Q287">
        <v>3247.4232691236493</v>
      </c>
      <c r="R287">
        <v>3186.0002040679747</v>
      </c>
      <c r="S287">
        <v>3066.2919681810154</v>
      </c>
      <c r="T287">
        <v>3230.0647133349148</v>
      </c>
      <c r="U287">
        <v>3442.6412792145111</v>
      </c>
      <c r="V287">
        <v>3567.3855404523738</v>
      </c>
      <c r="W287">
        <v>3697.2443608784592</v>
      </c>
      <c r="X287">
        <v>3706.1802549854065</v>
      </c>
      <c r="Y287">
        <v>3714.6108375825543</v>
      </c>
      <c r="Z287">
        <v>3854.946771036392</v>
      </c>
      <c r="AA287">
        <v>3948.9218889455292</v>
      </c>
      <c r="AB287">
        <v>4000.4847730982146</v>
      </c>
      <c r="AC287">
        <v>4044.7518758781334</v>
      </c>
      <c r="AD287">
        <v>3992.3384894632454</v>
      </c>
      <c r="AE287">
        <v>3854.9775320431754</v>
      </c>
      <c r="AF287">
        <v>3393.0881845582771</v>
      </c>
      <c r="AG287">
        <v>2843.8710332879605</v>
      </c>
      <c r="AH287">
        <v>2668.3305243300415</v>
      </c>
      <c r="AI287">
        <v>2599.0421616608837</v>
      </c>
      <c r="AJ287">
        <v>2559.9823193340035</v>
      </c>
      <c r="AK287">
        <v>2370.7050580610548</v>
      </c>
      <c r="AL287">
        <v>2196.3506819341678</v>
      </c>
      <c r="AM287">
        <v>2085.4234644638163</v>
      </c>
      <c r="AN287">
        <v>1900.5848291940968</v>
      </c>
      <c r="AO287">
        <v>1665.7015647879966</v>
      </c>
      <c r="AP287">
        <v>1517.3089914065397</v>
      </c>
      <c r="AQ287">
        <v>1330.424247371338</v>
      </c>
      <c r="AR287">
        <v>1271.2197231930256</v>
      </c>
      <c r="AS287">
        <v>1205.0555324730219</v>
      </c>
      <c r="AT287">
        <v>1073.9757737977577</v>
      </c>
      <c r="AU287">
        <v>1005.6786661140766</v>
      </c>
      <c r="AV287">
        <v>974.40258529894732</v>
      </c>
      <c r="AW287">
        <v>937.03667768053049</v>
      </c>
      <c r="AX287">
        <v>919.27733168499117</v>
      </c>
      <c r="AY287">
        <v>888.5015684886182</v>
      </c>
      <c r="AZ287">
        <v>1104.075441348371</v>
      </c>
      <c r="BA287">
        <v>1116.6114139344286</v>
      </c>
      <c r="BB287">
        <v>1015.8160887190564</v>
      </c>
      <c r="BC287">
        <v>897.63695801645224</v>
      </c>
      <c r="BD287">
        <v>885.77659203443852</v>
      </c>
      <c r="BE287">
        <v>1037.0366756701978</v>
      </c>
      <c r="BF287">
        <v>1204.7394383371966</v>
      </c>
      <c r="BG287">
        <v>1472.333638127734</v>
      </c>
      <c r="BH287">
        <v>1626.8823397390076</v>
      </c>
      <c r="BI287">
        <v>1603.8255620601183</v>
      </c>
      <c r="BJ287">
        <v>1587.1506573711586</v>
      </c>
      <c r="BK287">
        <v>1594.6476357444133</v>
      </c>
      <c r="BL287">
        <v>1570.3843186714876</v>
      </c>
      <c r="BM287">
        <v>1546.1126578300616</v>
      </c>
      <c r="BN287">
        <v>1559.6900808515586</v>
      </c>
      <c r="BO287">
        <v>1530.0677693936684</v>
      </c>
      <c r="BP287">
        <v>1699.6967642020818</v>
      </c>
      <c r="BQ287">
        <v>1755.8514659464495</v>
      </c>
      <c r="BR287">
        <v>1769.3417653371225</v>
      </c>
      <c r="BS287">
        <v>1851.6077726476237</v>
      </c>
      <c r="BT287">
        <v>1591.7891705729182</v>
      </c>
      <c r="BU287">
        <v>1563.6332908324962</v>
      </c>
      <c r="BV287">
        <v>2267.9756522596167</v>
      </c>
      <c r="BW287">
        <v>2328.6462877166132</v>
      </c>
      <c r="BX287">
        <v>2392.0915023086036</v>
      </c>
      <c r="BY287">
        <v>2325.9434501020951</v>
      </c>
      <c r="BZ287">
        <v>2181.9712311293342</v>
      </c>
      <c r="CA287">
        <v>2333.0574035583359</v>
      </c>
      <c r="CB287">
        <v>2384.1508272135379</v>
      </c>
    </row>
    <row r="288" spans="1:80" ht="45">
      <c r="A288" t="s">
        <v>59</v>
      </c>
      <c r="B288" s="5">
        <v>-42.487499999999997</v>
      </c>
      <c r="N288" s="2" t="s">
        <v>152</v>
      </c>
      <c r="O288">
        <v>5817.6200784848652</v>
      </c>
      <c r="P288">
        <v>6072.3007876006423</v>
      </c>
      <c r="Q288">
        <v>6405.9024271338776</v>
      </c>
      <c r="R288">
        <v>6536.3854749711145</v>
      </c>
      <c r="S288">
        <v>6495.7202081192518</v>
      </c>
      <c r="T288">
        <v>6712.4039955138032</v>
      </c>
      <c r="U288">
        <v>6984.2607854455418</v>
      </c>
      <c r="V288">
        <v>7134.3998896969752</v>
      </c>
      <c r="W288">
        <v>7290.200617675082</v>
      </c>
      <c r="X288">
        <v>7300.4297128760481</v>
      </c>
      <c r="Y288">
        <v>7309.9572915489143</v>
      </c>
      <c r="Z288">
        <v>7440.9081819014336</v>
      </c>
      <c r="AA288">
        <v>7474.0332920842538</v>
      </c>
      <c r="AB288">
        <v>7382.6260168326053</v>
      </c>
      <c r="AC288">
        <v>7323.9454495795571</v>
      </c>
      <c r="AD288">
        <v>7286.6096670936577</v>
      </c>
      <c r="AE288">
        <v>7117.1712758983058</v>
      </c>
      <c r="AF288">
        <v>6418.969248944738</v>
      </c>
      <c r="AG288">
        <v>5547.7315215568706</v>
      </c>
      <c r="AH288">
        <v>5273.8793055248034</v>
      </c>
      <c r="AI288">
        <v>5178.0550970321792</v>
      </c>
      <c r="AJ288">
        <v>4931.930066314947</v>
      </c>
      <c r="AK288">
        <v>4345.0985848365735</v>
      </c>
      <c r="AL288">
        <v>3868.5925014344793</v>
      </c>
      <c r="AM288">
        <v>3542.1413282546323</v>
      </c>
      <c r="AN288">
        <v>3324.8283047807313</v>
      </c>
      <c r="AO288">
        <v>3004.2290204345131</v>
      </c>
      <c r="AP288">
        <v>2817.8579079768961</v>
      </c>
      <c r="AQ288">
        <v>2596.0547708267868</v>
      </c>
      <c r="AR288">
        <v>2527.546566940342</v>
      </c>
      <c r="AS288">
        <v>2455.8316825069223</v>
      </c>
      <c r="AT288">
        <v>2272.2846840490215</v>
      </c>
      <c r="AU288">
        <v>2198.9487691904296</v>
      </c>
      <c r="AV288">
        <v>2252.0936526294327</v>
      </c>
      <c r="AW288">
        <v>2293.5081197929012</v>
      </c>
      <c r="AX288">
        <v>2345.661194662659</v>
      </c>
      <c r="AY288">
        <v>2302.813693457842</v>
      </c>
      <c r="AZ288">
        <v>2658.1477509105021</v>
      </c>
      <c r="BA288">
        <v>2678.3569148309075</v>
      </c>
      <c r="BB288">
        <v>2512.4986239250802</v>
      </c>
      <c r="BC288">
        <v>2346.3326948270869</v>
      </c>
      <c r="BD288">
        <v>2353.9342923382865</v>
      </c>
      <c r="BE288">
        <v>2527.4379129477379</v>
      </c>
      <c r="BF288">
        <v>2676.9444034264125</v>
      </c>
      <c r="BG288">
        <v>3024.3873590032294</v>
      </c>
      <c r="BH288">
        <v>3217.7157753209976</v>
      </c>
      <c r="BI288">
        <v>3233.888649588821</v>
      </c>
      <c r="BJ288">
        <v>3300.316187956023</v>
      </c>
      <c r="BK288">
        <v>3403.9328794865528</v>
      </c>
      <c r="BL288">
        <v>3511.5627888834492</v>
      </c>
      <c r="BM288">
        <v>3495.0031802944386</v>
      </c>
      <c r="BN288">
        <v>3511.0580342954609</v>
      </c>
      <c r="BO288">
        <v>3503.6384810618647</v>
      </c>
      <c r="BP288">
        <v>3663.0216540699503</v>
      </c>
      <c r="BQ288">
        <v>3655.8376826017684</v>
      </c>
      <c r="BR288">
        <v>3716.155187398901</v>
      </c>
      <c r="BS288">
        <v>3824.7472754206865</v>
      </c>
      <c r="BT288">
        <v>3438.2540395808924</v>
      </c>
      <c r="BU288">
        <v>3394.8330377714428</v>
      </c>
      <c r="BV288">
        <v>4579.537403325945</v>
      </c>
      <c r="BW288">
        <v>4647.3007034729826</v>
      </c>
      <c r="BX288">
        <v>4674.1066375766568</v>
      </c>
      <c r="BY288">
        <v>4598.3576889851556</v>
      </c>
      <c r="BZ288">
        <v>4468.8946168132406</v>
      </c>
      <c r="CA288">
        <v>4707.2322625286406</v>
      </c>
      <c r="CB288">
        <v>4781.8799324640822</v>
      </c>
    </row>
    <row r="289" spans="1:80" ht="45">
      <c r="A289" t="s">
        <v>60</v>
      </c>
      <c r="B289" s="5">
        <v>-360</v>
      </c>
      <c r="C289" s="4">
        <f>SUM(B286,B287,B288,B289)</f>
        <v>-738.48749999999995</v>
      </c>
      <c r="N289" s="2" t="s">
        <v>153</v>
      </c>
      <c r="O289">
        <v>-2038.9880517424324</v>
      </c>
      <c r="P289">
        <v>-2468.4259688003212</v>
      </c>
      <c r="Q289">
        <v>-3069.5350468968063</v>
      </c>
      <c r="R289">
        <v>-3514.770337738305</v>
      </c>
      <c r="S289">
        <v>-3792.5645116954565</v>
      </c>
      <c r="T289">
        <v>-3734.613851022862</v>
      </c>
      <c r="U289">
        <v>-3640.5977332475504</v>
      </c>
      <c r="V289">
        <v>-3566.643158036828</v>
      </c>
      <c r="W289">
        <v>-3488.6681527147862</v>
      </c>
      <c r="X289">
        <v>-3482.3186607958769</v>
      </c>
      <c r="Y289">
        <v>-3476.0820703501658</v>
      </c>
      <c r="Z289">
        <v>-3316.9760506936923</v>
      </c>
      <c r="AA289">
        <v>-3101.3009173319201</v>
      </c>
      <c r="AB289">
        <v>-2763.7977143705666</v>
      </c>
      <c r="AC289">
        <v>-2513.635271524714</v>
      </c>
      <c r="AD289">
        <v>-2596.2038657975791</v>
      </c>
      <c r="AE289">
        <v>-2669.4099556670853</v>
      </c>
      <c r="AF289">
        <v>-2658.6739442146454</v>
      </c>
      <c r="AG289">
        <v>-2563.8499432498597</v>
      </c>
      <c r="AH289">
        <v>-2542.7670380594832</v>
      </c>
      <c r="AI289">
        <v>-2558.9837090817073</v>
      </c>
      <c r="AJ289">
        <v>-2183.9131746278845</v>
      </c>
      <c r="AK289">
        <v>-1578.0819954899825</v>
      </c>
      <c r="AL289">
        <v>-1148.1329570664557</v>
      </c>
      <c r="AM289">
        <v>-828.01226311781625</v>
      </c>
      <c r="AN289">
        <v>-947.90212197917276</v>
      </c>
      <c r="AO289">
        <v>-1011.3533465050364</v>
      </c>
      <c r="AP289">
        <v>-1083.7888417341726</v>
      </c>
      <c r="AQ289">
        <v>-1200.8367995395593</v>
      </c>
      <c r="AR289">
        <v>-1241.4339643016067</v>
      </c>
      <c r="AS289">
        <v>-1296.4967675947794</v>
      </c>
      <c r="AT289">
        <v>-1322.6420467047699</v>
      </c>
      <c r="AU289">
        <v>-1380.8615400386295</v>
      </c>
      <c r="AV289">
        <v>-1580.9795493620229</v>
      </c>
      <c r="AW289">
        <v>-1775.9062065442108</v>
      </c>
      <c r="AX289">
        <v>-1933.4903942703445</v>
      </c>
      <c r="AY289">
        <v>-1940.1226814498293</v>
      </c>
      <c r="AZ289">
        <v>-2004.0691777758911</v>
      </c>
      <c r="BA289">
        <v>-2006.8795878585292</v>
      </c>
      <c r="BB289">
        <v>-1977.5489816929908</v>
      </c>
      <c r="BC289">
        <v>-1999.7545156048172</v>
      </c>
      <c r="BD289">
        <v>-2050.5388085732575</v>
      </c>
      <c r="BE289">
        <v>-1943.7657988848819</v>
      </c>
      <c r="BF289">
        <v>-1739.6704918412347</v>
      </c>
      <c r="BG289">
        <v>-1631.7738036232568</v>
      </c>
      <c r="BH289">
        <v>-1554.7845314249723</v>
      </c>
      <c r="BI289">
        <v>-1656.3006129972871</v>
      </c>
      <c r="BJ289">
        <v>-1839.1804037985698</v>
      </c>
      <c r="BK289">
        <v>-2023.9228517398653</v>
      </c>
      <c r="BL289">
        <v>-2311.9726217524358</v>
      </c>
      <c r="BM289">
        <v>-2351.6683870986926</v>
      </c>
      <c r="BN289">
        <v>-2343.0458260362466</v>
      </c>
      <c r="BO289">
        <v>-2417.0736539427248</v>
      </c>
      <c r="BP289">
        <v>-2226.9530155336547</v>
      </c>
      <c r="BQ289">
        <v>-2044.1209673641879</v>
      </c>
      <c r="BR289">
        <v>-2124.2850787864345</v>
      </c>
      <c r="BS289">
        <v>-2094.6712328985022</v>
      </c>
      <c r="BT289">
        <v>-2101.1405674430293</v>
      </c>
      <c r="BU289">
        <v>-2098.7662030453967</v>
      </c>
      <c r="BV289">
        <v>-2355.1478498730407</v>
      </c>
      <c r="BW289">
        <v>-2308.6625437961247</v>
      </c>
      <c r="BX289">
        <v>-2171.9387682275028</v>
      </c>
      <c r="BY289">
        <v>-2218.885027664026</v>
      </c>
      <c r="BZ289">
        <v>-2391.8755402384777</v>
      </c>
      <c r="CA289">
        <v>-2415.2923143822727</v>
      </c>
      <c r="CB289">
        <v>-2411.3073832875507</v>
      </c>
    </row>
    <row r="290" spans="1:80" ht="45">
      <c r="A290" t="s">
        <v>61</v>
      </c>
      <c r="B290" s="5">
        <v>-562</v>
      </c>
      <c r="C290" s="4">
        <f t="shared" ref="C290:C353" si="71">SUM(B287,B288,B289,B290)</f>
        <v>-997.48749999999995</v>
      </c>
      <c r="N290" s="2" t="s">
        <v>154</v>
      </c>
      <c r="O290">
        <v>-4657.8574284848646</v>
      </c>
      <c r="P290">
        <v>-5315.334887600643</v>
      </c>
      <c r="Q290">
        <v>-6228.0142049070337</v>
      </c>
      <c r="R290">
        <v>-6865.1556086414448</v>
      </c>
      <c r="S290">
        <v>-7221.992751633692</v>
      </c>
      <c r="T290">
        <v>-7216.9531332017505</v>
      </c>
      <c r="U290">
        <v>-7182.2172394785812</v>
      </c>
      <c r="V290">
        <v>-7133.6575072814285</v>
      </c>
      <c r="W290">
        <v>-7081.6244095114089</v>
      </c>
      <c r="X290">
        <v>-7076.5681186865186</v>
      </c>
      <c r="Y290">
        <v>-7071.4285243165259</v>
      </c>
      <c r="Z290">
        <v>-6902.9374615587349</v>
      </c>
      <c r="AA290">
        <v>-6626.4123204706448</v>
      </c>
      <c r="AB290">
        <v>-6145.9389581049572</v>
      </c>
      <c r="AC290">
        <v>-5792.8288452261377</v>
      </c>
      <c r="AD290">
        <v>-5890.4750434279913</v>
      </c>
      <c r="AE290">
        <v>-5931.6036995222157</v>
      </c>
      <c r="AF290">
        <v>-5684.5550086011071</v>
      </c>
      <c r="AG290">
        <v>-5267.7104315187698</v>
      </c>
      <c r="AH290">
        <v>-5148.315819254246</v>
      </c>
      <c r="AI290">
        <v>-5137.9966444530028</v>
      </c>
      <c r="AJ290">
        <v>-4555.8609216088289</v>
      </c>
      <c r="AK290">
        <v>-3552.4755222655012</v>
      </c>
      <c r="AL290">
        <v>-2820.3747765667677</v>
      </c>
      <c r="AM290">
        <v>-2284.7301269086324</v>
      </c>
      <c r="AN290">
        <v>-2372.1455975658077</v>
      </c>
      <c r="AO290">
        <v>-2349.8808021515529</v>
      </c>
      <c r="AP290">
        <v>-2384.3377583045285</v>
      </c>
      <c r="AQ290">
        <v>-2466.4673229950076</v>
      </c>
      <c r="AR290">
        <v>-2497.7608080489226</v>
      </c>
      <c r="AS290">
        <v>-2547.2729176286803</v>
      </c>
      <c r="AT290">
        <v>-2520.9509569560337</v>
      </c>
      <c r="AU290">
        <v>-2574.1316431149826</v>
      </c>
      <c r="AV290">
        <v>-2858.6706166925078</v>
      </c>
      <c r="AW290">
        <v>-3132.3776486565812</v>
      </c>
      <c r="AX290">
        <v>-3359.8742572480123</v>
      </c>
      <c r="AY290">
        <v>-3354.4348064190531</v>
      </c>
      <c r="AZ290">
        <v>-3558.1414873380222</v>
      </c>
      <c r="BA290">
        <v>-3568.6250887550082</v>
      </c>
      <c r="BB290">
        <v>-3474.2315168990144</v>
      </c>
      <c r="BC290">
        <v>-3448.4502524154523</v>
      </c>
      <c r="BD290">
        <v>-3518.6965088771058</v>
      </c>
      <c r="BE290">
        <v>-3434.1670361624215</v>
      </c>
      <c r="BF290">
        <v>-3211.8754569304501</v>
      </c>
      <c r="BG290">
        <v>-3183.8275244987522</v>
      </c>
      <c r="BH290">
        <v>-3145.6179670069623</v>
      </c>
      <c r="BI290">
        <v>-3286.3637005259898</v>
      </c>
      <c r="BJ290">
        <v>-3552.3459343834338</v>
      </c>
      <c r="BK290">
        <v>-3833.2080954820044</v>
      </c>
      <c r="BL290">
        <v>-4253.1510919643979</v>
      </c>
      <c r="BM290">
        <v>-4300.5589095630694</v>
      </c>
      <c r="BN290">
        <v>-4294.4137794801491</v>
      </c>
      <c r="BO290">
        <v>-4390.6443656109213</v>
      </c>
      <c r="BP290">
        <v>-4190.2779054015227</v>
      </c>
      <c r="BQ290">
        <v>-3944.1071840195063</v>
      </c>
      <c r="BR290">
        <v>-4071.098500848213</v>
      </c>
      <c r="BS290">
        <v>-4067.8107356715655</v>
      </c>
      <c r="BT290">
        <v>-3947.6054364510032</v>
      </c>
      <c r="BU290">
        <v>-3929.9659499843428</v>
      </c>
      <c r="BV290">
        <v>-4666.7096009393699</v>
      </c>
      <c r="BW290">
        <v>-4627.3169595524932</v>
      </c>
      <c r="BX290">
        <v>-4453.953903495556</v>
      </c>
      <c r="BY290">
        <v>-4491.2992665470865</v>
      </c>
      <c r="BZ290">
        <v>-4678.7989259223832</v>
      </c>
      <c r="CA290">
        <v>-4789.4671733525765</v>
      </c>
      <c r="CB290">
        <v>-4809.036488538095</v>
      </c>
    </row>
    <row r="291" spans="1:80">
      <c r="A291" t="s">
        <v>62</v>
      </c>
      <c r="B291" s="5">
        <v>-111</v>
      </c>
      <c r="C291" s="4">
        <f t="shared" si="71"/>
        <v>-1075.4875</v>
      </c>
    </row>
    <row r="292" spans="1:80">
      <c r="A292" t="s">
        <v>63</v>
      </c>
      <c r="B292" s="5">
        <v>-217</v>
      </c>
      <c r="C292" s="4">
        <f t="shared" si="71"/>
        <v>-1250</v>
      </c>
    </row>
    <row r="293" spans="1:80">
      <c r="A293" t="s">
        <v>64</v>
      </c>
      <c r="B293" s="5">
        <v>-295</v>
      </c>
      <c r="C293" s="4">
        <f t="shared" si="71"/>
        <v>-1185</v>
      </c>
      <c r="D293" s="4">
        <f>C293-C289</f>
        <v>-446.51250000000005</v>
      </c>
      <c r="E293" t="e">
        <v>#N/A</v>
      </c>
    </row>
    <row r="294" spans="1:80">
      <c r="A294" t="s">
        <v>65</v>
      </c>
      <c r="B294" s="5">
        <v>-315</v>
      </c>
      <c r="C294" s="4">
        <f t="shared" si="71"/>
        <v>-938</v>
      </c>
      <c r="D294" s="4">
        <f t="shared" ref="D294:D357" si="72">C294-C290</f>
        <v>59.487499999999955</v>
      </c>
      <c r="E294" t="e">
        <v>#N/A</v>
      </c>
    </row>
    <row r="295" spans="1:80">
      <c r="A295" t="s">
        <v>66</v>
      </c>
      <c r="B295" s="5">
        <v>-95</v>
      </c>
      <c r="C295" s="4">
        <f t="shared" si="71"/>
        <v>-922</v>
      </c>
      <c r="D295" s="4">
        <f t="shared" si="72"/>
        <v>153.48749999999995</v>
      </c>
      <c r="E295" t="e">
        <v>#N/A</v>
      </c>
    </row>
    <row r="296" spans="1:80">
      <c r="A296" t="s">
        <v>67</v>
      </c>
      <c r="B296" s="5">
        <v>-102</v>
      </c>
      <c r="C296" s="4">
        <f t="shared" si="71"/>
        <v>-807</v>
      </c>
      <c r="D296" s="4">
        <f t="shared" si="72"/>
        <v>443</v>
      </c>
      <c r="E296" t="e">
        <v>#N/A</v>
      </c>
    </row>
    <row r="297" spans="1:80">
      <c r="A297" t="s">
        <v>68</v>
      </c>
      <c r="B297" s="5">
        <v>-522.4</v>
      </c>
      <c r="C297" s="4">
        <f t="shared" si="71"/>
        <v>-1034.4000000000001</v>
      </c>
      <c r="D297" s="4">
        <f t="shared" si="72"/>
        <v>150.59999999999991</v>
      </c>
      <c r="E297" t="e">
        <v>#N/A</v>
      </c>
    </row>
    <row r="298" spans="1:80">
      <c r="A298" t="s">
        <v>69</v>
      </c>
      <c r="B298" s="5">
        <v>-637</v>
      </c>
      <c r="C298" s="4">
        <f t="shared" si="71"/>
        <v>-1356.4</v>
      </c>
      <c r="D298" s="4">
        <f t="shared" si="72"/>
        <v>-418.40000000000009</v>
      </c>
      <c r="E298" t="e">
        <v>#N/A</v>
      </c>
    </row>
    <row r="299" spans="1:80">
      <c r="A299" t="s">
        <v>70</v>
      </c>
      <c r="B299" s="5">
        <v>159.69999999999999</v>
      </c>
      <c r="C299" s="4">
        <f t="shared" si="71"/>
        <v>-1101.7</v>
      </c>
      <c r="D299" s="4">
        <f t="shared" si="72"/>
        <v>-179.70000000000005</v>
      </c>
      <c r="E299" t="e">
        <v>#N/A</v>
      </c>
    </row>
    <row r="300" spans="1:80">
      <c r="A300" t="s">
        <v>71</v>
      </c>
      <c r="B300" s="5">
        <v>54.885599999999997</v>
      </c>
      <c r="C300" s="4">
        <f t="shared" si="71"/>
        <v>-944.81440000000009</v>
      </c>
      <c r="D300" s="4">
        <f t="shared" si="72"/>
        <v>-137.81440000000009</v>
      </c>
      <c r="E300" t="e">
        <v>#N/A</v>
      </c>
    </row>
    <row r="301" spans="1:80">
      <c r="A301" t="s">
        <v>72</v>
      </c>
      <c r="B301" s="5">
        <v>-2.6417000000000002</v>
      </c>
      <c r="C301" s="4">
        <f t="shared" si="71"/>
        <v>-425.05610000000001</v>
      </c>
      <c r="D301" s="4">
        <f t="shared" si="72"/>
        <v>609.34390000000008</v>
      </c>
      <c r="E301" t="e">
        <v>#N/A</v>
      </c>
    </row>
    <row r="302" spans="1:80">
      <c r="A302" t="s">
        <v>73</v>
      </c>
      <c r="B302" s="5">
        <v>-1015.24</v>
      </c>
      <c r="C302" s="4">
        <f t="shared" si="71"/>
        <v>-803.29610000000002</v>
      </c>
      <c r="D302" s="4">
        <f t="shared" si="72"/>
        <v>553.10390000000007</v>
      </c>
      <c r="E302" t="e">
        <v>#N/A</v>
      </c>
    </row>
    <row r="303" spans="1:80">
      <c r="A303" t="s">
        <v>74</v>
      </c>
      <c r="B303" s="5">
        <v>-1655.61</v>
      </c>
      <c r="C303" s="4">
        <f t="shared" si="71"/>
        <v>-2618.6061</v>
      </c>
      <c r="D303" s="4">
        <f t="shared" si="72"/>
        <v>-1516.9060999999999</v>
      </c>
      <c r="E303" t="e">
        <v>#N/A</v>
      </c>
    </row>
    <row r="304" spans="1:80">
      <c r="A304" t="s">
        <v>75</v>
      </c>
      <c r="B304" s="5">
        <v>-800.71699999999998</v>
      </c>
      <c r="C304" s="4">
        <f t="shared" si="71"/>
        <v>-3474.2087000000001</v>
      </c>
      <c r="D304" s="4">
        <f t="shared" si="72"/>
        <v>-2529.3942999999999</v>
      </c>
      <c r="E304" t="e">
        <v>#N/A</v>
      </c>
    </row>
    <row r="305" spans="1:11">
      <c r="A305" t="s">
        <v>76</v>
      </c>
      <c r="B305" s="5">
        <v>-789.04100000000005</v>
      </c>
      <c r="C305" s="4">
        <f t="shared" si="71"/>
        <v>-4260.6080000000002</v>
      </c>
      <c r="D305" s="4">
        <f t="shared" si="72"/>
        <v>-3835.5519000000004</v>
      </c>
      <c r="E305" t="e">
        <v>#N/A</v>
      </c>
    </row>
    <row r="306" spans="1:11">
      <c r="A306" t="s">
        <v>77</v>
      </c>
      <c r="B306" s="5">
        <v>-550.81200000000001</v>
      </c>
      <c r="C306" s="4">
        <f t="shared" si="71"/>
        <v>-3796.18</v>
      </c>
      <c r="D306" s="4">
        <f t="shared" si="72"/>
        <v>-2992.8838999999998</v>
      </c>
      <c r="E306" t="e">
        <v>#N/A</v>
      </c>
    </row>
    <row r="307" spans="1:11">
      <c r="A307" t="s">
        <v>78</v>
      </c>
      <c r="B307" s="5">
        <v>231.13800000000001</v>
      </c>
      <c r="C307" s="4">
        <f t="shared" si="71"/>
        <v>-1909.4320000000002</v>
      </c>
      <c r="D307" s="4">
        <f t="shared" si="72"/>
        <v>709.17409999999973</v>
      </c>
      <c r="E307" t="e">
        <v>#N/A</v>
      </c>
    </row>
    <row r="308" spans="1:11">
      <c r="A308" t="s">
        <v>79</v>
      </c>
      <c r="B308" s="5">
        <v>281.62799999999999</v>
      </c>
      <c r="C308" s="4">
        <f t="shared" si="71"/>
        <v>-827.08700000000022</v>
      </c>
      <c r="D308" s="4">
        <f t="shared" si="72"/>
        <v>2647.1216999999997</v>
      </c>
      <c r="E308" t="e">
        <v>#N/A</v>
      </c>
    </row>
    <row r="309" spans="1:11">
      <c r="A309" t="s">
        <v>80</v>
      </c>
      <c r="B309" s="5">
        <v>1642.19</v>
      </c>
      <c r="C309" s="4">
        <f t="shared" si="71"/>
        <v>1604.144</v>
      </c>
      <c r="D309" s="4">
        <f t="shared" si="72"/>
        <v>5864.7520000000004</v>
      </c>
      <c r="E309" t="e">
        <v>#N/A</v>
      </c>
    </row>
    <row r="310" spans="1:11">
      <c r="A310" t="s">
        <v>81</v>
      </c>
      <c r="B310" s="5">
        <v>431.97899999999998</v>
      </c>
      <c r="C310" s="4">
        <f t="shared" si="71"/>
        <v>2586.9349999999999</v>
      </c>
      <c r="D310" s="4">
        <f t="shared" si="72"/>
        <v>6383.1149999999998</v>
      </c>
      <c r="E310" t="e">
        <v>#N/A</v>
      </c>
    </row>
    <row r="311" spans="1:11">
      <c r="A311" t="s">
        <v>82</v>
      </c>
      <c r="B311" s="5">
        <v>-181.096</v>
      </c>
      <c r="C311" s="4">
        <f t="shared" si="71"/>
        <v>2174.701</v>
      </c>
      <c r="D311" s="4">
        <f t="shared" si="72"/>
        <v>4084.1330000000003</v>
      </c>
      <c r="E311" t="e">
        <v>#N/A</v>
      </c>
    </row>
    <row r="312" spans="1:11">
      <c r="A312" t="s">
        <v>83</v>
      </c>
      <c r="B312" s="5">
        <v>-722.68899999999996</v>
      </c>
      <c r="C312" s="4">
        <f t="shared" si="71"/>
        <v>1170.384</v>
      </c>
      <c r="D312" s="4">
        <f t="shared" si="72"/>
        <v>1997.4710000000002</v>
      </c>
      <c r="E312">
        <f t="shared" ref="E312:E375" si="73">AVERAGE(D293:D312)</f>
        <v>579.88132500000006</v>
      </c>
      <c r="F312">
        <f t="shared" ref="F312:F373" si="74">STDEV(D293,D294,D295,D296,D297,D298,D299,D300,D301,D302,D303,D304,D305,D306,D307,D308,D309,D310,D311,D312)</f>
        <v>2618.8693767424325</v>
      </c>
      <c r="G312">
        <f t="shared" ref="G312:G375" si="75">F312*2</f>
        <v>5237.7387534848649</v>
      </c>
      <c r="H312">
        <f t="shared" ref="H312:H375" si="76">E312+F312</f>
        <v>3198.7507017424323</v>
      </c>
      <c r="I312">
        <f t="shared" ref="I312:I375" si="77">E312+G312</f>
        <v>5817.6200784848652</v>
      </c>
      <c r="J312">
        <f t="shared" ref="J312:J375" si="78">E312-F312</f>
        <v>-2038.9880517424324</v>
      </c>
      <c r="K312">
        <f t="shared" ref="K312:K375" si="79">E312-G312</f>
        <v>-4657.8574284848646</v>
      </c>
    </row>
    <row r="313" spans="1:11">
      <c r="A313" t="s">
        <v>84</v>
      </c>
      <c r="B313" s="5">
        <v>-2398.5300000000002</v>
      </c>
      <c r="C313" s="4">
        <f t="shared" si="71"/>
        <v>-2870.3360000000002</v>
      </c>
      <c r="D313" s="4">
        <f t="shared" si="72"/>
        <v>-4474.4800000000005</v>
      </c>
      <c r="E313">
        <f t="shared" si="73"/>
        <v>378.48294999999996</v>
      </c>
      <c r="F313">
        <f t="shared" si="74"/>
        <v>2846.9089188003213</v>
      </c>
      <c r="G313">
        <f t="shared" si="75"/>
        <v>5693.8178376006426</v>
      </c>
      <c r="H313">
        <f t="shared" si="76"/>
        <v>3225.3918688003214</v>
      </c>
      <c r="I313">
        <f t="shared" si="77"/>
        <v>6072.3007876006423</v>
      </c>
      <c r="J313">
        <f t="shared" si="78"/>
        <v>-2468.4259688003212</v>
      </c>
      <c r="K313">
        <f t="shared" si="79"/>
        <v>-5315.334887600643</v>
      </c>
    </row>
    <row r="314" spans="1:11">
      <c r="A314" t="s">
        <v>85</v>
      </c>
      <c r="B314" s="5">
        <v>157.96072226843299</v>
      </c>
      <c r="C314" s="4">
        <f t="shared" si="71"/>
        <v>-3144.354277731567</v>
      </c>
      <c r="D314" s="4">
        <f t="shared" si="72"/>
        <v>-5731.2892777315665</v>
      </c>
      <c r="E314">
        <f t="shared" si="73"/>
        <v>88.944111113421556</v>
      </c>
      <c r="F314">
        <f t="shared" si="74"/>
        <v>3158.4791580102278</v>
      </c>
      <c r="G314">
        <f t="shared" si="75"/>
        <v>6316.9583160204556</v>
      </c>
      <c r="H314">
        <f t="shared" si="76"/>
        <v>3247.4232691236493</v>
      </c>
      <c r="I314">
        <f t="shared" si="77"/>
        <v>6405.9024271338776</v>
      </c>
      <c r="J314">
        <f t="shared" si="78"/>
        <v>-3069.5350468968063</v>
      </c>
      <c r="K314">
        <f t="shared" si="79"/>
        <v>-6228.0142049070337</v>
      </c>
    </row>
    <row r="315" spans="1:11">
      <c r="A315" t="s">
        <v>86</v>
      </c>
      <c r="B315" s="5">
        <v>224.86321875982799</v>
      </c>
      <c r="C315" s="4">
        <f t="shared" si="71"/>
        <v>-2738.3950589717388</v>
      </c>
      <c r="D315" s="4">
        <f t="shared" si="72"/>
        <v>-4913.0960589717388</v>
      </c>
      <c r="E315">
        <f t="shared" si="73"/>
        <v>-164.38506683516533</v>
      </c>
      <c r="F315">
        <f t="shared" si="74"/>
        <v>3350.3852709031398</v>
      </c>
      <c r="G315">
        <f t="shared" si="75"/>
        <v>6700.7705418062797</v>
      </c>
      <c r="H315">
        <f t="shared" si="76"/>
        <v>3186.0002040679747</v>
      </c>
      <c r="I315">
        <f t="shared" si="77"/>
        <v>6536.3854749711145</v>
      </c>
      <c r="J315">
        <f t="shared" si="78"/>
        <v>-3514.770337738305</v>
      </c>
      <c r="K315">
        <f t="shared" si="79"/>
        <v>-6865.1556086414448</v>
      </c>
    </row>
    <row r="316" spans="1:11">
      <c r="A316" t="s">
        <v>87</v>
      </c>
      <c r="B316" s="5">
        <v>-345.93403946936098</v>
      </c>
      <c r="C316" s="4">
        <f t="shared" si="71"/>
        <v>-2361.6400984411002</v>
      </c>
      <c r="D316" s="4">
        <f t="shared" si="72"/>
        <v>-3532.0240984411003</v>
      </c>
      <c r="E316">
        <f t="shared" si="73"/>
        <v>-363.13627175722036</v>
      </c>
      <c r="F316">
        <f t="shared" si="74"/>
        <v>3429.4282399382359</v>
      </c>
      <c r="G316">
        <f t="shared" si="75"/>
        <v>6858.8564798764719</v>
      </c>
      <c r="H316">
        <f t="shared" si="76"/>
        <v>3066.2919681810154</v>
      </c>
      <c r="I316">
        <f t="shared" si="77"/>
        <v>6495.7202081192518</v>
      </c>
      <c r="J316">
        <f t="shared" si="78"/>
        <v>-3792.5645116954565</v>
      </c>
      <c r="K316">
        <f t="shared" si="79"/>
        <v>-7221.992751633692</v>
      </c>
    </row>
    <row r="317" spans="1:11">
      <c r="A317" t="s">
        <v>88</v>
      </c>
      <c r="B317" s="5">
        <v>-539.39184329396403</v>
      </c>
      <c r="C317" s="4">
        <f t="shared" si="71"/>
        <v>-502.50194173506407</v>
      </c>
      <c r="D317" s="4">
        <f t="shared" si="72"/>
        <v>2367.8340582649362</v>
      </c>
      <c r="E317">
        <f t="shared" si="73"/>
        <v>-252.27456884397347</v>
      </c>
      <c r="F317">
        <f t="shared" si="74"/>
        <v>3482.3392821788884</v>
      </c>
      <c r="G317">
        <f t="shared" si="75"/>
        <v>6964.6785643577768</v>
      </c>
      <c r="H317">
        <f t="shared" si="76"/>
        <v>3230.0647133349148</v>
      </c>
      <c r="I317">
        <f t="shared" si="77"/>
        <v>6712.4039955138032</v>
      </c>
      <c r="J317">
        <f t="shared" si="78"/>
        <v>-3734.613851022862</v>
      </c>
      <c r="K317">
        <f t="shared" si="79"/>
        <v>-7216.9531332017505</v>
      </c>
    </row>
    <row r="318" spans="1:11">
      <c r="A318" t="s">
        <v>89</v>
      </c>
      <c r="B318" s="5">
        <v>163.635222821013</v>
      </c>
      <c r="C318" s="4">
        <f t="shared" si="71"/>
        <v>-496.82744118248399</v>
      </c>
      <c r="D318" s="4">
        <f t="shared" si="72"/>
        <v>2647.5268365490829</v>
      </c>
      <c r="E318">
        <f t="shared" si="73"/>
        <v>-98.97822701651944</v>
      </c>
      <c r="F318">
        <f t="shared" si="74"/>
        <v>3541.6195062310308</v>
      </c>
      <c r="G318">
        <f t="shared" si="75"/>
        <v>7083.2390124620615</v>
      </c>
      <c r="H318">
        <f t="shared" si="76"/>
        <v>3442.6412792145111</v>
      </c>
      <c r="I318">
        <f t="shared" si="77"/>
        <v>6984.2607854455418</v>
      </c>
      <c r="J318">
        <f t="shared" si="78"/>
        <v>-3640.5977332475504</v>
      </c>
      <c r="K318">
        <f t="shared" si="79"/>
        <v>-7182.2172394785812</v>
      </c>
    </row>
    <row r="319" spans="1:11">
      <c r="A319" t="s">
        <v>90</v>
      </c>
      <c r="B319" s="5">
        <v>-209.416034543579</v>
      </c>
      <c r="C319" s="4">
        <f t="shared" si="71"/>
        <v>-931.10669448589101</v>
      </c>
      <c r="D319" s="4">
        <f t="shared" si="72"/>
        <v>1807.2883644858478</v>
      </c>
      <c r="E319">
        <f t="shared" si="73"/>
        <v>0.37119120777298348</v>
      </c>
      <c r="F319">
        <f t="shared" si="74"/>
        <v>3567.0143492446009</v>
      </c>
      <c r="G319">
        <f t="shared" si="75"/>
        <v>7134.0286984892018</v>
      </c>
      <c r="H319">
        <f t="shared" si="76"/>
        <v>3567.3855404523738</v>
      </c>
      <c r="I319">
        <f t="shared" si="77"/>
        <v>7134.3998896969752</v>
      </c>
      <c r="J319">
        <f t="shared" si="78"/>
        <v>-3566.643158036828</v>
      </c>
      <c r="K319">
        <f t="shared" si="79"/>
        <v>-7133.6575072814285</v>
      </c>
    </row>
    <row r="320" spans="1:11">
      <c r="A320" t="s">
        <v>91</v>
      </c>
      <c r="B320" s="5">
        <v>164.056414056698</v>
      </c>
      <c r="C320" s="4">
        <f t="shared" si="71"/>
        <v>-421.116240959832</v>
      </c>
      <c r="D320" s="4">
        <f t="shared" si="72"/>
        <v>1940.5238574812684</v>
      </c>
      <c r="E320">
        <f t="shared" si="73"/>
        <v>104.28810408183635</v>
      </c>
      <c r="F320">
        <f t="shared" si="74"/>
        <v>3592.9562567966227</v>
      </c>
      <c r="G320">
        <f t="shared" si="75"/>
        <v>7185.9125135932454</v>
      </c>
      <c r="H320">
        <f t="shared" si="76"/>
        <v>3697.2443608784592</v>
      </c>
      <c r="I320">
        <f t="shared" si="77"/>
        <v>7290.200617675082</v>
      </c>
      <c r="J320">
        <f t="shared" si="78"/>
        <v>-3488.6681527147862</v>
      </c>
      <c r="K320">
        <f t="shared" si="79"/>
        <v>-7081.6244095114089</v>
      </c>
    </row>
    <row r="321" spans="1:11">
      <c r="A321" t="s">
        <v>92</v>
      </c>
      <c r="B321" s="5">
        <v>141.420216189369</v>
      </c>
      <c r="C321" s="4">
        <f t="shared" si="71"/>
        <v>259.69581852350098</v>
      </c>
      <c r="D321" s="4">
        <f t="shared" si="72"/>
        <v>762.19776025856504</v>
      </c>
      <c r="E321">
        <f t="shared" si="73"/>
        <v>111.93079709476463</v>
      </c>
      <c r="F321">
        <f t="shared" si="74"/>
        <v>3594.2494578906417</v>
      </c>
      <c r="G321">
        <f t="shared" si="75"/>
        <v>7188.4989157812834</v>
      </c>
      <c r="H321">
        <f t="shared" si="76"/>
        <v>3706.1802549854065</v>
      </c>
      <c r="I321">
        <f t="shared" si="77"/>
        <v>7300.4297128760481</v>
      </c>
      <c r="J321">
        <f t="shared" si="78"/>
        <v>-3482.3186607958769</v>
      </c>
      <c r="K321">
        <f t="shared" si="79"/>
        <v>-7076.5681186865186</v>
      </c>
    </row>
    <row r="322" spans="1:11">
      <c r="A322" t="s">
        <v>93</v>
      </c>
      <c r="B322" s="5">
        <v>106.887593543617</v>
      </c>
      <c r="C322" s="4">
        <f t="shared" si="71"/>
        <v>202.94818924610502</v>
      </c>
      <c r="D322" s="4">
        <f t="shared" si="72"/>
        <v>699.77563042858901</v>
      </c>
      <c r="E322">
        <f t="shared" si="73"/>
        <v>119.26438361619417</v>
      </c>
      <c r="F322">
        <f t="shared" si="74"/>
        <v>3595.3464539663601</v>
      </c>
      <c r="G322">
        <f t="shared" si="75"/>
        <v>7190.6929079327201</v>
      </c>
      <c r="H322">
        <f t="shared" si="76"/>
        <v>3714.6108375825543</v>
      </c>
      <c r="I322">
        <f t="shared" si="77"/>
        <v>7309.9572915489143</v>
      </c>
      <c r="J322">
        <f t="shared" si="78"/>
        <v>-3476.0820703501658</v>
      </c>
      <c r="K322">
        <f t="shared" si="79"/>
        <v>-7071.4285243165259</v>
      </c>
    </row>
    <row r="323" spans="1:11">
      <c r="A323" t="s">
        <v>94</v>
      </c>
      <c r="B323" s="5">
        <v>134.04251282753901</v>
      </c>
      <c r="C323" s="4">
        <f t="shared" si="71"/>
        <v>546.40673661722303</v>
      </c>
      <c r="D323" s="4">
        <f t="shared" si="72"/>
        <v>1477.513431103114</v>
      </c>
      <c r="E323">
        <f t="shared" si="73"/>
        <v>268.98536017134984</v>
      </c>
      <c r="F323">
        <f t="shared" si="74"/>
        <v>3585.9614108650421</v>
      </c>
      <c r="G323">
        <f t="shared" si="75"/>
        <v>7171.9228217300843</v>
      </c>
      <c r="H323">
        <f t="shared" si="76"/>
        <v>3854.946771036392</v>
      </c>
      <c r="I323">
        <f t="shared" si="77"/>
        <v>7440.9081819014336</v>
      </c>
      <c r="J323">
        <f t="shared" si="78"/>
        <v>-3316.9760506936923</v>
      </c>
      <c r="K323">
        <f t="shared" si="79"/>
        <v>-6902.9374615587349</v>
      </c>
    </row>
    <row r="324" spans="1:11">
      <c r="A324" t="s">
        <v>95</v>
      </c>
      <c r="B324" s="5">
        <v>-236.35835081125899</v>
      </c>
      <c r="C324" s="4">
        <f t="shared" si="71"/>
        <v>145.99197174926601</v>
      </c>
      <c r="D324" s="4">
        <f t="shared" si="72"/>
        <v>567.10821270909798</v>
      </c>
      <c r="E324">
        <f t="shared" si="73"/>
        <v>423.81048580680471</v>
      </c>
      <c r="F324">
        <f t="shared" si="74"/>
        <v>3525.1114031387247</v>
      </c>
      <c r="G324">
        <f t="shared" si="75"/>
        <v>7050.2228062774493</v>
      </c>
      <c r="H324">
        <f t="shared" si="76"/>
        <v>3948.9218889455292</v>
      </c>
      <c r="I324">
        <f t="shared" si="77"/>
        <v>7474.0332920842538</v>
      </c>
      <c r="J324">
        <f t="shared" si="78"/>
        <v>-3101.3009173319201</v>
      </c>
      <c r="K324">
        <f t="shared" si="79"/>
        <v>-6626.4123204706448</v>
      </c>
    </row>
    <row r="325" spans="1:11">
      <c r="A325" t="s">
        <v>96</v>
      </c>
      <c r="B325" s="5">
        <v>310.23303410399302</v>
      </c>
      <c r="C325" s="4">
        <f t="shared" si="71"/>
        <v>314.80478966389001</v>
      </c>
      <c r="D325" s="4">
        <f t="shared" si="72"/>
        <v>55.108971140389031</v>
      </c>
      <c r="E325">
        <f t="shared" si="73"/>
        <v>618.34352936382425</v>
      </c>
      <c r="F325">
        <f t="shared" si="74"/>
        <v>3382.1412437343906</v>
      </c>
      <c r="G325">
        <f t="shared" si="75"/>
        <v>6764.2824874687813</v>
      </c>
      <c r="H325">
        <f t="shared" si="76"/>
        <v>4000.4847730982146</v>
      </c>
      <c r="I325">
        <f t="shared" si="77"/>
        <v>7382.6260168326053</v>
      </c>
      <c r="J325">
        <f t="shared" si="78"/>
        <v>-2763.7977143705666</v>
      </c>
      <c r="K325">
        <f t="shared" si="79"/>
        <v>-6145.9389581049572</v>
      </c>
    </row>
    <row r="326" spans="1:11">
      <c r="A326" t="s">
        <v>97</v>
      </c>
      <c r="B326" s="5">
        <v>-53.557450616465303</v>
      </c>
      <c r="C326" s="4">
        <f t="shared" si="71"/>
        <v>154.35974550380774</v>
      </c>
      <c r="D326" s="4">
        <f t="shared" si="72"/>
        <v>-48.588443742297272</v>
      </c>
      <c r="E326">
        <f t="shared" si="73"/>
        <v>765.5583021767095</v>
      </c>
      <c r="F326">
        <f t="shared" si="74"/>
        <v>3279.1935737014237</v>
      </c>
      <c r="G326">
        <f t="shared" si="75"/>
        <v>6558.3871474028474</v>
      </c>
      <c r="H326">
        <f t="shared" si="76"/>
        <v>4044.7518758781334</v>
      </c>
      <c r="I326">
        <f t="shared" si="77"/>
        <v>7323.9454495795571</v>
      </c>
      <c r="J326">
        <f t="shared" si="78"/>
        <v>-2513.635271524714</v>
      </c>
      <c r="K326">
        <f t="shared" si="79"/>
        <v>-5792.8288452261377</v>
      </c>
    </row>
    <row r="327" spans="1:11">
      <c r="A327" t="s">
        <v>98</v>
      </c>
      <c r="B327" s="5">
        <v>-114.55620293657699</v>
      </c>
      <c r="C327" s="4">
        <f t="shared" si="71"/>
        <v>-94.238970260308264</v>
      </c>
      <c r="D327" s="4">
        <f t="shared" si="72"/>
        <v>-640.64570687753132</v>
      </c>
      <c r="E327">
        <f t="shared" si="73"/>
        <v>698.06731183283296</v>
      </c>
      <c r="F327">
        <f t="shared" si="74"/>
        <v>3294.2711776304122</v>
      </c>
      <c r="G327">
        <f t="shared" si="75"/>
        <v>6588.5423552608245</v>
      </c>
      <c r="H327">
        <f t="shared" si="76"/>
        <v>3992.3384894632454</v>
      </c>
      <c r="I327">
        <f t="shared" si="77"/>
        <v>7286.6096670936577</v>
      </c>
      <c r="J327">
        <f t="shared" si="78"/>
        <v>-2596.2038657975791</v>
      </c>
      <c r="K327">
        <f t="shared" si="79"/>
        <v>-5890.4750434279913</v>
      </c>
    </row>
    <row r="328" spans="1:11">
      <c r="A328" t="s">
        <v>99</v>
      </c>
      <c r="B328" s="5">
        <v>545.32381830255997</v>
      </c>
      <c r="C328" s="4">
        <f t="shared" si="71"/>
        <v>687.44319885351069</v>
      </c>
      <c r="D328" s="4">
        <f t="shared" si="72"/>
        <v>541.45122710424471</v>
      </c>
      <c r="E328">
        <f t="shared" si="73"/>
        <v>592.78378818804515</v>
      </c>
      <c r="F328">
        <f t="shared" si="74"/>
        <v>3262.1937438551304</v>
      </c>
      <c r="G328">
        <f t="shared" si="75"/>
        <v>6524.3874877102608</v>
      </c>
      <c r="H328">
        <f t="shared" si="76"/>
        <v>3854.9775320431754</v>
      </c>
      <c r="I328">
        <f t="shared" si="77"/>
        <v>7117.1712758983058</v>
      </c>
      <c r="J328">
        <f t="shared" si="78"/>
        <v>-2669.4099556670853</v>
      </c>
      <c r="K328">
        <f t="shared" si="79"/>
        <v>-5931.6036995222157</v>
      </c>
    </row>
    <row r="329" spans="1:11">
      <c r="A329" t="s">
        <v>100</v>
      </c>
      <c r="B329" s="5">
        <v>1290.8132645897899</v>
      </c>
      <c r="C329" s="4">
        <f t="shared" si="71"/>
        <v>1668.0234293393075</v>
      </c>
      <c r="D329" s="4">
        <f t="shared" si="72"/>
        <v>1353.2186396754175</v>
      </c>
      <c r="E329">
        <f t="shared" si="73"/>
        <v>367.2071201718158</v>
      </c>
      <c r="F329">
        <f t="shared" si="74"/>
        <v>3025.8810643864613</v>
      </c>
      <c r="G329">
        <f t="shared" si="75"/>
        <v>6051.7621287729226</v>
      </c>
      <c r="H329">
        <f t="shared" si="76"/>
        <v>3393.0881845582771</v>
      </c>
      <c r="I329">
        <f t="shared" si="77"/>
        <v>6418.969248944738</v>
      </c>
      <c r="J329">
        <f t="shared" si="78"/>
        <v>-2658.6739442146454</v>
      </c>
      <c r="K329">
        <f t="shared" si="79"/>
        <v>-5684.5550086011071</v>
      </c>
    </row>
    <row r="330" spans="1:11">
      <c r="A330" t="s">
        <v>101</v>
      </c>
      <c r="B330" s="5">
        <v>271.96236249272698</v>
      </c>
      <c r="C330" s="4">
        <f t="shared" si="71"/>
        <v>1993.5432424484998</v>
      </c>
      <c r="D330" s="4">
        <f t="shared" si="72"/>
        <v>1839.183496944692</v>
      </c>
      <c r="E330">
        <f t="shared" si="73"/>
        <v>140.01054501905057</v>
      </c>
      <c r="F330">
        <f t="shared" si="74"/>
        <v>2703.8604882689101</v>
      </c>
      <c r="G330">
        <f t="shared" si="75"/>
        <v>5407.7209765378202</v>
      </c>
      <c r="H330">
        <f t="shared" si="76"/>
        <v>2843.8710332879605</v>
      </c>
      <c r="I330">
        <f t="shared" si="77"/>
        <v>5547.7315215568706</v>
      </c>
      <c r="J330">
        <f t="shared" si="78"/>
        <v>-2563.8499432498597</v>
      </c>
      <c r="K330">
        <f t="shared" si="79"/>
        <v>-5267.7104315187698</v>
      </c>
    </row>
    <row r="331" spans="1:11">
      <c r="A331" t="s">
        <v>102</v>
      </c>
      <c r="B331" s="5">
        <v>337.21854667918598</v>
      </c>
      <c r="C331" s="4">
        <f t="shared" si="71"/>
        <v>2445.3179920642633</v>
      </c>
      <c r="D331" s="4">
        <f t="shared" si="72"/>
        <v>2539.5569623245715</v>
      </c>
      <c r="E331">
        <f t="shared" si="73"/>
        <v>62.7817431352791</v>
      </c>
      <c r="F331">
        <f t="shared" si="74"/>
        <v>2605.5487811947623</v>
      </c>
      <c r="G331">
        <f t="shared" si="75"/>
        <v>5211.0975623895247</v>
      </c>
      <c r="H331">
        <f t="shared" si="76"/>
        <v>2668.3305243300415</v>
      </c>
      <c r="I331">
        <f t="shared" si="77"/>
        <v>5273.8793055248034</v>
      </c>
      <c r="J331">
        <f t="shared" si="78"/>
        <v>-2542.7670380594832</v>
      </c>
      <c r="K331">
        <f t="shared" si="79"/>
        <v>-5148.315819254246</v>
      </c>
    </row>
    <row r="332" spans="1:11">
      <c r="A332" t="s">
        <v>103</v>
      </c>
      <c r="B332" s="5">
        <v>-70.130311822006306</v>
      </c>
      <c r="C332" s="4">
        <f t="shared" si="71"/>
        <v>1829.8638619396966</v>
      </c>
      <c r="D332" s="4">
        <f t="shared" si="72"/>
        <v>1142.4206630861859</v>
      </c>
      <c r="E332">
        <f t="shared" si="73"/>
        <v>20.029226289588316</v>
      </c>
      <c r="F332">
        <f t="shared" si="74"/>
        <v>2579.0129353712955</v>
      </c>
      <c r="G332">
        <f t="shared" si="75"/>
        <v>5158.025870742591</v>
      </c>
      <c r="H332">
        <f t="shared" si="76"/>
        <v>2599.0421616608837</v>
      </c>
      <c r="I332">
        <f t="shared" si="77"/>
        <v>5178.0550970321792</v>
      </c>
      <c r="J332">
        <f t="shared" si="78"/>
        <v>-2558.9837090817073</v>
      </c>
      <c r="K332">
        <f t="shared" si="79"/>
        <v>-5137.9966444530028</v>
      </c>
    </row>
    <row r="333" spans="1:11">
      <c r="A333" t="s">
        <v>104</v>
      </c>
      <c r="B333" s="5">
        <v>14.5997532588207</v>
      </c>
      <c r="C333" s="4">
        <f t="shared" si="71"/>
        <v>553.65035060872731</v>
      </c>
      <c r="D333" s="4">
        <f t="shared" si="72"/>
        <v>-1114.3730787305803</v>
      </c>
      <c r="E333">
        <f t="shared" si="73"/>
        <v>188.03457235305945</v>
      </c>
      <c r="F333">
        <f t="shared" si="74"/>
        <v>2371.947746980944</v>
      </c>
      <c r="G333">
        <f t="shared" si="75"/>
        <v>4743.895493961888</v>
      </c>
      <c r="H333">
        <f t="shared" si="76"/>
        <v>2559.9823193340035</v>
      </c>
      <c r="I333">
        <f t="shared" si="77"/>
        <v>4931.930066314947</v>
      </c>
      <c r="J333">
        <f t="shared" si="78"/>
        <v>-2183.9131746278845</v>
      </c>
      <c r="K333">
        <f t="shared" si="79"/>
        <v>-4555.8609216088289</v>
      </c>
    </row>
    <row r="334" spans="1:11">
      <c r="A334" t="s">
        <v>105</v>
      </c>
      <c r="B334" s="5">
        <v>146.10515525047001</v>
      </c>
      <c r="C334" s="4">
        <f t="shared" si="71"/>
        <v>427.79314336647042</v>
      </c>
      <c r="D334" s="4">
        <f t="shared" si="72"/>
        <v>-1565.7500990820295</v>
      </c>
      <c r="E334">
        <f t="shared" si="73"/>
        <v>396.31153128553615</v>
      </c>
      <c r="F334">
        <f t="shared" si="74"/>
        <v>1974.3935267755187</v>
      </c>
      <c r="G334">
        <f t="shared" si="75"/>
        <v>3948.7870535510374</v>
      </c>
      <c r="H334">
        <f t="shared" si="76"/>
        <v>2370.7050580610548</v>
      </c>
      <c r="I334">
        <f t="shared" si="77"/>
        <v>4345.0985848365735</v>
      </c>
      <c r="J334">
        <f t="shared" si="78"/>
        <v>-1578.0819954899825</v>
      </c>
      <c r="K334">
        <f t="shared" si="79"/>
        <v>-3552.4755222655012</v>
      </c>
    </row>
    <row r="335" spans="1:11">
      <c r="A335" t="s">
        <v>106</v>
      </c>
      <c r="B335" s="5">
        <v>-2.40604062836168</v>
      </c>
      <c r="C335" s="4">
        <f t="shared" si="71"/>
        <v>88.168556058922718</v>
      </c>
      <c r="D335" s="4">
        <f t="shared" si="72"/>
        <v>-2357.1494360053407</v>
      </c>
      <c r="E335">
        <f t="shared" si="73"/>
        <v>524.10886243385607</v>
      </c>
      <c r="F335">
        <f t="shared" si="74"/>
        <v>1672.2418195003117</v>
      </c>
      <c r="G335">
        <f t="shared" si="75"/>
        <v>3344.4836390006235</v>
      </c>
      <c r="H335">
        <f t="shared" si="76"/>
        <v>2196.3506819341678</v>
      </c>
      <c r="I335">
        <f t="shared" si="77"/>
        <v>3868.5925014344793</v>
      </c>
      <c r="J335">
        <f t="shared" si="78"/>
        <v>-1148.1329570664557</v>
      </c>
      <c r="K335">
        <f t="shared" si="79"/>
        <v>-2820.3747765667677</v>
      </c>
    </row>
    <row r="336" spans="1:11">
      <c r="A336" t="s">
        <v>107</v>
      </c>
      <c r="B336" s="5">
        <v>231.47566040054801</v>
      </c>
      <c r="C336" s="4">
        <f t="shared" si="71"/>
        <v>389.77452828147705</v>
      </c>
      <c r="D336" s="4">
        <f t="shared" si="72"/>
        <v>-1440.0893336582194</v>
      </c>
      <c r="E336">
        <f t="shared" si="73"/>
        <v>628.70560067299994</v>
      </c>
      <c r="F336">
        <f t="shared" si="74"/>
        <v>1456.7178637908162</v>
      </c>
      <c r="G336">
        <f t="shared" si="75"/>
        <v>2913.4357275816324</v>
      </c>
      <c r="H336">
        <f t="shared" si="76"/>
        <v>2085.4234644638163</v>
      </c>
      <c r="I336">
        <f t="shared" si="77"/>
        <v>3542.1413282546323</v>
      </c>
      <c r="J336">
        <f t="shared" si="78"/>
        <v>-828.01226311781625</v>
      </c>
      <c r="K336">
        <f t="shared" si="79"/>
        <v>-2284.7301269086324</v>
      </c>
    </row>
    <row r="337" spans="1:11">
      <c r="A337" t="s">
        <v>108</v>
      </c>
      <c r="B337" s="5">
        <v>-500.97530745975598</v>
      </c>
      <c r="C337" s="4">
        <f t="shared" si="71"/>
        <v>-125.80053243709966</v>
      </c>
      <c r="D337" s="4">
        <f t="shared" si="72"/>
        <v>-679.45088304582691</v>
      </c>
      <c r="E337">
        <f t="shared" si="73"/>
        <v>476.34135360746194</v>
      </c>
      <c r="F337">
        <f t="shared" si="74"/>
        <v>1424.2434755866348</v>
      </c>
      <c r="G337">
        <f t="shared" si="75"/>
        <v>2848.4869511732695</v>
      </c>
      <c r="H337">
        <f t="shared" si="76"/>
        <v>1900.5848291940968</v>
      </c>
      <c r="I337">
        <f t="shared" si="77"/>
        <v>3324.8283047807313</v>
      </c>
      <c r="J337">
        <f t="shared" si="78"/>
        <v>-947.90212197917276</v>
      </c>
      <c r="K337">
        <f t="shared" si="79"/>
        <v>-2372.1455975658077</v>
      </c>
    </row>
    <row r="338" spans="1:11">
      <c r="A338" t="s">
        <v>109</v>
      </c>
      <c r="B338" s="5">
        <v>363.88077828348599</v>
      </c>
      <c r="C338" s="4">
        <f t="shared" si="71"/>
        <v>91.975090595916356</v>
      </c>
      <c r="D338" s="4">
        <f t="shared" si="72"/>
        <v>-335.81805277055406</v>
      </c>
      <c r="E338">
        <f t="shared" si="73"/>
        <v>327.17410914148019</v>
      </c>
      <c r="F338">
        <f t="shared" si="74"/>
        <v>1338.5274556465165</v>
      </c>
      <c r="G338">
        <f t="shared" si="75"/>
        <v>2677.054911293033</v>
      </c>
      <c r="H338">
        <f t="shared" si="76"/>
        <v>1665.7015647879966</v>
      </c>
      <c r="I338">
        <f t="shared" si="77"/>
        <v>3004.2290204345131</v>
      </c>
      <c r="J338">
        <f t="shared" si="78"/>
        <v>-1011.3533465050364</v>
      </c>
      <c r="K338">
        <f t="shared" si="79"/>
        <v>-2349.8808021515529</v>
      </c>
    </row>
    <row r="339" spans="1:11">
      <c r="A339" t="s">
        <v>110</v>
      </c>
      <c r="B339" s="5">
        <v>-407.204896785438</v>
      </c>
      <c r="C339" s="4">
        <f t="shared" si="71"/>
        <v>-312.82376556115997</v>
      </c>
      <c r="D339" s="4">
        <f t="shared" si="72"/>
        <v>-400.99232162008269</v>
      </c>
      <c r="E339">
        <f t="shared" si="73"/>
        <v>216.76007483618363</v>
      </c>
      <c r="F339">
        <f t="shared" si="74"/>
        <v>1300.5489165703561</v>
      </c>
      <c r="G339">
        <f t="shared" si="75"/>
        <v>2601.0978331407123</v>
      </c>
      <c r="H339">
        <f t="shared" si="76"/>
        <v>1517.3089914065397</v>
      </c>
      <c r="I339">
        <f t="shared" si="77"/>
        <v>2817.8579079768961</v>
      </c>
      <c r="J339">
        <f t="shared" si="78"/>
        <v>-1083.7888417341726</v>
      </c>
      <c r="K339">
        <f t="shared" si="79"/>
        <v>-2384.3377583045285</v>
      </c>
    </row>
    <row r="340" spans="1:11">
      <c r="A340" t="s">
        <v>111</v>
      </c>
      <c r="B340" s="5">
        <v>-164.72920668143001</v>
      </c>
      <c r="C340" s="4">
        <f t="shared" si="71"/>
        <v>-709.02863264313805</v>
      </c>
      <c r="D340" s="4">
        <f t="shared" si="72"/>
        <v>-1098.803160924615</v>
      </c>
      <c r="E340">
        <f t="shared" si="73"/>
        <v>64.793723915889473</v>
      </c>
      <c r="F340">
        <f t="shared" si="74"/>
        <v>1265.6305234554486</v>
      </c>
      <c r="G340">
        <f t="shared" si="75"/>
        <v>2531.2610469108972</v>
      </c>
      <c r="H340">
        <f t="shared" si="76"/>
        <v>1330.424247371338</v>
      </c>
      <c r="I340">
        <f t="shared" si="77"/>
        <v>2596.0547708267868</v>
      </c>
      <c r="J340">
        <f t="shared" si="78"/>
        <v>-1200.8367995395593</v>
      </c>
      <c r="K340">
        <f t="shared" si="79"/>
        <v>-2466.4673229950076</v>
      </c>
    </row>
    <row r="341" spans="1:11">
      <c r="A341" t="s">
        <v>112</v>
      </c>
      <c r="B341" s="5">
        <v>-153.56633639875099</v>
      </c>
      <c r="C341" s="4">
        <f t="shared" si="71"/>
        <v>-361.61966158213301</v>
      </c>
      <c r="D341" s="4">
        <f t="shared" si="72"/>
        <v>-235.81912914503334</v>
      </c>
      <c r="E341">
        <f t="shared" si="73"/>
        <v>14.892879445709564</v>
      </c>
      <c r="F341">
        <f t="shared" si="74"/>
        <v>1256.3268437473162</v>
      </c>
      <c r="G341">
        <f t="shared" si="75"/>
        <v>2512.6536874946323</v>
      </c>
      <c r="H341">
        <f t="shared" si="76"/>
        <v>1271.2197231930256</v>
      </c>
      <c r="I341">
        <f t="shared" si="77"/>
        <v>2527.546566940342</v>
      </c>
      <c r="J341">
        <f t="shared" si="78"/>
        <v>-1241.4339643016067</v>
      </c>
      <c r="K341">
        <f t="shared" si="79"/>
        <v>-2497.7608080489226</v>
      </c>
    </row>
    <row r="342" spans="1:11">
      <c r="A342" t="s">
        <v>113</v>
      </c>
      <c r="B342" s="5">
        <v>304.98122075835698</v>
      </c>
      <c r="C342" s="4">
        <f t="shared" si="71"/>
        <v>-420.51921910726202</v>
      </c>
      <c r="D342" s="4">
        <f t="shared" si="72"/>
        <v>-512.49430970317837</v>
      </c>
      <c r="E342">
        <f t="shared" si="73"/>
        <v>-45.720617560878793</v>
      </c>
      <c r="F342">
        <f t="shared" si="74"/>
        <v>1250.7761500339006</v>
      </c>
      <c r="G342">
        <f t="shared" si="75"/>
        <v>2501.5523000678013</v>
      </c>
      <c r="H342">
        <f t="shared" si="76"/>
        <v>1205.0555324730219</v>
      </c>
      <c r="I342">
        <f t="shared" si="77"/>
        <v>2455.8316825069223</v>
      </c>
      <c r="J342">
        <f t="shared" si="78"/>
        <v>-1296.4967675947794</v>
      </c>
      <c r="K342">
        <f t="shared" si="79"/>
        <v>-2547.2729176286803</v>
      </c>
    </row>
    <row r="343" spans="1:11">
      <c r="A343" t="s">
        <v>114</v>
      </c>
      <c r="B343" s="5">
        <v>-394.246389988766</v>
      </c>
      <c r="C343" s="4">
        <f t="shared" si="71"/>
        <v>-407.56071231059002</v>
      </c>
      <c r="D343" s="4">
        <f t="shared" si="72"/>
        <v>-94.736946749430047</v>
      </c>
      <c r="E343">
        <f t="shared" si="73"/>
        <v>-124.333136453506</v>
      </c>
      <c r="F343">
        <f t="shared" si="74"/>
        <v>1198.3089102512638</v>
      </c>
      <c r="G343">
        <f t="shared" si="75"/>
        <v>2396.6178205025276</v>
      </c>
      <c r="H343">
        <f t="shared" si="76"/>
        <v>1073.9757737977577</v>
      </c>
      <c r="I343">
        <f t="shared" si="77"/>
        <v>2272.2846840490215</v>
      </c>
      <c r="J343">
        <f t="shared" si="78"/>
        <v>-1322.6420467047699</v>
      </c>
      <c r="K343">
        <f t="shared" si="79"/>
        <v>-2520.9509569560337</v>
      </c>
    </row>
    <row r="344" spans="1:11">
      <c r="A344" t="s">
        <v>115</v>
      </c>
      <c r="B344" s="5">
        <v>-1164.2549244802899</v>
      </c>
      <c r="C344" s="4">
        <f t="shared" si="71"/>
        <v>-1407.0864301094498</v>
      </c>
      <c r="D344" s="4">
        <f t="shared" si="72"/>
        <v>-698.05779746631174</v>
      </c>
      <c r="E344">
        <f t="shared" si="73"/>
        <v>-187.59143696227648</v>
      </c>
      <c r="F344">
        <f t="shared" si="74"/>
        <v>1193.2701030763531</v>
      </c>
      <c r="G344">
        <f t="shared" si="75"/>
        <v>2386.5402061527061</v>
      </c>
      <c r="H344">
        <f t="shared" si="76"/>
        <v>1005.6786661140766</v>
      </c>
      <c r="I344">
        <f t="shared" si="77"/>
        <v>2198.9487691904296</v>
      </c>
      <c r="J344">
        <f t="shared" si="78"/>
        <v>-1380.8615400386295</v>
      </c>
      <c r="K344">
        <f t="shared" si="79"/>
        <v>-2574.1316431149826</v>
      </c>
    </row>
    <row r="345" spans="1:11">
      <c r="A345" t="s">
        <v>116</v>
      </c>
      <c r="B345" s="5">
        <v>-1366.9314981162699</v>
      </c>
      <c r="C345" s="4">
        <f t="shared" si="71"/>
        <v>-2620.451591826969</v>
      </c>
      <c r="D345" s="4">
        <f t="shared" si="72"/>
        <v>-2258.8319302448358</v>
      </c>
      <c r="E345">
        <f t="shared" si="73"/>
        <v>-303.28848203153774</v>
      </c>
      <c r="F345">
        <f t="shared" si="74"/>
        <v>1277.6910673304851</v>
      </c>
      <c r="G345">
        <f t="shared" si="75"/>
        <v>2555.3821346609702</v>
      </c>
      <c r="H345">
        <f t="shared" si="76"/>
        <v>974.40258529894732</v>
      </c>
      <c r="I345">
        <f t="shared" si="77"/>
        <v>2252.0936526294327</v>
      </c>
      <c r="J345">
        <f t="shared" si="78"/>
        <v>-1580.9795493620229</v>
      </c>
      <c r="K345">
        <f t="shared" si="79"/>
        <v>-2858.6706166925078</v>
      </c>
    </row>
    <row r="346" spans="1:11">
      <c r="A346" t="s">
        <v>117</v>
      </c>
      <c r="B346" s="5">
        <v>133.39950172971899</v>
      </c>
      <c r="C346" s="4">
        <f t="shared" si="71"/>
        <v>-2792.0333108556069</v>
      </c>
      <c r="D346" s="4">
        <f t="shared" si="72"/>
        <v>-2371.514091748345</v>
      </c>
      <c r="E346">
        <f t="shared" si="73"/>
        <v>-419.43476443184011</v>
      </c>
      <c r="F346">
        <f t="shared" si="74"/>
        <v>1356.4714421123706</v>
      </c>
      <c r="G346">
        <f t="shared" si="75"/>
        <v>2712.9428842247412</v>
      </c>
      <c r="H346">
        <f t="shared" si="76"/>
        <v>937.03667768053049</v>
      </c>
      <c r="I346">
        <f t="shared" si="77"/>
        <v>2293.5081197929012</v>
      </c>
      <c r="J346">
        <f t="shared" si="78"/>
        <v>-1775.9062065442108</v>
      </c>
      <c r="K346">
        <f t="shared" si="79"/>
        <v>-3132.3776486565812</v>
      </c>
    </row>
    <row r="347" spans="1:11">
      <c r="A347" t="s">
        <v>163</v>
      </c>
      <c r="B347" s="5">
        <v>-403.85483553801203</v>
      </c>
      <c r="C347" s="4">
        <f t="shared" si="71"/>
        <v>-2801.6417564048534</v>
      </c>
      <c r="D347" s="4">
        <f t="shared" si="72"/>
        <v>-2394.0810440942632</v>
      </c>
      <c r="E347">
        <f t="shared" si="73"/>
        <v>-507.10653129267666</v>
      </c>
      <c r="F347">
        <f t="shared" si="74"/>
        <v>1426.3838629776678</v>
      </c>
      <c r="G347">
        <f t="shared" si="75"/>
        <v>2852.7677259553357</v>
      </c>
      <c r="H347">
        <f t="shared" si="76"/>
        <v>919.27733168499117</v>
      </c>
      <c r="I347">
        <f t="shared" si="77"/>
        <v>2345.661194662659</v>
      </c>
      <c r="J347">
        <f t="shared" si="78"/>
        <v>-1933.4903942703445</v>
      </c>
      <c r="K347">
        <f t="shared" si="79"/>
        <v>-3359.8742572480123</v>
      </c>
    </row>
    <row r="348" spans="1:11">
      <c r="A348" t="s">
        <v>119</v>
      </c>
      <c r="B348" s="5">
        <v>397.67112516077901</v>
      </c>
      <c r="C348" s="4">
        <f t="shared" si="71"/>
        <v>-1239.7157067637841</v>
      </c>
      <c r="D348" s="4">
        <f t="shared" si="72"/>
        <v>167.37072334566574</v>
      </c>
      <c r="E348">
        <f t="shared" si="73"/>
        <v>-525.81055648060556</v>
      </c>
      <c r="F348">
        <f t="shared" si="74"/>
        <v>1414.3121249692238</v>
      </c>
      <c r="G348">
        <f t="shared" si="75"/>
        <v>2828.6242499384475</v>
      </c>
      <c r="H348">
        <f t="shared" si="76"/>
        <v>888.5015684886182</v>
      </c>
      <c r="I348">
        <f t="shared" si="77"/>
        <v>2302.813693457842</v>
      </c>
      <c r="J348">
        <f t="shared" si="78"/>
        <v>-1940.1226814498293</v>
      </c>
      <c r="K348">
        <f t="shared" si="79"/>
        <v>-3354.4348064190531</v>
      </c>
    </row>
    <row r="349" spans="1:11">
      <c r="A349" t="s">
        <v>120</v>
      </c>
      <c r="B349" s="5">
        <v>121.825021832872</v>
      </c>
      <c r="C349" s="4">
        <f t="shared" si="71"/>
        <v>249.04081318535793</v>
      </c>
      <c r="D349" s="4">
        <f t="shared" si="72"/>
        <v>2869.4924050123268</v>
      </c>
      <c r="E349">
        <f t="shared" si="73"/>
        <v>-449.99686821376019</v>
      </c>
      <c r="F349">
        <f t="shared" si="74"/>
        <v>1554.0723095621311</v>
      </c>
      <c r="G349">
        <f t="shared" si="75"/>
        <v>3108.1446191242621</v>
      </c>
      <c r="H349">
        <f t="shared" si="76"/>
        <v>1104.075441348371</v>
      </c>
      <c r="I349">
        <f t="shared" si="77"/>
        <v>2658.1477509105021</v>
      </c>
      <c r="J349">
        <f t="shared" si="78"/>
        <v>-2004.0691777758911</v>
      </c>
      <c r="K349">
        <f t="shared" si="79"/>
        <v>-3558.1414873380222</v>
      </c>
    </row>
    <row r="350" spans="1:11">
      <c r="A350" t="s">
        <v>121</v>
      </c>
      <c r="B350" s="5">
        <v>-971.23550033235904</v>
      </c>
      <c r="C350" s="4">
        <f t="shared" si="71"/>
        <v>-855.59418887672007</v>
      </c>
      <c r="D350" s="4">
        <f t="shared" si="72"/>
        <v>1936.4391219788868</v>
      </c>
      <c r="E350">
        <f t="shared" si="73"/>
        <v>-445.13408696205033</v>
      </c>
      <c r="F350">
        <f t="shared" si="74"/>
        <v>1561.7455008964789</v>
      </c>
      <c r="G350">
        <f t="shared" si="75"/>
        <v>3123.4910017929578</v>
      </c>
      <c r="H350">
        <f t="shared" si="76"/>
        <v>1116.6114139344286</v>
      </c>
      <c r="I350">
        <f t="shared" si="77"/>
        <v>2678.3569148309075</v>
      </c>
      <c r="J350">
        <f t="shared" si="78"/>
        <v>-2006.8795878585292</v>
      </c>
      <c r="K350">
        <f t="shared" si="79"/>
        <v>-3568.6250887550082</v>
      </c>
    </row>
    <row r="351" spans="1:11">
      <c r="A351" t="s">
        <v>122</v>
      </c>
      <c r="B351" s="5">
        <v>-524.99263123990704</v>
      </c>
      <c r="C351" s="4">
        <f t="shared" si="71"/>
        <v>-976.73198457861508</v>
      </c>
      <c r="D351" s="4">
        <f t="shared" si="72"/>
        <v>1824.9097718262383</v>
      </c>
      <c r="E351">
        <f t="shared" si="73"/>
        <v>-480.86644648696722</v>
      </c>
      <c r="F351">
        <f t="shared" si="74"/>
        <v>1496.6825352060237</v>
      </c>
      <c r="G351">
        <f t="shared" si="75"/>
        <v>2993.3650704120473</v>
      </c>
      <c r="H351">
        <f t="shared" si="76"/>
        <v>1015.8160887190564</v>
      </c>
      <c r="I351">
        <f t="shared" si="77"/>
        <v>2512.4986239250802</v>
      </c>
      <c r="J351">
        <f t="shared" si="78"/>
        <v>-1977.5489816929908</v>
      </c>
      <c r="K351">
        <f t="shared" si="79"/>
        <v>-3474.2315168990144</v>
      </c>
    </row>
    <row r="352" spans="1:11">
      <c r="A352" t="s">
        <v>123</v>
      </c>
      <c r="B352" s="5">
        <v>-126.73858008251401</v>
      </c>
      <c r="C352" s="4">
        <f t="shared" si="71"/>
        <v>-1501.1416898219081</v>
      </c>
      <c r="D352" s="4">
        <f t="shared" si="72"/>
        <v>-261.42598305812407</v>
      </c>
      <c r="E352">
        <f t="shared" si="73"/>
        <v>-551.05877879418256</v>
      </c>
      <c r="F352">
        <f t="shared" si="74"/>
        <v>1448.6957368106348</v>
      </c>
      <c r="G352">
        <f t="shared" si="75"/>
        <v>2897.3914736212696</v>
      </c>
      <c r="H352">
        <f t="shared" si="76"/>
        <v>897.63695801645224</v>
      </c>
      <c r="I352">
        <f t="shared" si="77"/>
        <v>2346.3326948270869</v>
      </c>
      <c r="J352">
        <f t="shared" si="78"/>
        <v>-1999.7545156048172</v>
      </c>
      <c r="K352">
        <f t="shared" si="79"/>
        <v>-3448.4502524154523</v>
      </c>
    </row>
    <row r="353" spans="1:11">
      <c r="A353" t="s">
        <v>124</v>
      </c>
      <c r="B353" s="5">
        <v>131.18785660501999</v>
      </c>
      <c r="C353" s="4">
        <f t="shared" si="71"/>
        <v>-1491.7788550497603</v>
      </c>
      <c r="D353" s="4">
        <f t="shared" si="72"/>
        <v>-1740.8196682351181</v>
      </c>
      <c r="E353">
        <f t="shared" si="73"/>
        <v>-582.38110826940954</v>
      </c>
      <c r="F353">
        <f t="shared" si="74"/>
        <v>1468.1577003038481</v>
      </c>
      <c r="G353">
        <f t="shared" si="75"/>
        <v>2936.3154006076961</v>
      </c>
      <c r="H353">
        <f t="shared" si="76"/>
        <v>885.77659203443852</v>
      </c>
      <c r="I353">
        <f t="shared" si="77"/>
        <v>2353.9342923382865</v>
      </c>
      <c r="J353">
        <f t="shared" si="78"/>
        <v>-2050.5388085732575</v>
      </c>
      <c r="K353">
        <f t="shared" si="79"/>
        <v>-3518.6965088771058</v>
      </c>
    </row>
    <row r="354" spans="1:11">
      <c r="A354" t="s">
        <v>125</v>
      </c>
      <c r="B354" s="5">
        <v>679.53</v>
      </c>
      <c r="C354" s="4">
        <f t="shared" ref="C354:C374" si="80">SUM(B351,B352,B353,B354)</f>
        <v>158.98664528259894</v>
      </c>
      <c r="D354" s="4">
        <f t="shared" si="72"/>
        <v>1014.580834159319</v>
      </c>
      <c r="E354">
        <f t="shared" si="73"/>
        <v>-453.36456160734195</v>
      </c>
      <c r="F354">
        <f t="shared" si="74"/>
        <v>1490.4012372775398</v>
      </c>
      <c r="G354">
        <f t="shared" si="75"/>
        <v>2980.8024745550797</v>
      </c>
      <c r="H354">
        <f t="shared" si="76"/>
        <v>1037.0366756701978</v>
      </c>
      <c r="I354">
        <f t="shared" si="77"/>
        <v>2527.4379129477379</v>
      </c>
      <c r="J354">
        <f t="shared" si="78"/>
        <v>-1943.7657988848819</v>
      </c>
      <c r="K354">
        <f t="shared" si="79"/>
        <v>-3434.1670361624215</v>
      </c>
    </row>
    <row r="355" spans="1:11">
      <c r="A355" t="s">
        <v>126</v>
      </c>
      <c r="B355" s="5">
        <v>-299.88</v>
      </c>
      <c r="C355" s="4">
        <f t="shared" si="80"/>
        <v>384.09927652250599</v>
      </c>
      <c r="D355" s="4">
        <f t="shared" si="72"/>
        <v>1360.8312611011211</v>
      </c>
      <c r="E355">
        <f t="shared" si="73"/>
        <v>-267.465526752019</v>
      </c>
      <c r="F355">
        <f t="shared" si="74"/>
        <v>1472.2049650892156</v>
      </c>
      <c r="G355">
        <f t="shared" si="75"/>
        <v>2944.4099301784313</v>
      </c>
      <c r="H355">
        <f t="shared" si="76"/>
        <v>1204.7394383371966</v>
      </c>
      <c r="I355">
        <f t="shared" si="77"/>
        <v>2676.9444034264125</v>
      </c>
      <c r="J355">
        <f t="shared" si="78"/>
        <v>-1739.6704918412347</v>
      </c>
      <c r="K355">
        <f t="shared" si="79"/>
        <v>-3211.8754569304501</v>
      </c>
    </row>
    <row r="356" spans="1:11">
      <c r="A356" t="s">
        <v>127</v>
      </c>
      <c r="B356" s="5">
        <v>302.83999999999997</v>
      </c>
      <c r="C356" s="4">
        <f t="shared" si="80"/>
        <v>813.67785660502</v>
      </c>
      <c r="D356" s="4">
        <f t="shared" si="72"/>
        <v>2314.8195464269284</v>
      </c>
      <c r="E356">
        <f t="shared" si="73"/>
        <v>-79.720082747761467</v>
      </c>
      <c r="F356">
        <f t="shared" si="74"/>
        <v>1552.0537208754954</v>
      </c>
      <c r="G356">
        <f t="shared" si="75"/>
        <v>3104.1074417509908</v>
      </c>
      <c r="H356">
        <f t="shared" si="76"/>
        <v>1472.333638127734</v>
      </c>
      <c r="I356">
        <f t="shared" si="77"/>
        <v>3024.3873590032294</v>
      </c>
      <c r="J356">
        <f t="shared" si="78"/>
        <v>-1631.7738036232568</v>
      </c>
      <c r="K356">
        <f t="shared" si="79"/>
        <v>-3183.8275244987522</v>
      </c>
    </row>
    <row r="357" spans="1:11">
      <c r="A357" t="s">
        <v>128</v>
      </c>
      <c r="B357" s="5">
        <v>-538.34</v>
      </c>
      <c r="C357" s="4">
        <f t="shared" si="80"/>
        <v>144.14999999999998</v>
      </c>
      <c r="D357" s="4">
        <f t="shared" si="72"/>
        <v>1635.9288550497604</v>
      </c>
      <c r="E357">
        <f t="shared" si="73"/>
        <v>36.048904157017731</v>
      </c>
      <c r="F357">
        <f t="shared" si="74"/>
        <v>1590.83343558199</v>
      </c>
      <c r="G357">
        <f t="shared" si="75"/>
        <v>3181.66687116398</v>
      </c>
      <c r="H357">
        <f t="shared" si="76"/>
        <v>1626.8823397390076</v>
      </c>
      <c r="I357">
        <f t="shared" si="77"/>
        <v>3217.7157753209976</v>
      </c>
      <c r="J357">
        <f t="shared" si="78"/>
        <v>-1554.7845314249723</v>
      </c>
      <c r="K357">
        <f t="shared" si="79"/>
        <v>-3145.6179670069623</v>
      </c>
    </row>
    <row r="358" spans="1:11">
      <c r="A358" t="s">
        <v>129</v>
      </c>
      <c r="B358" s="5">
        <v>-887.18</v>
      </c>
      <c r="C358" s="4">
        <f t="shared" si="80"/>
        <v>-1422.56</v>
      </c>
      <c r="D358" s="4">
        <f t="shared" ref="D358:D374" si="81">C358-C354</f>
        <v>-1581.546645282599</v>
      </c>
      <c r="E358">
        <f t="shared" si="73"/>
        <v>-26.237525468584455</v>
      </c>
      <c r="F358">
        <f t="shared" si="74"/>
        <v>1630.0630875287027</v>
      </c>
      <c r="G358">
        <f t="shared" si="75"/>
        <v>3260.1261750574054</v>
      </c>
      <c r="H358">
        <f t="shared" si="76"/>
        <v>1603.8255620601183</v>
      </c>
      <c r="I358">
        <f t="shared" si="77"/>
        <v>3233.888649588821</v>
      </c>
      <c r="J358">
        <f t="shared" si="78"/>
        <v>-1656.3006129972871</v>
      </c>
      <c r="K358">
        <f t="shared" si="79"/>
        <v>-3286.3637005259898</v>
      </c>
    </row>
    <row r="359" spans="1:11">
      <c r="A359" t="s">
        <v>130</v>
      </c>
      <c r="B359" s="5">
        <v>-889.76</v>
      </c>
      <c r="C359" s="4">
        <f t="shared" si="80"/>
        <v>-2012.44</v>
      </c>
      <c r="D359" s="4">
        <f t="shared" si="81"/>
        <v>-2396.539276522506</v>
      </c>
      <c r="E359">
        <f t="shared" si="73"/>
        <v>-126.01487321370564</v>
      </c>
      <c r="F359">
        <f t="shared" si="74"/>
        <v>1713.1655305848642</v>
      </c>
      <c r="G359">
        <f t="shared" si="75"/>
        <v>3426.3310611697284</v>
      </c>
      <c r="H359">
        <f t="shared" si="76"/>
        <v>1587.1506573711586</v>
      </c>
      <c r="I359">
        <f t="shared" si="77"/>
        <v>3300.316187956023</v>
      </c>
      <c r="J359">
        <f t="shared" si="78"/>
        <v>-1839.1804037985698</v>
      </c>
      <c r="K359">
        <f t="shared" si="79"/>
        <v>-3552.3459343834338</v>
      </c>
    </row>
    <row r="360" spans="1:11">
      <c r="A360" t="s">
        <v>131</v>
      </c>
      <c r="B360" s="5">
        <v>257.7</v>
      </c>
      <c r="C360" s="4">
        <f t="shared" si="80"/>
        <v>-2057.58</v>
      </c>
      <c r="D360" s="4">
        <f t="shared" si="81"/>
        <v>-2871.2578566050197</v>
      </c>
      <c r="E360">
        <f t="shared" si="73"/>
        <v>-214.63760799772595</v>
      </c>
      <c r="F360">
        <f t="shared" si="74"/>
        <v>1809.2852437421393</v>
      </c>
      <c r="G360">
        <f t="shared" si="75"/>
        <v>3618.5704874842786</v>
      </c>
      <c r="H360">
        <f t="shared" si="76"/>
        <v>1594.6476357444133</v>
      </c>
      <c r="I360">
        <f t="shared" si="77"/>
        <v>3403.9328794865528</v>
      </c>
      <c r="J360">
        <f t="shared" si="78"/>
        <v>-2023.9228517398653</v>
      </c>
      <c r="K360">
        <f t="shared" si="79"/>
        <v>-3833.2080954820044</v>
      </c>
    </row>
    <row r="361" spans="1:11">
      <c r="A361" t="s">
        <v>132</v>
      </c>
      <c r="B361" s="5">
        <v>-1695.56</v>
      </c>
      <c r="C361" s="4">
        <f t="shared" si="80"/>
        <v>-3214.8</v>
      </c>
      <c r="D361" s="4">
        <f t="shared" si="81"/>
        <v>-3358.9500000000003</v>
      </c>
      <c r="E361">
        <f t="shared" si="73"/>
        <v>-370.79415154047422</v>
      </c>
      <c r="F361">
        <f t="shared" si="74"/>
        <v>1941.1784702119617</v>
      </c>
      <c r="G361">
        <f t="shared" si="75"/>
        <v>3882.3569404239233</v>
      </c>
      <c r="H361">
        <f t="shared" si="76"/>
        <v>1570.3843186714876</v>
      </c>
      <c r="I361">
        <f t="shared" si="77"/>
        <v>3511.5627888834492</v>
      </c>
      <c r="J361">
        <f t="shared" si="78"/>
        <v>-2311.9726217524358</v>
      </c>
      <c r="K361">
        <f t="shared" si="79"/>
        <v>-4253.1510919643979</v>
      </c>
    </row>
    <row r="362" spans="1:11">
      <c r="A362" t="s">
        <v>133</v>
      </c>
      <c r="B362" s="5">
        <v>-247.10857157999999</v>
      </c>
      <c r="C362" s="4">
        <f t="shared" si="80"/>
        <v>-2574.7285715799999</v>
      </c>
      <c r="D362" s="4">
        <f t="shared" si="81"/>
        <v>-1152.1685715799999</v>
      </c>
      <c r="E362">
        <f t="shared" si="73"/>
        <v>-402.77786463431539</v>
      </c>
      <c r="F362">
        <f t="shared" si="74"/>
        <v>1948.890522464377</v>
      </c>
      <c r="G362">
        <f t="shared" si="75"/>
        <v>3897.781044928754</v>
      </c>
      <c r="H362">
        <f t="shared" si="76"/>
        <v>1546.1126578300616</v>
      </c>
      <c r="I362">
        <f t="shared" si="77"/>
        <v>3495.0031802944386</v>
      </c>
      <c r="J362">
        <f t="shared" si="78"/>
        <v>-2351.6683870986926</v>
      </c>
      <c r="K362">
        <f t="shared" si="79"/>
        <v>-4300.5589095630694</v>
      </c>
    </row>
    <row r="363" spans="1:11">
      <c r="A363" t="s">
        <v>134</v>
      </c>
      <c r="B363" s="5">
        <v>-200.20853432999999</v>
      </c>
      <c r="C363" s="4">
        <f t="shared" si="80"/>
        <v>-1885.1771059099999</v>
      </c>
      <c r="D363" s="4">
        <f t="shared" si="81"/>
        <v>127.26289409000015</v>
      </c>
      <c r="E363">
        <f t="shared" si="73"/>
        <v>-391.67787259234387</v>
      </c>
      <c r="F363">
        <f t="shared" si="74"/>
        <v>1951.3679534439025</v>
      </c>
      <c r="G363">
        <f t="shared" si="75"/>
        <v>3902.735906887805</v>
      </c>
      <c r="H363">
        <f t="shared" si="76"/>
        <v>1559.6900808515586</v>
      </c>
      <c r="I363">
        <f t="shared" si="77"/>
        <v>3511.0580342954609</v>
      </c>
      <c r="J363">
        <f t="shared" si="78"/>
        <v>-2343.0458260362466</v>
      </c>
      <c r="K363">
        <f t="shared" si="79"/>
        <v>-4294.4137794801491</v>
      </c>
    </row>
    <row r="364" spans="1:11">
      <c r="A364" t="s">
        <v>135</v>
      </c>
      <c r="B364" s="5">
        <v>-1649.2620852</v>
      </c>
      <c r="C364" s="4">
        <f t="shared" si="80"/>
        <v>-3792.13919111</v>
      </c>
      <c r="D364" s="4">
        <f t="shared" si="81"/>
        <v>-1734.55919111</v>
      </c>
      <c r="E364">
        <f t="shared" si="73"/>
        <v>-443.50294227452815</v>
      </c>
      <c r="F364">
        <f t="shared" si="74"/>
        <v>1973.5707116681965</v>
      </c>
      <c r="G364">
        <f t="shared" si="75"/>
        <v>3947.141423336393</v>
      </c>
      <c r="H364">
        <f t="shared" si="76"/>
        <v>1530.0677693936684</v>
      </c>
      <c r="I364">
        <f t="shared" si="77"/>
        <v>3503.6384810618647</v>
      </c>
      <c r="J364">
        <f t="shared" si="78"/>
        <v>-2417.0736539427248</v>
      </c>
      <c r="K364">
        <f t="shared" si="79"/>
        <v>-4390.6443656109213</v>
      </c>
    </row>
    <row r="365" spans="1:11">
      <c r="A365" t="s">
        <v>136</v>
      </c>
      <c r="B365" s="5">
        <v>220.44359304</v>
      </c>
      <c r="C365" s="4">
        <f t="shared" si="80"/>
        <v>-1876.13559807</v>
      </c>
      <c r="D365" s="4">
        <f t="shared" si="81"/>
        <v>1338.6644019300002</v>
      </c>
      <c r="E365">
        <f t="shared" si="73"/>
        <v>-263.62812566578634</v>
      </c>
      <c r="F365">
        <f t="shared" si="74"/>
        <v>1963.3248898678683</v>
      </c>
      <c r="G365">
        <f t="shared" si="75"/>
        <v>3926.6497797357365</v>
      </c>
      <c r="H365">
        <f t="shared" si="76"/>
        <v>1699.6967642020818</v>
      </c>
      <c r="I365">
        <f t="shared" si="77"/>
        <v>3663.0216540699503</v>
      </c>
      <c r="J365">
        <f t="shared" si="78"/>
        <v>-2226.9530155336547</v>
      </c>
      <c r="K365">
        <f t="shared" si="79"/>
        <v>-4190.2779054015227</v>
      </c>
    </row>
    <row r="366" spans="1:11">
      <c r="A366" t="s">
        <v>137</v>
      </c>
      <c r="B366" s="5">
        <v>-927.34813770000005</v>
      </c>
      <c r="C366" s="4">
        <f t="shared" si="80"/>
        <v>-2556.3751641899999</v>
      </c>
      <c r="D366" s="4">
        <f t="shared" si="81"/>
        <v>18.353407390000029</v>
      </c>
      <c r="E366">
        <f t="shared" si="73"/>
        <v>-144.13475070886915</v>
      </c>
      <c r="F366">
        <f t="shared" si="74"/>
        <v>1899.9862166553187</v>
      </c>
      <c r="G366">
        <f t="shared" si="75"/>
        <v>3799.9724333106374</v>
      </c>
      <c r="H366">
        <f t="shared" si="76"/>
        <v>1755.8514659464495</v>
      </c>
      <c r="I366">
        <f t="shared" si="77"/>
        <v>3655.8376826017684</v>
      </c>
      <c r="J366">
        <f t="shared" si="78"/>
        <v>-2044.1209673641879</v>
      </c>
      <c r="K366">
        <f t="shared" si="79"/>
        <v>-3944.1071840195063</v>
      </c>
    </row>
    <row r="367" spans="1:11">
      <c r="A367" t="s">
        <v>138</v>
      </c>
      <c r="B367" s="5">
        <v>-2589.8296404600001</v>
      </c>
      <c r="C367" s="4">
        <f t="shared" si="80"/>
        <v>-4945.9962703199999</v>
      </c>
      <c r="D367" s="4">
        <f t="shared" si="81"/>
        <v>-3060.8191644099998</v>
      </c>
      <c r="E367">
        <f t="shared" si="73"/>
        <v>-177.47165672465593</v>
      </c>
      <c r="F367">
        <f t="shared" si="74"/>
        <v>1946.8134220617785</v>
      </c>
      <c r="G367">
        <f t="shared" si="75"/>
        <v>3893.626844123557</v>
      </c>
      <c r="H367">
        <f t="shared" si="76"/>
        <v>1769.3417653371225</v>
      </c>
      <c r="I367">
        <f t="shared" si="77"/>
        <v>3716.155187398901</v>
      </c>
      <c r="J367">
        <f t="shared" si="78"/>
        <v>-2124.2850787864345</v>
      </c>
      <c r="K367">
        <f t="shared" si="79"/>
        <v>-4071.098500848213</v>
      </c>
    </row>
    <row r="368" spans="1:11">
      <c r="A368" t="s">
        <v>139</v>
      </c>
      <c r="B368" s="5">
        <v>790.76424933999999</v>
      </c>
      <c r="C368" s="4">
        <f t="shared" si="80"/>
        <v>-2505.96993578</v>
      </c>
      <c r="D368" s="4">
        <f t="shared" si="81"/>
        <v>1286.1692553299999</v>
      </c>
      <c r="E368">
        <f t="shared" si="73"/>
        <v>-121.53173012543925</v>
      </c>
      <c r="F368">
        <f t="shared" si="74"/>
        <v>1973.139502773063</v>
      </c>
      <c r="G368">
        <f t="shared" si="75"/>
        <v>3946.279005546126</v>
      </c>
      <c r="H368">
        <f t="shared" si="76"/>
        <v>1851.6077726476237</v>
      </c>
      <c r="I368">
        <f t="shared" si="77"/>
        <v>3824.7472754206865</v>
      </c>
      <c r="J368">
        <f t="shared" si="78"/>
        <v>-2094.6712328985022</v>
      </c>
      <c r="K368">
        <f t="shared" si="79"/>
        <v>-4067.8107356715655</v>
      </c>
    </row>
    <row r="369" spans="1:11">
      <c r="A369" t="s">
        <v>140</v>
      </c>
      <c r="B369" s="5">
        <v>1056.8909695699999</v>
      </c>
      <c r="C369" s="4">
        <f t="shared" si="80"/>
        <v>-1669.5225592500005</v>
      </c>
      <c r="D369" s="4">
        <f t="shared" si="81"/>
        <v>206.61303881999947</v>
      </c>
      <c r="E369">
        <f t="shared" si="73"/>
        <v>-254.67569843505561</v>
      </c>
      <c r="F369">
        <f t="shared" si="74"/>
        <v>1846.4648690079739</v>
      </c>
      <c r="G369">
        <f t="shared" si="75"/>
        <v>3692.9297380159478</v>
      </c>
      <c r="H369">
        <f t="shared" si="76"/>
        <v>1591.7891705729182</v>
      </c>
      <c r="I369">
        <f t="shared" si="77"/>
        <v>3438.2540395808924</v>
      </c>
      <c r="J369">
        <f t="shared" si="78"/>
        <v>-2101.1405674430293</v>
      </c>
      <c r="K369">
        <f t="shared" si="79"/>
        <v>-3947.6054364510032</v>
      </c>
    </row>
    <row r="370" spans="1:11">
      <c r="A370" t="s">
        <v>141</v>
      </c>
      <c r="B370" s="5">
        <v>-135.576774089</v>
      </c>
      <c r="C370" s="4">
        <f t="shared" si="80"/>
        <v>-877.75119563900023</v>
      </c>
      <c r="D370" s="4">
        <f t="shared" si="81"/>
        <v>1678.6239685509995</v>
      </c>
      <c r="E370">
        <f t="shared" si="73"/>
        <v>-267.56645610645012</v>
      </c>
      <c r="F370">
        <f t="shared" si="74"/>
        <v>1831.1997469389464</v>
      </c>
      <c r="G370">
        <f t="shared" si="75"/>
        <v>3662.3994938778928</v>
      </c>
      <c r="H370">
        <f t="shared" si="76"/>
        <v>1563.6332908324962</v>
      </c>
      <c r="I370">
        <f t="shared" si="77"/>
        <v>3394.8330377714428</v>
      </c>
      <c r="J370">
        <f t="shared" si="78"/>
        <v>-2098.7662030453967</v>
      </c>
      <c r="K370">
        <f t="shared" si="79"/>
        <v>-3929.9659499843428</v>
      </c>
    </row>
    <row r="371" spans="1:11">
      <c r="A371" t="s">
        <v>142</v>
      </c>
      <c r="B371" s="5">
        <v>-353.55779732000002</v>
      </c>
      <c r="C371" s="4">
        <f t="shared" si="80"/>
        <v>1358.5206475009998</v>
      </c>
      <c r="D371" s="4">
        <f t="shared" si="81"/>
        <v>6304.5169178209999</v>
      </c>
      <c r="E371">
        <f t="shared" si="73"/>
        <v>-43.586098806712016</v>
      </c>
      <c r="F371">
        <f t="shared" si="74"/>
        <v>2311.5617510663287</v>
      </c>
      <c r="G371">
        <f t="shared" si="75"/>
        <v>4623.1235021326574</v>
      </c>
      <c r="H371">
        <f t="shared" si="76"/>
        <v>2267.9756522596167</v>
      </c>
      <c r="I371">
        <f t="shared" si="77"/>
        <v>4579.537403325945</v>
      </c>
      <c r="J371">
        <f t="shared" si="78"/>
        <v>-2355.1478498730407</v>
      </c>
      <c r="K371">
        <f t="shared" si="79"/>
        <v>-4666.7096009393699</v>
      </c>
    </row>
    <row r="372" spans="1:11">
      <c r="A372" t="s">
        <v>143</v>
      </c>
      <c r="B372" s="5">
        <v>-2263.5929016599998</v>
      </c>
      <c r="C372" s="4">
        <f t="shared" si="80"/>
        <v>-1695.8365034989999</v>
      </c>
      <c r="D372" s="4">
        <f t="shared" si="81"/>
        <v>810.13343228100007</v>
      </c>
      <c r="E372">
        <f t="shared" si="73"/>
        <v>9.9918719602442359</v>
      </c>
      <c r="F372">
        <f t="shared" si="74"/>
        <v>2318.654415756369</v>
      </c>
      <c r="G372">
        <f t="shared" si="75"/>
        <v>4637.3088315127379</v>
      </c>
      <c r="H372">
        <f t="shared" si="76"/>
        <v>2328.6462877166132</v>
      </c>
      <c r="I372">
        <f t="shared" si="77"/>
        <v>4647.3007034729826</v>
      </c>
      <c r="J372">
        <f t="shared" si="78"/>
        <v>-2308.6625437961247</v>
      </c>
      <c r="K372">
        <f t="shared" si="79"/>
        <v>-4627.3169595524932</v>
      </c>
    </row>
    <row r="373" spans="1:11">
      <c r="A373" t="s">
        <v>144</v>
      </c>
      <c r="B373" s="5">
        <v>1344.0751471900001</v>
      </c>
      <c r="C373" s="4">
        <f t="shared" si="80"/>
        <v>-1408.6523258789996</v>
      </c>
      <c r="D373" s="4">
        <f t="shared" si="81"/>
        <v>260.87023337100095</v>
      </c>
      <c r="E373">
        <f t="shared" si="73"/>
        <v>110.07636704055024</v>
      </c>
      <c r="F373">
        <f t="shared" si="74"/>
        <v>2282.0151352680532</v>
      </c>
      <c r="G373">
        <f t="shared" si="75"/>
        <v>4564.0302705361064</v>
      </c>
      <c r="H373">
        <f t="shared" si="76"/>
        <v>2392.0915023086036</v>
      </c>
      <c r="I373">
        <f t="shared" si="77"/>
        <v>4674.1066375766568</v>
      </c>
      <c r="J373">
        <f t="shared" si="78"/>
        <v>-2171.9387682275028</v>
      </c>
      <c r="K373">
        <f t="shared" si="79"/>
        <v>-4453.953903495556</v>
      </c>
    </row>
    <row r="374" spans="1:11">
      <c r="A374" t="s">
        <v>145</v>
      </c>
      <c r="B374" s="5">
        <v>278.96207387999999</v>
      </c>
      <c r="C374" s="4">
        <f t="shared" si="80"/>
        <v>-994.11347791000003</v>
      </c>
      <c r="D374" s="4">
        <f t="shared" si="81"/>
        <v>-116.3622822709998</v>
      </c>
      <c r="E374">
        <f t="shared" si="73"/>
        <v>53.529211219034323</v>
      </c>
      <c r="F374">
        <f>STDEV(D355,D356,D357,D358,D359,D360,D361,D362,D363,D364,D365,D366,D367,D368,D369,D370,D371,D372,D373,D374)</f>
        <v>2272.4142388830605</v>
      </c>
      <c r="G374">
        <f t="shared" si="75"/>
        <v>4544.8284777661211</v>
      </c>
      <c r="H374">
        <f t="shared" si="76"/>
        <v>2325.9434501020951</v>
      </c>
      <c r="I374">
        <f t="shared" si="77"/>
        <v>4598.3576889851556</v>
      </c>
      <c r="J374">
        <f t="shared" si="78"/>
        <v>-2218.885027664026</v>
      </c>
      <c r="K374">
        <f t="shared" si="79"/>
        <v>-4491.2992665470865</v>
      </c>
    </row>
    <row r="375" spans="1:11">
      <c r="A375" t="s">
        <v>146</v>
      </c>
      <c r="B375">
        <v>190.28027372</v>
      </c>
      <c r="C375" s="4">
        <f t="shared" ref="C375:C377" si="82">SUM(B372,B373,B374,B375)</f>
        <v>-450.27540686999987</v>
      </c>
      <c r="D375" s="4">
        <f t="shared" ref="D375:D377" si="83">C375-C371</f>
        <v>-1808.7960543709996</v>
      </c>
      <c r="E375">
        <f t="shared" si="73"/>
        <v>-104.95215455457169</v>
      </c>
      <c r="F375">
        <f t="shared" ref="F375:F377" si="84">STDEV(D356,D357,D358,D359,D360,D361,D362,D363,D364,D365,D366,D367,D368,D369,D370,D371,D372,D373,D374,D375)</f>
        <v>2286.923385683906</v>
      </c>
      <c r="G375">
        <f t="shared" si="75"/>
        <v>4573.8467713678119</v>
      </c>
      <c r="H375">
        <f t="shared" si="76"/>
        <v>2181.9712311293342</v>
      </c>
      <c r="I375">
        <f t="shared" si="77"/>
        <v>4468.8946168132406</v>
      </c>
      <c r="J375">
        <f t="shared" si="78"/>
        <v>-2391.8755402384777</v>
      </c>
      <c r="K375">
        <f t="shared" si="79"/>
        <v>-4678.7989259223832</v>
      </c>
    </row>
    <row r="376" spans="1:11">
      <c r="A376" t="s">
        <v>273</v>
      </c>
      <c r="B376">
        <v>82.359530989999996</v>
      </c>
      <c r="C376" s="4">
        <f t="shared" si="82"/>
        <v>1895.6770257799999</v>
      </c>
      <c r="D376" s="4">
        <f t="shared" si="83"/>
        <v>3591.5135292790001</v>
      </c>
      <c r="E376">
        <f t="shared" ref="E376:E377" si="85">AVERAGE(D357:D376)</f>
        <v>-41.117455411968237</v>
      </c>
      <c r="F376">
        <f t="shared" si="84"/>
        <v>2374.1748589703043</v>
      </c>
      <c r="G376">
        <f t="shared" ref="G376:G377" si="86">F376*2</f>
        <v>4748.3497179406086</v>
      </c>
      <c r="H376">
        <f t="shared" ref="H376:H377" si="87">E376+F376</f>
        <v>2333.0574035583359</v>
      </c>
      <c r="I376">
        <f t="shared" ref="I376:I377" si="88">E376+G376</f>
        <v>4707.2322625286406</v>
      </c>
      <c r="J376">
        <f t="shared" ref="J376:J377" si="89">E376-F376</f>
        <v>-2415.2923143822727</v>
      </c>
      <c r="K376">
        <f t="shared" ref="K376:K377" si="90">E376-G376</f>
        <v>-4789.4671733525765</v>
      </c>
    </row>
    <row r="377" spans="1:11">
      <c r="A377" t="s">
        <v>274</v>
      </c>
      <c r="B377">
        <v>226.45819807999999</v>
      </c>
      <c r="C377" s="4">
        <f t="shared" si="82"/>
        <v>778.06007667000006</v>
      </c>
      <c r="D377" s="4">
        <f t="shared" si="83"/>
        <v>2186.7124025489998</v>
      </c>
      <c r="E377">
        <f t="shared" si="85"/>
        <v>-13.578278037006317</v>
      </c>
      <c r="F377">
        <f t="shared" si="84"/>
        <v>2397.7291052505443</v>
      </c>
      <c r="G377">
        <f t="shared" si="86"/>
        <v>4795.4582105010886</v>
      </c>
      <c r="H377">
        <f t="shared" si="87"/>
        <v>2384.1508272135379</v>
      </c>
      <c r="I377">
        <f t="shared" si="88"/>
        <v>4781.8799324640822</v>
      </c>
      <c r="J377">
        <f t="shared" si="89"/>
        <v>-2411.3073832875507</v>
      </c>
      <c r="K377">
        <f t="shared" si="90"/>
        <v>-4809.036488538095</v>
      </c>
    </row>
  </sheetData>
  <conditionalFormatting sqref="N33:CA34">
    <cfRule type="containsText" dxfId="25" priority="1" operator="containsText" text="Upper Limit">
      <formula>NOT(ISERROR(SEARCH("Upper Limit",N33)))</formula>
    </cfRule>
    <cfRule type="containsText" dxfId="24" priority="2" operator="containsText" text="Lower Limit">
      <formula>NOT(ISERROR(SEARCH("Lower Limit",N33)))</formula>
    </cfRule>
    <cfRule type="containsText" dxfId="23" priority="3" operator="containsText" text="No">
      <formula>NOT(ISERROR(SEARCH("No",N33)))</formula>
    </cfRule>
  </conditionalFormatting>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sheetPr codeName="Sheet15"/>
  <dimension ref="A1:F5"/>
  <sheetViews>
    <sheetView workbookViewId="0">
      <selection activeCell="B7" sqref="B7"/>
    </sheetView>
  </sheetViews>
  <sheetFormatPr defaultRowHeight="15"/>
  <cols>
    <col min="1" max="1" width="13" customWidth="1"/>
    <col min="2" max="2" width="16.42578125" customWidth="1"/>
    <col min="3" max="3" width="13.85546875" customWidth="1"/>
    <col min="4" max="4" width="13" customWidth="1"/>
    <col min="5" max="5" width="14.28515625" customWidth="1"/>
    <col min="6" max="6" width="15.5703125" customWidth="1"/>
  </cols>
  <sheetData>
    <row r="1" spans="1:6">
      <c r="A1" t="s">
        <v>195</v>
      </c>
      <c r="B1" s="20" t="s">
        <v>169</v>
      </c>
      <c r="C1" t="s">
        <v>170</v>
      </c>
      <c r="D1" s="21" t="s">
        <v>195</v>
      </c>
      <c r="E1" s="20" t="s">
        <v>171</v>
      </c>
      <c r="F1" t="s">
        <v>172</v>
      </c>
    </row>
    <row r="2" spans="1:6" ht="45">
      <c r="A2" s="22" t="s">
        <v>196</v>
      </c>
      <c r="B2" s="17" t="s">
        <v>184</v>
      </c>
      <c r="C2" s="18" t="s">
        <v>185</v>
      </c>
      <c r="D2" s="25" t="s">
        <v>197</v>
      </c>
      <c r="E2" s="17" t="s">
        <v>186</v>
      </c>
      <c r="F2" s="18" t="s">
        <v>272</v>
      </c>
    </row>
    <row r="3" spans="1:6" ht="30">
      <c r="A3" s="22" t="s">
        <v>198</v>
      </c>
      <c r="B3" s="17" t="s">
        <v>199</v>
      </c>
      <c r="C3" s="18"/>
      <c r="D3" s="25" t="s">
        <v>200</v>
      </c>
      <c r="E3" s="17" t="s">
        <v>201</v>
      </c>
      <c r="F3" s="18" t="s">
        <v>202</v>
      </c>
    </row>
    <row r="4" spans="1:6" ht="60">
      <c r="A4" s="22" t="s">
        <v>203</v>
      </c>
      <c r="B4" s="17" t="s">
        <v>204</v>
      </c>
      <c r="C4" s="18"/>
      <c r="D4" s="25" t="s">
        <v>205</v>
      </c>
      <c r="E4" s="17" t="s">
        <v>206</v>
      </c>
      <c r="F4" s="18"/>
    </row>
    <row r="5" spans="1:6" ht="60">
      <c r="A5" s="22" t="s">
        <v>207</v>
      </c>
      <c r="B5" s="17" t="s">
        <v>208</v>
      </c>
      <c r="C5" s="18" t="s">
        <v>209</v>
      </c>
      <c r="D5" s="25" t="s">
        <v>210</v>
      </c>
      <c r="E5" s="17"/>
      <c r="F5" s="18" t="s">
        <v>211</v>
      </c>
    </row>
  </sheetData>
  <pageMargins left="0.7" right="0.7" top="0.75" bottom="0.75" header="0.3" footer="0.3"/>
  <drawing r:id="rId1"/>
  <tableParts count="2">
    <tablePart r:id="rId2"/>
    <tablePart r:id="rId3"/>
  </tableParts>
</worksheet>
</file>

<file path=xl/worksheets/sheet16.xml><?xml version="1.0" encoding="utf-8"?>
<worksheet xmlns="http://schemas.openxmlformats.org/spreadsheetml/2006/main" xmlns:r="http://schemas.openxmlformats.org/officeDocument/2006/relationships">
  <sheetPr codeName="Sheet16"/>
  <dimension ref="A1:E6"/>
  <sheetViews>
    <sheetView workbookViewId="0">
      <selection activeCell="E6" sqref="A1:E6"/>
    </sheetView>
  </sheetViews>
  <sheetFormatPr defaultRowHeight="15"/>
  <cols>
    <col min="1" max="1" width="11.85546875" customWidth="1"/>
    <col min="2" max="2" width="13.7109375" customWidth="1"/>
    <col min="3" max="3" width="14.28515625" customWidth="1"/>
    <col min="4" max="4" width="14.140625" customWidth="1"/>
    <col min="5" max="5" width="13.42578125" customWidth="1"/>
  </cols>
  <sheetData>
    <row r="1" spans="1:5" ht="30">
      <c r="A1" s="12" t="s">
        <v>168</v>
      </c>
      <c r="B1" s="13" t="s">
        <v>169</v>
      </c>
      <c r="C1" s="12" t="s">
        <v>170</v>
      </c>
      <c r="D1" s="13" t="s">
        <v>171</v>
      </c>
      <c r="E1" s="12" t="s">
        <v>172</v>
      </c>
    </row>
    <row r="2" spans="1:5" ht="80.25" customHeight="1">
      <c r="A2" s="14" t="s">
        <v>173</v>
      </c>
      <c r="B2" s="15" t="s">
        <v>174</v>
      </c>
      <c r="C2" s="16" t="s">
        <v>175</v>
      </c>
      <c r="D2" s="17" t="s">
        <v>176</v>
      </c>
      <c r="E2" s="18" t="s">
        <v>177</v>
      </c>
    </row>
    <row r="3" spans="1:5" ht="46.5" customHeight="1">
      <c r="A3" s="14" t="s">
        <v>178</v>
      </c>
      <c r="B3" s="17" t="s">
        <v>179</v>
      </c>
      <c r="C3" s="18" t="s">
        <v>180</v>
      </c>
      <c r="D3" s="17" t="s">
        <v>181</v>
      </c>
      <c r="E3" s="18" t="s">
        <v>182</v>
      </c>
    </row>
    <row r="4" spans="1:5" ht="57" customHeight="1">
      <c r="A4" s="14" t="s">
        <v>183</v>
      </c>
      <c r="B4" s="17" t="s">
        <v>184</v>
      </c>
      <c r="C4" s="18" t="s">
        <v>185</v>
      </c>
      <c r="D4" s="17" t="s">
        <v>186</v>
      </c>
      <c r="E4" s="18" t="s">
        <v>272</v>
      </c>
    </row>
    <row r="5" spans="1:5" ht="69" customHeight="1">
      <c r="A5" s="14" t="s">
        <v>187</v>
      </c>
      <c r="B5" s="17" t="s">
        <v>188</v>
      </c>
      <c r="C5" s="18" t="s">
        <v>189</v>
      </c>
      <c r="D5" s="17" t="s">
        <v>190</v>
      </c>
      <c r="E5" s="18" t="s">
        <v>191</v>
      </c>
    </row>
    <row r="6" spans="1:5" ht="58.5" customHeight="1">
      <c r="A6" s="14" t="s">
        <v>192</v>
      </c>
      <c r="B6" s="17" t="s">
        <v>193</v>
      </c>
      <c r="C6" s="18" t="s">
        <v>270</v>
      </c>
      <c r="D6" s="17" t="s">
        <v>271</v>
      </c>
      <c r="E6" s="16" t="s">
        <v>194</v>
      </c>
    </row>
  </sheetData>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sheetPr codeName="Sheet17"/>
  <dimension ref="A1:CB93"/>
  <sheetViews>
    <sheetView topLeftCell="A82" workbookViewId="0">
      <selection activeCell="B93" sqref="B86:B93"/>
    </sheetView>
  </sheetViews>
  <sheetFormatPr defaultRowHeight="15"/>
  <sheetData>
    <row r="1" spans="1:80" ht="75">
      <c r="A1" s="1" t="s">
        <v>0</v>
      </c>
      <c r="B1" s="2" t="s">
        <v>147</v>
      </c>
      <c r="C1" s="2" t="s">
        <v>148</v>
      </c>
      <c r="D1" s="2" t="s">
        <v>149</v>
      </c>
      <c r="E1" s="2" t="s">
        <v>150</v>
      </c>
      <c r="F1" s="2" t="s">
        <v>166</v>
      </c>
      <c r="G1" s="2" t="s">
        <v>167</v>
      </c>
      <c r="H1" s="2" t="s">
        <v>151</v>
      </c>
      <c r="I1" s="2" t="s">
        <v>152</v>
      </c>
      <c r="J1" s="2" t="s">
        <v>153</v>
      </c>
      <c r="K1" s="2" t="s">
        <v>154</v>
      </c>
      <c r="O1" s="9" t="s">
        <v>83</v>
      </c>
      <c r="P1" s="9" t="s">
        <v>84</v>
      </c>
      <c r="Q1" s="9" t="s">
        <v>85</v>
      </c>
      <c r="R1" s="9" t="s">
        <v>86</v>
      </c>
      <c r="S1" s="9" t="s">
        <v>87</v>
      </c>
      <c r="T1" s="9" t="s">
        <v>88</v>
      </c>
      <c r="U1" s="9" t="s">
        <v>89</v>
      </c>
      <c r="V1" s="9" t="s">
        <v>90</v>
      </c>
      <c r="W1" s="9" t="s">
        <v>91</v>
      </c>
      <c r="X1" s="9" t="s">
        <v>92</v>
      </c>
      <c r="Y1" s="9" t="s">
        <v>93</v>
      </c>
      <c r="Z1" s="9" t="s">
        <v>94</v>
      </c>
      <c r="AA1" s="9" t="s">
        <v>95</v>
      </c>
      <c r="AB1" s="9" t="s">
        <v>96</v>
      </c>
      <c r="AC1" s="9" t="s">
        <v>97</v>
      </c>
      <c r="AD1" s="9" t="s">
        <v>98</v>
      </c>
      <c r="AE1" s="9" t="s">
        <v>99</v>
      </c>
      <c r="AF1" s="9" t="s">
        <v>100</v>
      </c>
      <c r="AG1" s="9" t="s">
        <v>101</v>
      </c>
      <c r="AH1" s="9" t="s">
        <v>102</v>
      </c>
      <c r="AI1" s="9" t="s">
        <v>103</v>
      </c>
      <c r="AJ1" s="9" t="s">
        <v>104</v>
      </c>
      <c r="AK1" s="9" t="s">
        <v>105</v>
      </c>
      <c r="AL1" s="9" t="s">
        <v>106</v>
      </c>
      <c r="AM1" s="9" t="s">
        <v>107</v>
      </c>
      <c r="AN1" s="9" t="s">
        <v>108</v>
      </c>
      <c r="AO1" s="9" t="s">
        <v>109</v>
      </c>
      <c r="AP1" s="9" t="s">
        <v>110</v>
      </c>
      <c r="AQ1" s="9" t="s">
        <v>111</v>
      </c>
      <c r="AR1" s="9" t="s">
        <v>112</v>
      </c>
      <c r="AS1" s="8" t="s">
        <v>113</v>
      </c>
      <c r="AT1" s="8" t="s">
        <v>114</v>
      </c>
      <c r="AU1" s="8" t="s">
        <v>115</v>
      </c>
      <c r="AV1" s="8" t="s">
        <v>116</v>
      </c>
      <c r="AW1" s="8" t="s">
        <v>117</v>
      </c>
      <c r="AX1" s="9" t="s">
        <v>163</v>
      </c>
      <c r="AY1" s="10" t="s">
        <v>119</v>
      </c>
      <c r="AZ1" s="10" t="s">
        <v>120</v>
      </c>
      <c r="BA1" s="10" t="s">
        <v>121</v>
      </c>
      <c r="BB1" s="10" t="s">
        <v>122</v>
      </c>
      <c r="BC1" s="10" t="s">
        <v>123</v>
      </c>
      <c r="BD1" s="9" t="s">
        <v>124</v>
      </c>
      <c r="BE1" s="9" t="s">
        <v>125</v>
      </c>
      <c r="BF1" s="9" t="s">
        <v>126</v>
      </c>
      <c r="BG1" s="9" t="s">
        <v>127</v>
      </c>
      <c r="BH1" s="9" t="s">
        <v>128</v>
      </c>
      <c r="BI1" s="9" t="s">
        <v>129</v>
      </c>
      <c r="BJ1" s="9" t="s">
        <v>130</v>
      </c>
      <c r="BK1" s="9" t="s">
        <v>131</v>
      </c>
      <c r="BL1" s="9" t="s">
        <v>132</v>
      </c>
      <c r="BM1" s="9" t="s">
        <v>133</v>
      </c>
      <c r="BN1" s="9" t="s">
        <v>134</v>
      </c>
      <c r="BO1" s="9" t="s">
        <v>135</v>
      </c>
      <c r="BP1" s="9" t="s">
        <v>136</v>
      </c>
      <c r="BQ1" s="9" t="s">
        <v>137</v>
      </c>
      <c r="BR1" s="9" t="s">
        <v>138</v>
      </c>
      <c r="BS1" s="9" t="s">
        <v>139</v>
      </c>
      <c r="BT1" s="9" t="s">
        <v>140</v>
      </c>
      <c r="BU1" s="9" t="s">
        <v>141</v>
      </c>
      <c r="BV1" s="9" t="s">
        <v>142</v>
      </c>
      <c r="BW1" s="9" t="s">
        <v>143</v>
      </c>
      <c r="BX1" s="9" t="s">
        <v>144</v>
      </c>
      <c r="BY1" s="9" t="s">
        <v>145</v>
      </c>
      <c r="BZ1" s="9" t="s">
        <v>146</v>
      </c>
      <c r="CA1" s="9" t="s">
        <v>273</v>
      </c>
      <c r="CB1" s="9" t="s">
        <v>274</v>
      </c>
    </row>
    <row r="2" spans="1:80">
      <c r="A2" t="s">
        <v>57</v>
      </c>
      <c r="B2">
        <v>11898.523449889999</v>
      </c>
      <c r="N2" s="2" t="s">
        <v>149</v>
      </c>
      <c r="O2" s="19">
        <v>-11152.711846459526</v>
      </c>
      <c r="P2" s="19">
        <v>444.42088188568596</v>
      </c>
      <c r="Q2" s="19">
        <v>50850.806214349832</v>
      </c>
      <c r="R2" s="19">
        <v>49380.559383197004</v>
      </c>
      <c r="S2" s="19">
        <v>7521.3872770743328</v>
      </c>
      <c r="T2" s="19">
        <v>-19499.228743866093</v>
      </c>
      <c r="U2" s="19">
        <v>-33412.318696185393</v>
      </c>
      <c r="V2" s="19">
        <v>-22985.005779286999</v>
      </c>
      <c r="W2" s="19">
        <v>5183.6785085511801</v>
      </c>
      <c r="X2" s="19">
        <v>13431.193235396197</v>
      </c>
      <c r="Y2" s="19">
        <v>2901.0998611851828</v>
      </c>
      <c r="Z2" s="19">
        <v>-2350.5551065052277</v>
      </c>
      <c r="AA2" s="19">
        <v>-38539.705678860861</v>
      </c>
      <c r="AB2" s="19">
        <v>-42954.158527136984</v>
      </c>
      <c r="AC2" s="19">
        <v>-30270.052352785297</v>
      </c>
      <c r="AD2" s="19">
        <v>-28755.309397202713</v>
      </c>
      <c r="AE2" s="19">
        <v>-9664.8386542673143</v>
      </c>
      <c r="AF2" s="19">
        <v>14655.208771635665</v>
      </c>
      <c r="AG2" s="19">
        <v>11195.452777171264</v>
      </c>
      <c r="AH2" s="19">
        <v>6854.3816591202412</v>
      </c>
      <c r="AI2" s="19">
        <v>29759.828602552476</v>
      </c>
      <c r="AJ2" s="19">
        <v>9593.3785450999494</v>
      </c>
      <c r="AK2" s="19">
        <v>19699.387637881693</v>
      </c>
      <c r="AL2" s="19">
        <v>33916.930070863629</v>
      </c>
      <c r="AM2" s="19">
        <v>8638.1843449518346</v>
      </c>
      <c r="AN2" s="19">
        <v>27959.447957977813</v>
      </c>
      <c r="AO2" s="19">
        <v>19726.865506327405</v>
      </c>
      <c r="AP2" s="19">
        <v>30431.154502446923</v>
      </c>
      <c r="AQ2" s="19">
        <v>33053.412737876351</v>
      </c>
      <c r="AR2" s="19">
        <v>16092.787921987299</v>
      </c>
      <c r="AS2" s="19">
        <v>48650.239341989989</v>
      </c>
      <c r="AT2" s="19">
        <v>82904.586414574689</v>
      </c>
      <c r="AU2" s="19">
        <v>115511.3302038118</v>
      </c>
      <c r="AV2" s="19">
        <v>126124.28973183368</v>
      </c>
      <c r="AW2" s="19">
        <v>101895.23751070266</v>
      </c>
      <c r="AX2" s="19">
        <v>19162.470040925255</v>
      </c>
      <c r="AY2" s="19">
        <v>-9040.278963982244</v>
      </c>
      <c r="AZ2" s="19">
        <v>-94648.949406283151</v>
      </c>
      <c r="BA2" s="19">
        <v>-167072.79072490209</v>
      </c>
      <c r="BB2" s="19">
        <v>-150418.85965603733</v>
      </c>
      <c r="BC2" s="19">
        <v>-136486.93825466133</v>
      </c>
      <c r="BD2" s="19">
        <v>26088.129366938898</v>
      </c>
      <c r="BE2" s="19">
        <v>132394.85893353165</v>
      </c>
      <c r="BF2" s="19">
        <v>188777.90815850152</v>
      </c>
      <c r="BG2" s="19">
        <v>200894.38425558037</v>
      </c>
      <c r="BH2" s="19">
        <v>154815.05357392336</v>
      </c>
      <c r="BI2" s="19">
        <v>131904.17213022424</v>
      </c>
      <c r="BJ2" s="19">
        <v>85675.730458930193</v>
      </c>
      <c r="BK2" s="19">
        <v>22718.974672899931</v>
      </c>
      <c r="BL2" s="19">
        <v>-48607.637981763255</v>
      </c>
      <c r="BM2" s="19">
        <v>-83661.351771833521</v>
      </c>
      <c r="BN2" s="19">
        <v>-85421.329901102989</v>
      </c>
      <c r="BO2" s="19">
        <v>-35684.207652196928</v>
      </c>
      <c r="BP2" s="19">
        <v>8824.875984515209</v>
      </c>
      <c r="BQ2" s="19">
        <v>54110.080331650068</v>
      </c>
      <c r="BR2" s="19">
        <v>44370.744227453251</v>
      </c>
      <c r="BS2" s="19">
        <v>38616.763881094055</v>
      </c>
      <c r="BT2" s="19">
        <v>30392.332290264836</v>
      </c>
      <c r="BU2" s="19">
        <v>-26068.260365117923</v>
      </c>
      <c r="BV2" s="19">
        <v>35673.287753557786</v>
      </c>
      <c r="BW2" s="19">
        <v>27252.86339482083</v>
      </c>
      <c r="BX2" s="19">
        <v>12307.701172973204</v>
      </c>
      <c r="BY2" s="19">
        <v>28631.265485652082</v>
      </c>
      <c r="BZ2" s="19">
        <v>-57319.480488978326</v>
      </c>
      <c r="CA2" s="19">
        <v>-83316.809113945579</v>
      </c>
      <c r="CB2" s="19">
        <v>-113961.86971125854</v>
      </c>
    </row>
    <row r="3" spans="1:80" ht="45">
      <c r="A3" t="s">
        <v>58</v>
      </c>
      <c r="B3">
        <v>12209.683891091998</v>
      </c>
      <c r="N3" s="2" t="s">
        <v>151</v>
      </c>
      <c r="O3">
        <v>25458.827062772212</v>
      </c>
      <c r="P3">
        <v>25764.307516279001</v>
      </c>
      <c r="Q3">
        <v>31435.490349419819</v>
      </c>
      <c r="R3">
        <v>35952.781318442911</v>
      </c>
      <c r="S3">
        <v>36709.390083003716</v>
      </c>
      <c r="T3">
        <v>35771.597844591786</v>
      </c>
      <c r="U3">
        <v>33209.423275051638</v>
      </c>
      <c r="V3">
        <v>28720.19053167952</v>
      </c>
      <c r="W3">
        <v>28169.956852889354</v>
      </c>
      <c r="X3">
        <v>28466.803403964535</v>
      </c>
      <c r="Y3">
        <v>27989.071745529844</v>
      </c>
      <c r="Z3">
        <v>27076.596213775803</v>
      </c>
      <c r="AA3">
        <v>23991.1164514341</v>
      </c>
      <c r="AB3">
        <v>23052.7796839535</v>
      </c>
      <c r="AC3">
        <v>20484.507611953526</v>
      </c>
      <c r="AD3">
        <v>18394.363074021901</v>
      </c>
      <c r="AE3">
        <v>18850.885062933405</v>
      </c>
      <c r="AF3">
        <v>19832.936347411844</v>
      </c>
      <c r="AG3">
        <v>21654.946555022478</v>
      </c>
      <c r="AH3">
        <v>22003.502257743243</v>
      </c>
      <c r="AI3">
        <v>25040.829354196769</v>
      </c>
      <c r="AJ3">
        <v>25616.416269836773</v>
      </c>
      <c r="AK3">
        <v>21679.912953325878</v>
      </c>
      <c r="AL3">
        <v>19371.27671585069</v>
      </c>
      <c r="AM3">
        <v>19457.019901059</v>
      </c>
      <c r="AN3">
        <v>22541.04530987766</v>
      </c>
      <c r="AO3">
        <v>24371.094036495222</v>
      </c>
      <c r="AP3">
        <v>27162.490995751552</v>
      </c>
      <c r="AQ3">
        <v>29450.269155866357</v>
      </c>
      <c r="AR3">
        <v>29637.201459442738</v>
      </c>
      <c r="AS3">
        <v>33761.042244636694</v>
      </c>
      <c r="AT3">
        <v>42825.682211904401</v>
      </c>
      <c r="AU3">
        <v>55985.894252989921</v>
      </c>
      <c r="AV3">
        <v>68520.936862551491</v>
      </c>
      <c r="AW3">
        <v>75849.986855961804</v>
      </c>
      <c r="AX3">
        <v>75643.081865596745</v>
      </c>
      <c r="AY3">
        <v>75634.265079326418</v>
      </c>
      <c r="AZ3">
        <v>80090.977059919838</v>
      </c>
      <c r="BA3">
        <v>88549.383611793644</v>
      </c>
      <c r="BB3">
        <v>91289.271262398033</v>
      </c>
      <c r="BC3">
        <v>90034.676275518897</v>
      </c>
      <c r="BD3">
        <v>90970.335025834051</v>
      </c>
      <c r="BE3">
        <v>101150.25304096952</v>
      </c>
      <c r="BF3">
        <v>117234.6366152854</v>
      </c>
      <c r="BG3">
        <v>134819.86622386548</v>
      </c>
      <c r="BH3">
        <v>144790.53450246796</v>
      </c>
      <c r="BI3">
        <v>152356.1896400355</v>
      </c>
      <c r="BJ3">
        <v>155491.69851476996</v>
      </c>
      <c r="BK3">
        <v>155059.7040669283</v>
      </c>
      <c r="BL3">
        <v>153645.27122857812</v>
      </c>
      <c r="BM3">
        <v>150442.12521360128</v>
      </c>
      <c r="BN3">
        <v>144454.64742930664</v>
      </c>
      <c r="BO3">
        <v>135730.93427075987</v>
      </c>
      <c r="BP3">
        <v>127113.84277651248</v>
      </c>
      <c r="BQ3">
        <v>123257.1652700241</v>
      </c>
      <c r="BR3">
        <v>124758.05671058825</v>
      </c>
      <c r="BS3">
        <v>127176.93617219136</v>
      </c>
      <c r="BT3">
        <v>130496.70861641911</v>
      </c>
      <c r="BU3">
        <v>129067.60421185668</v>
      </c>
      <c r="BV3">
        <v>129304.33774904258</v>
      </c>
      <c r="BW3">
        <v>128082.45648749337</v>
      </c>
      <c r="BX3">
        <v>127617.12296141111</v>
      </c>
      <c r="BY3">
        <v>119851.03158315631</v>
      </c>
      <c r="BZ3">
        <v>102122.24029491152</v>
      </c>
      <c r="CA3">
        <v>79717.537036439768</v>
      </c>
      <c r="CB3">
        <v>63167.175626371856</v>
      </c>
    </row>
    <row r="4" spans="1:80" ht="45">
      <c r="A4" t="s">
        <v>59</v>
      </c>
      <c r="B4">
        <v>13047.486064060002</v>
      </c>
      <c r="N4" s="2" t="s">
        <v>152</v>
      </c>
      <c r="O4">
        <v>54264.740039117627</v>
      </c>
      <c r="P4">
        <v>54577.407536514991</v>
      </c>
      <c r="Q4">
        <v>61746.432892169643</v>
      </c>
      <c r="R4">
        <v>66076.279718401609</v>
      </c>
      <c r="S4">
        <v>66200.209518905875</v>
      </c>
      <c r="T4">
        <v>65841.054334592423</v>
      </c>
      <c r="U4">
        <v>63903.27360464121</v>
      </c>
      <c r="V4">
        <v>58277.457363612826</v>
      </c>
      <c r="W4">
        <v>57579.807980726975</v>
      </c>
      <c r="X4">
        <v>57968.401314083254</v>
      </c>
      <c r="Y4">
        <v>57385.965971427773</v>
      </c>
      <c r="Z4">
        <v>56295.114182241756</v>
      </c>
      <c r="AA4">
        <v>53420.722942516986</v>
      </c>
      <c r="AB4">
        <v>53625.965866872815</v>
      </c>
      <c r="AC4">
        <v>50871.549212114813</v>
      </c>
      <c r="AD4">
        <v>48658.37086207862</v>
      </c>
      <c r="AE4">
        <v>49057.921104172012</v>
      </c>
      <c r="AF4">
        <v>50440.626492399548</v>
      </c>
      <c r="AG4">
        <v>50779.825522672079</v>
      </c>
      <c r="AH4">
        <v>47865.289326135971</v>
      </c>
      <c r="AI4">
        <v>51894.31649659243</v>
      </c>
      <c r="AJ4">
        <v>52588.042444711718</v>
      </c>
      <c r="AK4">
        <v>46272.606740513336</v>
      </c>
      <c r="AL4">
        <v>42428.515731179636</v>
      </c>
      <c r="AM4">
        <v>42544.162248202381</v>
      </c>
      <c r="AN4">
        <v>46339.279230747503</v>
      </c>
      <c r="AO4">
        <v>47342.417473856985</v>
      </c>
      <c r="AP4">
        <v>50254.40337828295</v>
      </c>
      <c r="AQ4">
        <v>53436.472987046305</v>
      </c>
      <c r="AR4">
        <v>53677.257859869504</v>
      </c>
      <c r="AS4">
        <v>59637.482456217185</v>
      </c>
      <c r="AT4">
        <v>73504.005314698603</v>
      </c>
      <c r="AU4">
        <v>92121.877602736</v>
      </c>
      <c r="AV4">
        <v>108738.04040891062</v>
      </c>
      <c r="AW4">
        <v>116787.87590255684</v>
      </c>
      <c r="AX4">
        <v>113978.17694992032</v>
      </c>
      <c r="AY4">
        <v>113929.31539286542</v>
      </c>
      <c r="AZ4">
        <v>128307.9472629482</v>
      </c>
      <c r="BA4">
        <v>154138.17254179946</v>
      </c>
      <c r="BB4">
        <v>167481.60990876614</v>
      </c>
      <c r="BC4">
        <v>173284.75827786853</v>
      </c>
      <c r="BD4">
        <v>174331.33823740689</v>
      </c>
      <c r="BE4">
        <v>189056.40070289533</v>
      </c>
      <c r="BF4">
        <v>213482.11894714524</v>
      </c>
      <c r="BG4">
        <v>239039.76816877397</v>
      </c>
      <c r="BH4">
        <v>252638.32444518158</v>
      </c>
      <c r="BI4">
        <v>262160.76938912185</v>
      </c>
      <c r="BJ4">
        <v>265669.55834076664</v>
      </c>
      <c r="BK4">
        <v>265322.29134833213</v>
      </c>
      <c r="BL4">
        <v>265728.44696681923</v>
      </c>
      <c r="BM4">
        <v>265937.73449255677</v>
      </c>
      <c r="BN4">
        <v>262379.07473975141</v>
      </c>
      <c r="BO4">
        <v>252491.42531545827</v>
      </c>
      <c r="BP4">
        <v>241122.21301432943</v>
      </c>
      <c r="BQ4">
        <v>235798.11586030532</v>
      </c>
      <c r="BR4">
        <v>237539.48503210722</v>
      </c>
      <c r="BS4">
        <v>239994.39181305963</v>
      </c>
      <c r="BT4">
        <v>240381.87261668773</v>
      </c>
      <c r="BU4">
        <v>230473.43728957363</v>
      </c>
      <c r="BV4">
        <v>221642.29699346572</v>
      </c>
      <c r="BW4">
        <v>211011.54438789317</v>
      </c>
      <c r="BX4">
        <v>210769.89874542691</v>
      </c>
      <c r="BY4">
        <v>200425.89566131131</v>
      </c>
      <c r="BZ4">
        <v>177273.18251719573</v>
      </c>
      <c r="CA4">
        <v>146674.33566872851</v>
      </c>
      <c r="CB4">
        <v>127012.45901285179</v>
      </c>
    </row>
    <row r="5" spans="1:80" ht="45">
      <c r="A5" t="s">
        <v>60</v>
      </c>
      <c r="B5">
        <v>21945.3532485</v>
      </c>
      <c r="C5">
        <f>SUM(B2,B3,B4,B5)</f>
        <v>59101.046653541998</v>
      </c>
      <c r="N5" s="2" t="s">
        <v>153</v>
      </c>
      <c r="O5">
        <v>-32152.998889918625</v>
      </c>
      <c r="P5">
        <v>-31861.892524192986</v>
      </c>
      <c r="Q5">
        <v>-29186.39473607983</v>
      </c>
      <c r="R5">
        <v>-24294.215481474486</v>
      </c>
      <c r="S5">
        <v>-22272.248788800607</v>
      </c>
      <c r="T5">
        <v>-24367.315135409495</v>
      </c>
      <c r="U5">
        <v>-28178.277384127508</v>
      </c>
      <c r="V5">
        <v>-30394.343132187085</v>
      </c>
      <c r="W5">
        <v>-30649.74540278588</v>
      </c>
      <c r="X5">
        <v>-30536.392416272894</v>
      </c>
      <c r="Y5">
        <v>-30804.716706266008</v>
      </c>
      <c r="Z5">
        <v>-31360.439723156102</v>
      </c>
      <c r="AA5">
        <v>-34868.096530731673</v>
      </c>
      <c r="AB5">
        <v>-38093.592681885122</v>
      </c>
      <c r="AC5">
        <v>-40289.575588369044</v>
      </c>
      <c r="AD5">
        <v>-42133.652502091536</v>
      </c>
      <c r="AE5">
        <v>-41563.187019543817</v>
      </c>
      <c r="AF5">
        <v>-41382.443942563557</v>
      </c>
      <c r="AG5">
        <v>-36594.811380276726</v>
      </c>
      <c r="AH5">
        <v>-29720.071879042222</v>
      </c>
      <c r="AI5">
        <v>-28666.144930594553</v>
      </c>
      <c r="AJ5">
        <v>-28326.836079913126</v>
      </c>
      <c r="AK5">
        <v>-27505.474621049045</v>
      </c>
      <c r="AL5">
        <v>-26743.2013148072</v>
      </c>
      <c r="AM5">
        <v>-26717.264793227761</v>
      </c>
      <c r="AN5">
        <v>-25055.422531862027</v>
      </c>
      <c r="AO5">
        <v>-21571.552838228305</v>
      </c>
      <c r="AP5">
        <v>-19021.333769311244</v>
      </c>
      <c r="AQ5">
        <v>-18522.138506493538</v>
      </c>
      <c r="AR5">
        <v>-18442.9113414108</v>
      </c>
      <c r="AS5">
        <v>-17991.838178524282</v>
      </c>
      <c r="AT5">
        <v>-18530.963993683996</v>
      </c>
      <c r="AU5">
        <v>-16286.07244650225</v>
      </c>
      <c r="AV5">
        <v>-11913.270230166756</v>
      </c>
      <c r="AW5">
        <v>-6025.791237228259</v>
      </c>
      <c r="AX5">
        <v>-1027.1083030504087</v>
      </c>
      <c r="AY5">
        <v>-955.83554775157245</v>
      </c>
      <c r="AZ5">
        <v>-16342.963346136879</v>
      </c>
      <c r="BA5">
        <v>-42628.194248218017</v>
      </c>
      <c r="BB5">
        <v>-61095.406030338156</v>
      </c>
      <c r="BC5">
        <v>-76465.4877291804</v>
      </c>
      <c r="BD5">
        <v>-75751.671397311657</v>
      </c>
      <c r="BE5">
        <v>-74662.042282882117</v>
      </c>
      <c r="BF5">
        <v>-75260.328048434239</v>
      </c>
      <c r="BG5">
        <v>-73619.937665951467</v>
      </c>
      <c r="BH5">
        <v>-70905.045382959375</v>
      </c>
      <c r="BI5">
        <v>-67252.969858137221</v>
      </c>
      <c r="BJ5">
        <v>-64864.021137223375</v>
      </c>
      <c r="BK5">
        <v>-65465.470495879381</v>
      </c>
      <c r="BL5">
        <v>-70521.080247904218</v>
      </c>
      <c r="BM5">
        <v>-80549.093344309746</v>
      </c>
      <c r="BN5">
        <v>-91394.207191582871</v>
      </c>
      <c r="BO5">
        <v>-97790.047818636973</v>
      </c>
      <c r="BP5">
        <v>-100902.89769912143</v>
      </c>
      <c r="BQ5">
        <v>-101824.73591053832</v>
      </c>
      <c r="BR5">
        <v>-100804.79993244968</v>
      </c>
      <c r="BS5">
        <v>-98457.97510954515</v>
      </c>
      <c r="BT5">
        <v>-89273.619384118123</v>
      </c>
      <c r="BU5">
        <v>-73744.061943577239</v>
      </c>
      <c r="BV5">
        <v>-55371.580739803663</v>
      </c>
      <c r="BW5">
        <v>-37775.719313306225</v>
      </c>
      <c r="BX5">
        <v>-38688.428606620531</v>
      </c>
      <c r="BY5">
        <v>-41298.696573153706</v>
      </c>
      <c r="BZ5">
        <v>-48179.644149656873</v>
      </c>
      <c r="CA5">
        <v>-54196.060228137721</v>
      </c>
      <c r="CB5">
        <v>-64523.391146587994</v>
      </c>
    </row>
    <row r="6" spans="1:80" ht="45">
      <c r="A6" t="s">
        <v>61</v>
      </c>
      <c r="B6">
        <v>22928.973969019997</v>
      </c>
      <c r="C6">
        <f t="shared" ref="C6:C69" si="0">SUM(B3,B4,B5,B6)</f>
        <v>70131.497172671996</v>
      </c>
      <c r="N6" s="2" t="s">
        <v>154</v>
      </c>
      <c r="O6">
        <v>-60958.911866264047</v>
      </c>
      <c r="P6">
        <v>-60674.992544428984</v>
      </c>
      <c r="Q6">
        <v>-59497.337278829655</v>
      </c>
      <c r="R6">
        <v>-54417.713881433185</v>
      </c>
      <c r="S6">
        <v>-51763.068224702765</v>
      </c>
      <c r="T6">
        <v>-54436.77162541014</v>
      </c>
      <c r="U6">
        <v>-58872.127713717076</v>
      </c>
      <c r="V6">
        <v>-59951.609964120384</v>
      </c>
      <c r="W6">
        <v>-60059.596530623494</v>
      </c>
      <c r="X6">
        <v>-60037.990326391606</v>
      </c>
      <c r="Y6">
        <v>-60201.610932163931</v>
      </c>
      <c r="Z6">
        <v>-60578.957691622054</v>
      </c>
      <c r="AA6">
        <v>-64297.703021814559</v>
      </c>
      <c r="AB6">
        <v>-68666.778864804437</v>
      </c>
      <c r="AC6">
        <v>-70676.617188530319</v>
      </c>
      <c r="AD6">
        <v>-72397.660290148255</v>
      </c>
      <c r="AE6">
        <v>-71770.223060782431</v>
      </c>
      <c r="AF6">
        <v>-71990.134087551254</v>
      </c>
      <c r="AG6">
        <v>-65719.690347926327</v>
      </c>
      <c r="AH6">
        <v>-55581.858947434957</v>
      </c>
      <c r="AI6">
        <v>-55519.632072990215</v>
      </c>
      <c r="AJ6">
        <v>-55298.462254788079</v>
      </c>
      <c r="AK6">
        <v>-52098.16840823651</v>
      </c>
      <c r="AL6">
        <v>-49800.440330136145</v>
      </c>
      <c r="AM6">
        <v>-49804.407140371142</v>
      </c>
      <c r="AN6">
        <v>-48853.65645273187</v>
      </c>
      <c r="AO6">
        <v>-44542.876275590068</v>
      </c>
      <c r="AP6">
        <v>-42113.246151842643</v>
      </c>
      <c r="AQ6">
        <v>-42508.342337673486</v>
      </c>
      <c r="AR6">
        <v>-42482.967741837572</v>
      </c>
      <c r="AS6">
        <v>-43868.278390104766</v>
      </c>
      <c r="AT6">
        <v>-49209.287096478191</v>
      </c>
      <c r="AU6">
        <v>-52422.055796248336</v>
      </c>
      <c r="AV6">
        <v>-52130.373776525885</v>
      </c>
      <c r="AW6">
        <v>-46963.680283823291</v>
      </c>
      <c r="AX6">
        <v>-39362.203387373986</v>
      </c>
      <c r="AY6">
        <v>-39250.885861290568</v>
      </c>
      <c r="AZ6">
        <v>-64559.933549165238</v>
      </c>
      <c r="BA6">
        <v>-108216.98317822385</v>
      </c>
      <c r="BB6">
        <v>-137287.74467670624</v>
      </c>
      <c r="BC6">
        <v>-159715.56973153006</v>
      </c>
      <c r="BD6">
        <v>-159112.67460888452</v>
      </c>
      <c r="BE6">
        <v>-162568.18994480793</v>
      </c>
      <c r="BF6">
        <v>-171507.81038029405</v>
      </c>
      <c r="BG6">
        <v>-177839.83961085993</v>
      </c>
      <c r="BH6">
        <v>-178752.83532567305</v>
      </c>
      <c r="BI6">
        <v>-177057.5496072236</v>
      </c>
      <c r="BJ6">
        <v>-175041.88096322003</v>
      </c>
      <c r="BK6">
        <v>-175728.05777728322</v>
      </c>
      <c r="BL6">
        <v>-182604.25598614538</v>
      </c>
      <c r="BM6">
        <v>-196044.70262326527</v>
      </c>
      <c r="BN6">
        <v>-209318.63450202762</v>
      </c>
      <c r="BO6">
        <v>-214550.53886333539</v>
      </c>
      <c r="BP6">
        <v>-214911.26793693838</v>
      </c>
      <c r="BQ6">
        <v>-214365.68650081952</v>
      </c>
      <c r="BR6">
        <v>-213586.22825396864</v>
      </c>
      <c r="BS6">
        <v>-211275.43075041339</v>
      </c>
      <c r="BT6">
        <v>-199158.78338438674</v>
      </c>
      <c r="BU6">
        <v>-175149.89502129421</v>
      </c>
      <c r="BV6">
        <v>-147709.53998422678</v>
      </c>
      <c r="BW6">
        <v>-120704.80721370602</v>
      </c>
      <c r="BX6">
        <v>-121841.20439063635</v>
      </c>
      <c r="BY6">
        <v>-121873.56065130871</v>
      </c>
      <c r="BZ6">
        <v>-123330.58637194107</v>
      </c>
      <c r="CA6">
        <v>-121152.85886042647</v>
      </c>
      <c r="CB6">
        <v>-128368.67453306791</v>
      </c>
    </row>
    <row r="7" spans="1:80">
      <c r="A7" t="s">
        <v>62</v>
      </c>
      <c r="B7">
        <v>17780.687800079999</v>
      </c>
      <c r="C7">
        <f t="shared" si="0"/>
        <v>75702.501081659982</v>
      </c>
      <c r="N7" s="2" t="s">
        <v>169</v>
      </c>
      <c r="O7" t="str">
        <f>IF(O2&gt;O4, "Upper Limit", IF(O2&gt;O3, "Lower Limit", "No"))</f>
        <v>No</v>
      </c>
      <c r="P7" t="str">
        <f t="shared" ref="P7:CA7" si="1">IF(P2&gt;P4, "Upper Limit", IF(P2&gt;P3, "Lower Limit", "No"))</f>
        <v>No</v>
      </c>
      <c r="Q7" t="str">
        <f t="shared" si="1"/>
        <v>Lower Limit</v>
      </c>
      <c r="R7" t="str">
        <f t="shared" si="1"/>
        <v>Lower Limit</v>
      </c>
      <c r="S7" t="str">
        <f t="shared" si="1"/>
        <v>No</v>
      </c>
      <c r="T7" t="str">
        <f t="shared" si="1"/>
        <v>No</v>
      </c>
      <c r="U7" t="str">
        <f t="shared" si="1"/>
        <v>No</v>
      </c>
      <c r="V7" t="str">
        <f t="shared" si="1"/>
        <v>No</v>
      </c>
      <c r="W7" t="str">
        <f t="shared" si="1"/>
        <v>No</v>
      </c>
      <c r="X7" t="str">
        <f t="shared" si="1"/>
        <v>No</v>
      </c>
      <c r="Y7" t="str">
        <f t="shared" si="1"/>
        <v>No</v>
      </c>
      <c r="Z7" t="str">
        <f t="shared" si="1"/>
        <v>No</v>
      </c>
      <c r="AA7" t="str">
        <f t="shared" si="1"/>
        <v>No</v>
      </c>
      <c r="AB7" t="str">
        <f t="shared" si="1"/>
        <v>No</v>
      </c>
      <c r="AC7" t="str">
        <f t="shared" si="1"/>
        <v>No</v>
      </c>
      <c r="AD7" t="str">
        <f t="shared" si="1"/>
        <v>No</v>
      </c>
      <c r="AE7" t="str">
        <f t="shared" si="1"/>
        <v>No</v>
      </c>
      <c r="AF7" t="str">
        <f t="shared" si="1"/>
        <v>No</v>
      </c>
      <c r="AG7" t="str">
        <f t="shared" si="1"/>
        <v>No</v>
      </c>
      <c r="AH7" t="str">
        <f t="shared" si="1"/>
        <v>No</v>
      </c>
      <c r="AI7" t="str">
        <f t="shared" si="1"/>
        <v>Lower Limit</v>
      </c>
      <c r="AJ7" t="str">
        <f t="shared" si="1"/>
        <v>No</v>
      </c>
      <c r="AK7" t="str">
        <f t="shared" si="1"/>
        <v>No</v>
      </c>
      <c r="AL7" t="str">
        <f t="shared" si="1"/>
        <v>Lower Limit</v>
      </c>
      <c r="AM7" t="str">
        <f t="shared" si="1"/>
        <v>No</v>
      </c>
      <c r="AN7" t="str">
        <f t="shared" si="1"/>
        <v>Lower Limit</v>
      </c>
      <c r="AO7" t="str">
        <f t="shared" si="1"/>
        <v>No</v>
      </c>
      <c r="AP7" t="str">
        <f t="shared" si="1"/>
        <v>Lower Limit</v>
      </c>
      <c r="AQ7" t="str">
        <f t="shared" si="1"/>
        <v>Lower Limit</v>
      </c>
      <c r="AR7" t="str">
        <f t="shared" si="1"/>
        <v>No</v>
      </c>
      <c r="AS7" t="str">
        <f t="shared" si="1"/>
        <v>Lower Limit</v>
      </c>
      <c r="AT7" t="str">
        <f t="shared" si="1"/>
        <v>Upper Limit</v>
      </c>
      <c r="AU7" t="str">
        <f t="shared" si="1"/>
        <v>Upper Limit</v>
      </c>
      <c r="AV7" t="str">
        <f t="shared" si="1"/>
        <v>Upper Limit</v>
      </c>
      <c r="AW7" t="str">
        <f t="shared" si="1"/>
        <v>Lower Limit</v>
      </c>
      <c r="AX7" t="str">
        <f t="shared" si="1"/>
        <v>No</v>
      </c>
      <c r="AY7" t="str">
        <f t="shared" si="1"/>
        <v>No</v>
      </c>
      <c r="AZ7" t="str">
        <f t="shared" si="1"/>
        <v>No</v>
      </c>
      <c r="BA7" t="str">
        <f t="shared" si="1"/>
        <v>No</v>
      </c>
      <c r="BB7" t="str">
        <f t="shared" si="1"/>
        <v>No</v>
      </c>
      <c r="BC7" t="str">
        <f t="shared" si="1"/>
        <v>No</v>
      </c>
      <c r="BD7" t="str">
        <f t="shared" si="1"/>
        <v>No</v>
      </c>
      <c r="BE7" t="str">
        <f t="shared" si="1"/>
        <v>Lower Limit</v>
      </c>
      <c r="BF7" t="str">
        <f t="shared" si="1"/>
        <v>Lower Limit</v>
      </c>
      <c r="BG7" t="str">
        <f t="shared" si="1"/>
        <v>Lower Limit</v>
      </c>
      <c r="BH7" t="str">
        <f t="shared" si="1"/>
        <v>Lower Limit</v>
      </c>
      <c r="BI7" t="str">
        <f t="shared" si="1"/>
        <v>No</v>
      </c>
      <c r="BJ7" t="str">
        <f t="shared" si="1"/>
        <v>No</v>
      </c>
      <c r="BK7" t="str">
        <f t="shared" si="1"/>
        <v>No</v>
      </c>
      <c r="BL7" t="str">
        <f t="shared" si="1"/>
        <v>No</v>
      </c>
      <c r="BM7" t="str">
        <f t="shared" si="1"/>
        <v>No</v>
      </c>
      <c r="BN7" t="str">
        <f t="shared" si="1"/>
        <v>No</v>
      </c>
      <c r="BO7" t="str">
        <f t="shared" si="1"/>
        <v>No</v>
      </c>
      <c r="BP7" t="str">
        <f t="shared" si="1"/>
        <v>No</v>
      </c>
      <c r="BQ7" t="str">
        <f t="shared" si="1"/>
        <v>No</v>
      </c>
      <c r="BR7" t="str">
        <f t="shared" si="1"/>
        <v>No</v>
      </c>
      <c r="BS7" t="str">
        <f t="shared" si="1"/>
        <v>No</v>
      </c>
      <c r="BT7" t="str">
        <f t="shared" si="1"/>
        <v>No</v>
      </c>
      <c r="BU7" t="str">
        <f t="shared" si="1"/>
        <v>No</v>
      </c>
      <c r="BV7" t="str">
        <f t="shared" si="1"/>
        <v>No</v>
      </c>
      <c r="BW7" t="str">
        <f t="shared" si="1"/>
        <v>No</v>
      </c>
      <c r="BX7" t="str">
        <f t="shared" si="1"/>
        <v>No</v>
      </c>
      <c r="BY7" t="str">
        <f t="shared" si="1"/>
        <v>No</v>
      </c>
      <c r="BZ7" t="str">
        <f t="shared" si="1"/>
        <v>No</v>
      </c>
      <c r="CA7" t="str">
        <f t="shared" si="1"/>
        <v>No</v>
      </c>
      <c r="CB7" t="str">
        <f t="shared" ref="CB7" si="2">IF(CB2&gt;CB4, "Upper Limit", IF(CB2&gt;CB3, "Lower Limit", "No"))</f>
        <v>No</v>
      </c>
    </row>
    <row r="8" spans="1:80">
      <c r="A8" t="s">
        <v>63</v>
      </c>
      <c r="B8">
        <v>8484.4559605607537</v>
      </c>
      <c r="C8">
        <f t="shared" si="0"/>
        <v>71139.470978160753</v>
      </c>
      <c r="N8" s="2" t="s">
        <v>275</v>
      </c>
      <c r="O8" t="str">
        <f>IF(O2&lt;O6, "Upper Limit", IF(O2&lt;O5, "Lower Limit", "No"))</f>
        <v>No</v>
      </c>
      <c r="P8" t="str">
        <f t="shared" ref="P8:CA8" si="3">IF(P2&lt;P6, "Upper Limit", IF(P2&lt;P5, "Lower Limit", "No"))</f>
        <v>No</v>
      </c>
      <c r="Q8" t="str">
        <f t="shared" si="3"/>
        <v>No</v>
      </c>
      <c r="R8" t="str">
        <f t="shared" si="3"/>
        <v>No</v>
      </c>
      <c r="S8" t="str">
        <f t="shared" si="3"/>
        <v>No</v>
      </c>
      <c r="T8" t="str">
        <f t="shared" si="3"/>
        <v>No</v>
      </c>
      <c r="U8" t="str">
        <f t="shared" si="3"/>
        <v>Lower Limit</v>
      </c>
      <c r="V8" t="str">
        <f t="shared" si="3"/>
        <v>No</v>
      </c>
      <c r="W8" t="str">
        <f t="shared" si="3"/>
        <v>No</v>
      </c>
      <c r="X8" t="str">
        <f t="shared" si="3"/>
        <v>No</v>
      </c>
      <c r="Y8" t="str">
        <f t="shared" si="3"/>
        <v>No</v>
      </c>
      <c r="Z8" t="str">
        <f t="shared" si="3"/>
        <v>No</v>
      </c>
      <c r="AA8" t="str">
        <f t="shared" si="3"/>
        <v>Lower Limit</v>
      </c>
      <c r="AB8" t="str">
        <f t="shared" si="3"/>
        <v>Lower Limit</v>
      </c>
      <c r="AC8" t="str">
        <f t="shared" si="3"/>
        <v>No</v>
      </c>
      <c r="AD8" t="str">
        <f t="shared" si="3"/>
        <v>No</v>
      </c>
      <c r="AE8" t="str">
        <f t="shared" si="3"/>
        <v>No</v>
      </c>
      <c r="AF8" t="str">
        <f t="shared" si="3"/>
        <v>No</v>
      </c>
      <c r="AG8" t="str">
        <f t="shared" si="3"/>
        <v>No</v>
      </c>
      <c r="AH8" t="str">
        <f t="shared" si="3"/>
        <v>No</v>
      </c>
      <c r="AI8" t="str">
        <f t="shared" si="3"/>
        <v>No</v>
      </c>
      <c r="AJ8" t="str">
        <f t="shared" si="3"/>
        <v>No</v>
      </c>
      <c r="AK8" t="str">
        <f t="shared" si="3"/>
        <v>No</v>
      </c>
      <c r="AL8" t="str">
        <f t="shared" si="3"/>
        <v>No</v>
      </c>
      <c r="AM8" t="str">
        <f t="shared" si="3"/>
        <v>No</v>
      </c>
      <c r="AN8" t="str">
        <f t="shared" si="3"/>
        <v>No</v>
      </c>
      <c r="AO8" t="str">
        <f t="shared" si="3"/>
        <v>No</v>
      </c>
      <c r="AP8" t="str">
        <f t="shared" si="3"/>
        <v>No</v>
      </c>
      <c r="AQ8" t="str">
        <f t="shared" si="3"/>
        <v>No</v>
      </c>
      <c r="AR8" t="str">
        <f t="shared" si="3"/>
        <v>No</v>
      </c>
      <c r="AS8" t="str">
        <f t="shared" si="3"/>
        <v>No</v>
      </c>
      <c r="AT8" t="str">
        <f t="shared" si="3"/>
        <v>No</v>
      </c>
      <c r="AU8" t="str">
        <f t="shared" si="3"/>
        <v>No</v>
      </c>
      <c r="AV8" t="str">
        <f t="shared" si="3"/>
        <v>No</v>
      </c>
      <c r="AW8" t="str">
        <f t="shared" si="3"/>
        <v>No</v>
      </c>
      <c r="AX8" t="str">
        <f t="shared" si="3"/>
        <v>No</v>
      </c>
      <c r="AY8" t="str">
        <f t="shared" si="3"/>
        <v>Lower Limit</v>
      </c>
      <c r="AZ8" t="str">
        <f t="shared" si="3"/>
        <v>Upper Limit</v>
      </c>
      <c r="BA8" t="str">
        <f t="shared" si="3"/>
        <v>Upper Limit</v>
      </c>
      <c r="BB8" t="str">
        <f t="shared" si="3"/>
        <v>Upper Limit</v>
      </c>
      <c r="BC8" t="str">
        <f t="shared" si="3"/>
        <v>Lower Limit</v>
      </c>
      <c r="BD8" t="str">
        <f t="shared" si="3"/>
        <v>No</v>
      </c>
      <c r="BE8" t="str">
        <f t="shared" si="3"/>
        <v>No</v>
      </c>
      <c r="BF8" t="str">
        <f t="shared" si="3"/>
        <v>No</v>
      </c>
      <c r="BG8" t="str">
        <f t="shared" si="3"/>
        <v>No</v>
      </c>
      <c r="BH8" t="str">
        <f t="shared" si="3"/>
        <v>No</v>
      </c>
      <c r="BI8" t="str">
        <f t="shared" si="3"/>
        <v>No</v>
      </c>
      <c r="BJ8" t="str">
        <f t="shared" si="3"/>
        <v>No</v>
      </c>
      <c r="BK8" t="str">
        <f t="shared" si="3"/>
        <v>No</v>
      </c>
      <c r="BL8" t="str">
        <f t="shared" si="3"/>
        <v>No</v>
      </c>
      <c r="BM8" t="str">
        <f t="shared" si="3"/>
        <v>Lower Limit</v>
      </c>
      <c r="BN8" t="str">
        <f t="shared" si="3"/>
        <v>No</v>
      </c>
      <c r="BO8" t="str">
        <f t="shared" si="3"/>
        <v>No</v>
      </c>
      <c r="BP8" t="str">
        <f t="shared" si="3"/>
        <v>No</v>
      </c>
      <c r="BQ8" t="str">
        <f t="shared" si="3"/>
        <v>No</v>
      </c>
      <c r="BR8" t="str">
        <f t="shared" si="3"/>
        <v>No</v>
      </c>
      <c r="BS8" t="str">
        <f t="shared" si="3"/>
        <v>No</v>
      </c>
      <c r="BT8" t="str">
        <f t="shared" si="3"/>
        <v>No</v>
      </c>
      <c r="BU8" t="str">
        <f t="shared" si="3"/>
        <v>No</v>
      </c>
      <c r="BV8" t="str">
        <f t="shared" si="3"/>
        <v>No</v>
      </c>
      <c r="BW8" t="str">
        <f t="shared" si="3"/>
        <v>No</v>
      </c>
      <c r="BX8" t="str">
        <f t="shared" si="3"/>
        <v>No</v>
      </c>
      <c r="BY8" t="str">
        <f t="shared" si="3"/>
        <v>No</v>
      </c>
      <c r="BZ8" t="str">
        <f t="shared" si="3"/>
        <v>Lower Limit</v>
      </c>
      <c r="CA8" t="str">
        <f t="shared" si="3"/>
        <v>Lower Limit</v>
      </c>
      <c r="CB8" t="str">
        <f t="shared" ref="CB8" si="4">IF(CB2&lt;CB6, "Upper Limit", IF(CB2&lt;CB5, "Lower Limit", "No"))</f>
        <v>Lower Limit</v>
      </c>
    </row>
    <row r="9" spans="1:80">
      <c r="A9" t="s">
        <v>64</v>
      </c>
      <c r="B9">
        <v>4385.4816134426801</v>
      </c>
      <c r="C9">
        <f t="shared" si="0"/>
        <v>53579.599343103429</v>
      </c>
      <c r="D9">
        <f>C9-C5</f>
        <v>-5521.4473104385688</v>
      </c>
      <c r="E9" t="e">
        <v>#N/A</v>
      </c>
    </row>
    <row r="10" spans="1:80">
      <c r="A10" t="s">
        <v>65</v>
      </c>
      <c r="B10">
        <v>6864.8718003986214</v>
      </c>
      <c r="C10">
        <f t="shared" si="0"/>
        <v>37515.49717448205</v>
      </c>
      <c r="D10">
        <f t="shared" ref="D10:D73" si="5">C10-C6</f>
        <v>-32615.999998189945</v>
      </c>
      <c r="E10" t="e">
        <v>#N/A</v>
      </c>
    </row>
    <row r="11" spans="1:80">
      <c r="A11" t="s">
        <v>66</v>
      </c>
      <c r="B11">
        <v>11253.54885417058</v>
      </c>
      <c r="C11">
        <f t="shared" si="0"/>
        <v>30988.358228572637</v>
      </c>
      <c r="D11">
        <f t="shared" si="5"/>
        <v>-44714.142853087345</v>
      </c>
      <c r="E11" t="e">
        <v>#N/A</v>
      </c>
    </row>
    <row r="12" spans="1:80">
      <c r="A12" t="s">
        <v>67</v>
      </c>
      <c r="B12">
        <v>28371.201414876381</v>
      </c>
      <c r="C12">
        <f t="shared" si="0"/>
        <v>50875.103682888264</v>
      </c>
      <c r="D12">
        <f t="shared" si="5"/>
        <v>-20264.367295272488</v>
      </c>
      <c r="E12" t="e">
        <v>#N/A</v>
      </c>
    </row>
    <row r="13" spans="1:80">
      <c r="A13" t="s">
        <v>68</v>
      </c>
      <c r="B13">
        <v>17919.33438</v>
      </c>
      <c r="C13">
        <f t="shared" si="0"/>
        <v>64408.956449445584</v>
      </c>
      <c r="D13">
        <f t="shared" si="5"/>
        <v>10829.357106342155</v>
      </c>
      <c r="E13" t="e">
        <v>#N/A</v>
      </c>
    </row>
    <row r="14" spans="1:80">
      <c r="A14" t="s">
        <v>69</v>
      </c>
      <c r="B14">
        <v>10290.46201183124</v>
      </c>
      <c r="C14">
        <f t="shared" si="0"/>
        <v>67834.546660878201</v>
      </c>
      <c r="D14">
        <f t="shared" si="5"/>
        <v>30319.04948639615</v>
      </c>
      <c r="E14" t="e">
        <v>#N/A</v>
      </c>
    </row>
    <row r="15" spans="1:80">
      <c r="A15" t="s">
        <v>70</v>
      </c>
      <c r="B15">
        <v>18475.339556894913</v>
      </c>
      <c r="C15">
        <f t="shared" si="0"/>
        <v>75056.337363602535</v>
      </c>
      <c r="D15">
        <f t="shared" si="5"/>
        <v>44067.979135029898</v>
      </c>
      <c r="E15" t="e">
        <v>#N/A</v>
      </c>
    </row>
    <row r="16" spans="1:80">
      <c r="A16" t="s">
        <v>71</v>
      </c>
      <c r="B16">
        <v>17430.005736602921</v>
      </c>
      <c r="C16">
        <f t="shared" si="0"/>
        <v>64115.141685329072</v>
      </c>
      <c r="D16">
        <f t="shared" si="5"/>
        <v>13240.038002440808</v>
      </c>
      <c r="E16" t="e">
        <v>#N/A</v>
      </c>
    </row>
    <row r="17" spans="1:11">
      <c r="A17" t="s">
        <v>72</v>
      </c>
      <c r="B17">
        <v>27542.347003631054</v>
      </c>
      <c r="C17">
        <f t="shared" si="0"/>
        <v>73738.154308960133</v>
      </c>
      <c r="D17">
        <f t="shared" si="5"/>
        <v>9329.1978595145483</v>
      </c>
      <c r="E17" t="e">
        <v>#N/A</v>
      </c>
    </row>
    <row r="18" spans="1:11">
      <c r="A18" t="s">
        <v>73</v>
      </c>
      <c r="B18">
        <v>14748.513709212541</v>
      </c>
      <c r="C18">
        <f t="shared" si="0"/>
        <v>78196.206006341425</v>
      </c>
      <c r="D18">
        <f t="shared" si="5"/>
        <v>10361.659345463224</v>
      </c>
      <c r="E18" t="e">
        <v>#N/A</v>
      </c>
    </row>
    <row r="19" spans="1:11">
      <c r="A19" t="s">
        <v>74</v>
      </c>
      <c r="B19">
        <v>27666.901294092138</v>
      </c>
      <c r="C19">
        <f t="shared" si="0"/>
        <v>87387.767743538658</v>
      </c>
      <c r="D19">
        <f t="shared" si="5"/>
        <v>12331.430379936122</v>
      </c>
      <c r="E19" t="e">
        <v>#N/A</v>
      </c>
    </row>
    <row r="20" spans="1:11">
      <c r="A20" t="s">
        <v>75</v>
      </c>
      <c r="B20">
        <v>21549.039698705248</v>
      </c>
      <c r="C20">
        <f t="shared" si="0"/>
        <v>91506.801705640988</v>
      </c>
      <c r="D20">
        <f t="shared" si="5"/>
        <v>27391.660020311916</v>
      </c>
      <c r="E20" t="e">
        <v>#N/A</v>
      </c>
    </row>
    <row r="21" spans="1:11">
      <c r="A21" t="s">
        <v>76</v>
      </c>
      <c r="B21">
        <v>8457.870266153639</v>
      </c>
      <c r="C21">
        <f t="shared" si="0"/>
        <v>72422.324968163564</v>
      </c>
      <c r="D21">
        <f t="shared" si="5"/>
        <v>-1315.8293407965684</v>
      </c>
      <c r="E21" t="e">
        <v>#N/A</v>
      </c>
    </row>
    <row r="22" spans="1:11">
      <c r="A22" t="s">
        <v>77</v>
      </c>
      <c r="B22">
        <v>37894.892179444083</v>
      </c>
      <c r="C22">
        <f t="shared" si="0"/>
        <v>95568.70343839511</v>
      </c>
      <c r="D22">
        <f t="shared" si="5"/>
        <v>17372.497432053686</v>
      </c>
      <c r="E22" t="e">
        <v>#N/A</v>
      </c>
    </row>
    <row r="23" spans="1:11">
      <c r="A23" t="s">
        <v>78</v>
      </c>
      <c r="B23">
        <v>30072.870718574173</v>
      </c>
      <c r="C23">
        <f t="shared" si="0"/>
        <v>97974.672862877138</v>
      </c>
      <c r="D23">
        <f t="shared" si="5"/>
        <v>10586.90511933848</v>
      </c>
      <c r="E23" t="e">
        <v>#N/A</v>
      </c>
    </row>
    <row r="24" spans="1:11">
      <c r="A24" t="s">
        <v>79</v>
      </c>
      <c r="B24">
        <v>-4853.5448273904203</v>
      </c>
      <c r="C24">
        <f t="shared" si="0"/>
        <v>71572.088336781468</v>
      </c>
      <c r="D24">
        <f t="shared" si="5"/>
        <v>-19934.71336885952</v>
      </c>
      <c r="E24" t="e">
        <v>#N/A</v>
      </c>
    </row>
    <row r="25" spans="1:11">
      <c r="A25" t="s">
        <v>80</v>
      </c>
      <c r="B25">
        <v>12335.372054584315</v>
      </c>
      <c r="C25">
        <f t="shared" si="0"/>
        <v>75449.590125212155</v>
      </c>
      <c r="D25">
        <f t="shared" si="5"/>
        <v>3027.2651570485905</v>
      </c>
      <c r="E25" t="e">
        <v>#N/A</v>
      </c>
    </row>
    <row r="26" spans="1:11">
      <c r="A26" t="s">
        <v>81</v>
      </c>
      <c r="B26">
        <v>3113.0305708237229</v>
      </c>
      <c r="C26">
        <f t="shared" si="0"/>
        <v>40667.728516591793</v>
      </c>
      <c r="D26">
        <f t="shared" si="5"/>
        <v>-54900.974921803318</v>
      </c>
      <c r="E26" t="e">
        <v>#N/A</v>
      </c>
    </row>
    <row r="27" spans="1:11">
      <c r="A27" t="s">
        <v>82</v>
      </c>
      <c r="B27">
        <v>22001.244684427089</v>
      </c>
      <c r="C27">
        <f t="shared" si="0"/>
        <v>32596.102482444709</v>
      </c>
      <c r="D27">
        <f t="shared" si="5"/>
        <v>-65378.570380432429</v>
      </c>
      <c r="E27" t="e">
        <v>#N/A</v>
      </c>
    </row>
    <row r="28" spans="1:11">
      <c r="A28" t="s">
        <v>83</v>
      </c>
      <c r="B28">
        <v>22969.729180486811</v>
      </c>
      <c r="C28">
        <f t="shared" si="0"/>
        <v>60419.376490321942</v>
      </c>
      <c r="D28">
        <f t="shared" si="5"/>
        <v>-11152.711846459526</v>
      </c>
      <c r="E28">
        <f t="shared" ref="E28:E91" si="6">AVERAGE(D9:D28)</f>
        <v>-3347.0859135732071</v>
      </c>
      <c r="F28">
        <f t="shared" ref="F28:F89" si="7">STDEV(D9,D10,D11,D12,D13,D14,D15,D16,D17,D18,D19,D20,D21,D22,D23,D24,D25,D26,D27,D28)</f>
        <v>28805.912976345418</v>
      </c>
      <c r="G28">
        <f t="shared" ref="G28:G91" si="8">F28*2</f>
        <v>57611.825952690837</v>
      </c>
      <c r="H28">
        <f>E28+F28</f>
        <v>25458.827062772212</v>
      </c>
      <c r="I28">
        <f t="shared" ref="I28:I91" si="9">E28+G28</f>
        <v>54264.740039117627</v>
      </c>
      <c r="J28">
        <f t="shared" ref="J28:J91" si="10">E28-F28</f>
        <v>-32152.998889918625</v>
      </c>
      <c r="K28">
        <f t="shared" ref="K28:K91" si="11">E28-G28</f>
        <v>-60958.911866264047</v>
      </c>
    </row>
    <row r="29" spans="1:11">
      <c r="A29" t="s">
        <v>84</v>
      </c>
      <c r="B29">
        <v>27810.00657136022</v>
      </c>
      <c r="C29">
        <f t="shared" si="0"/>
        <v>75894.011007097841</v>
      </c>
      <c r="D29">
        <f t="shared" si="5"/>
        <v>444.42088188568596</v>
      </c>
      <c r="E29">
        <f t="shared" si="6"/>
        <v>-3048.7925039569936</v>
      </c>
      <c r="F29">
        <f t="shared" si="7"/>
        <v>28813.100020235994</v>
      </c>
      <c r="G29">
        <f t="shared" si="8"/>
        <v>57626.200040471987</v>
      </c>
      <c r="H29">
        <f t="shared" ref="H29:H91" si="12">E29+F29</f>
        <v>25764.307516279001</v>
      </c>
      <c r="I29">
        <f t="shared" si="9"/>
        <v>54577.407536514991</v>
      </c>
      <c r="J29">
        <f t="shared" si="10"/>
        <v>-31861.892524192986</v>
      </c>
      <c r="K29">
        <f t="shared" si="11"/>
        <v>-60674.992544428984</v>
      </c>
    </row>
    <row r="30" spans="1:11">
      <c r="A30" t="s">
        <v>85</v>
      </c>
      <c r="B30">
        <v>18737.554294667494</v>
      </c>
      <c r="C30">
        <f t="shared" si="0"/>
        <v>91518.534730941625</v>
      </c>
      <c r="D30">
        <f t="shared" si="5"/>
        <v>50850.806214349832</v>
      </c>
      <c r="E30">
        <f t="shared" si="6"/>
        <v>1124.547806669995</v>
      </c>
      <c r="F30">
        <f t="shared" si="7"/>
        <v>30310.942542749824</v>
      </c>
      <c r="G30">
        <f t="shared" si="8"/>
        <v>60621.885085499649</v>
      </c>
      <c r="H30">
        <f t="shared" si="12"/>
        <v>31435.490349419819</v>
      </c>
      <c r="I30">
        <f t="shared" si="9"/>
        <v>61746.432892169643</v>
      </c>
      <c r="J30">
        <f t="shared" si="10"/>
        <v>-29186.39473607983</v>
      </c>
      <c r="K30">
        <f t="shared" si="11"/>
        <v>-59497.337278829655</v>
      </c>
    </row>
    <row r="31" spans="1:11">
      <c r="A31" t="s">
        <v>86</v>
      </c>
      <c r="B31">
        <v>12459.371819127186</v>
      </c>
      <c r="C31">
        <f t="shared" si="0"/>
        <v>81976.661865641712</v>
      </c>
      <c r="D31">
        <f t="shared" si="5"/>
        <v>49380.559383197004</v>
      </c>
      <c r="E31">
        <f t="shared" si="6"/>
        <v>5829.282918484214</v>
      </c>
      <c r="F31">
        <f t="shared" si="7"/>
        <v>30123.498399958698</v>
      </c>
      <c r="G31">
        <f t="shared" si="8"/>
        <v>60246.996799917397</v>
      </c>
      <c r="H31">
        <f t="shared" si="12"/>
        <v>35952.781318442911</v>
      </c>
      <c r="I31">
        <f t="shared" si="9"/>
        <v>66076.279718401609</v>
      </c>
      <c r="J31">
        <f t="shared" si="10"/>
        <v>-24294.215481474486</v>
      </c>
      <c r="K31">
        <f t="shared" si="11"/>
        <v>-54417.713881433185</v>
      </c>
    </row>
    <row r="32" spans="1:11">
      <c r="A32" t="s">
        <v>87</v>
      </c>
      <c r="B32">
        <v>8933.8310822413696</v>
      </c>
      <c r="C32">
        <f t="shared" si="0"/>
        <v>67940.763767396274</v>
      </c>
      <c r="D32">
        <f t="shared" si="5"/>
        <v>7521.3872770743328</v>
      </c>
      <c r="E32">
        <f t="shared" si="6"/>
        <v>7218.5706471015556</v>
      </c>
      <c r="F32">
        <f t="shared" si="7"/>
        <v>29490.819435902162</v>
      </c>
      <c r="G32">
        <f t="shared" si="8"/>
        <v>58981.638871804324</v>
      </c>
      <c r="H32">
        <f t="shared" si="12"/>
        <v>36709.390083003716</v>
      </c>
      <c r="I32">
        <f t="shared" si="9"/>
        <v>66200.209518905875</v>
      </c>
      <c r="J32">
        <f t="shared" si="10"/>
        <v>-22272.248788800607</v>
      </c>
      <c r="K32">
        <f t="shared" si="11"/>
        <v>-51763.068224702765</v>
      </c>
    </row>
    <row r="33" spans="1:11">
      <c r="A33" t="s">
        <v>88</v>
      </c>
      <c r="B33">
        <v>16264.025067195698</v>
      </c>
      <c r="C33">
        <f t="shared" si="0"/>
        <v>56394.782263231747</v>
      </c>
      <c r="D33">
        <f t="shared" si="5"/>
        <v>-19499.228743866093</v>
      </c>
      <c r="E33">
        <f t="shared" si="6"/>
        <v>5702.1413545911437</v>
      </c>
      <c r="F33">
        <f t="shared" si="7"/>
        <v>30069.456490000641</v>
      </c>
      <c r="G33">
        <f t="shared" si="8"/>
        <v>60138.912980001282</v>
      </c>
      <c r="H33">
        <f t="shared" si="12"/>
        <v>35771.597844591786</v>
      </c>
      <c r="I33">
        <f t="shared" si="9"/>
        <v>65841.054334592423</v>
      </c>
      <c r="J33">
        <f t="shared" si="10"/>
        <v>-24367.315135409495</v>
      </c>
      <c r="K33">
        <f t="shared" si="11"/>
        <v>-54436.77162541014</v>
      </c>
    </row>
    <row r="34" spans="1:11">
      <c r="A34" t="s">
        <v>89</v>
      </c>
      <c r="B34">
        <v>20448.988066191985</v>
      </c>
      <c r="C34">
        <f t="shared" si="0"/>
        <v>58106.216034756231</v>
      </c>
      <c r="D34">
        <f t="shared" si="5"/>
        <v>-33412.318696185393</v>
      </c>
      <c r="E34">
        <f t="shared" si="6"/>
        <v>2515.5729454620641</v>
      </c>
      <c r="F34">
        <f t="shared" si="7"/>
        <v>30693.850329589572</v>
      </c>
      <c r="G34">
        <f t="shared" si="8"/>
        <v>61387.700659179143</v>
      </c>
      <c r="H34">
        <f t="shared" si="12"/>
        <v>33209.423275051638</v>
      </c>
      <c r="I34">
        <f t="shared" si="9"/>
        <v>63903.27360464121</v>
      </c>
      <c r="J34">
        <f t="shared" si="10"/>
        <v>-28178.277384127508</v>
      </c>
      <c r="K34">
        <f t="shared" si="11"/>
        <v>-58872.127713717076</v>
      </c>
    </row>
    <row r="35" spans="1:11">
      <c r="A35" t="s">
        <v>90</v>
      </c>
      <c r="B35">
        <v>13344.811870725658</v>
      </c>
      <c r="C35">
        <f t="shared" si="0"/>
        <v>58991.656086354713</v>
      </c>
      <c r="D35">
        <f t="shared" si="5"/>
        <v>-22985.005779286999</v>
      </c>
      <c r="E35">
        <f t="shared" si="6"/>
        <v>-837.07630025378091</v>
      </c>
      <c r="F35">
        <f t="shared" si="7"/>
        <v>29557.266831933302</v>
      </c>
      <c r="G35">
        <f t="shared" si="8"/>
        <v>59114.533663866605</v>
      </c>
      <c r="H35">
        <f t="shared" si="12"/>
        <v>28720.19053167952</v>
      </c>
      <c r="I35">
        <f t="shared" si="9"/>
        <v>58277.457363612826</v>
      </c>
      <c r="J35">
        <f t="shared" si="10"/>
        <v>-30394.343132187085</v>
      </c>
      <c r="K35">
        <f t="shared" si="11"/>
        <v>-59951.609964120384</v>
      </c>
    </row>
    <row r="36" spans="1:11">
      <c r="A36" t="s">
        <v>91</v>
      </c>
      <c r="B36">
        <v>23066.617271834111</v>
      </c>
      <c r="C36">
        <f t="shared" si="0"/>
        <v>73124.442275947455</v>
      </c>
      <c r="D36">
        <f t="shared" si="5"/>
        <v>5183.6785085511801</v>
      </c>
      <c r="E36">
        <f t="shared" si="6"/>
        <v>-1239.8942749482624</v>
      </c>
      <c r="F36">
        <f t="shared" si="7"/>
        <v>29409.851127837617</v>
      </c>
      <c r="G36">
        <f t="shared" si="8"/>
        <v>58819.702255675234</v>
      </c>
      <c r="H36">
        <f t="shared" si="12"/>
        <v>28169.956852889354</v>
      </c>
      <c r="I36">
        <f t="shared" si="9"/>
        <v>57579.807980726975</v>
      </c>
      <c r="J36">
        <f t="shared" si="10"/>
        <v>-30649.74540278588</v>
      </c>
      <c r="K36">
        <f t="shared" si="11"/>
        <v>-60059.596530623494</v>
      </c>
    </row>
    <row r="37" spans="1:11">
      <c r="A37" t="s">
        <v>92</v>
      </c>
      <c r="B37">
        <v>12965.558289876197</v>
      </c>
      <c r="C37">
        <f t="shared" si="0"/>
        <v>69825.975498627944</v>
      </c>
      <c r="D37">
        <f t="shared" si="5"/>
        <v>13431.193235396197</v>
      </c>
      <c r="E37">
        <f t="shared" si="6"/>
        <v>-1034.7945061541795</v>
      </c>
      <c r="F37">
        <f t="shared" si="7"/>
        <v>29501.597910118715</v>
      </c>
      <c r="G37">
        <f t="shared" si="8"/>
        <v>59003.19582023743</v>
      </c>
      <c r="H37">
        <f t="shared" si="12"/>
        <v>28466.803403964535</v>
      </c>
      <c r="I37">
        <f t="shared" si="9"/>
        <v>57968.401314083254</v>
      </c>
      <c r="J37">
        <f t="shared" si="10"/>
        <v>-30536.392416272894</v>
      </c>
      <c r="K37">
        <f t="shared" si="11"/>
        <v>-60037.990326391606</v>
      </c>
    </row>
    <row r="38" spans="1:11">
      <c r="A38" t="s">
        <v>93</v>
      </c>
      <c r="B38">
        <v>11630.328463505444</v>
      </c>
      <c r="C38">
        <f t="shared" si="0"/>
        <v>61007.315895941414</v>
      </c>
      <c r="D38">
        <f t="shared" si="5"/>
        <v>2901.0998611851828</v>
      </c>
      <c r="E38">
        <f t="shared" si="6"/>
        <v>-1407.8224803680816</v>
      </c>
      <c r="F38">
        <f t="shared" si="7"/>
        <v>29396.894225897926</v>
      </c>
      <c r="G38">
        <f t="shared" si="8"/>
        <v>58793.788451795852</v>
      </c>
      <c r="H38">
        <f t="shared" si="12"/>
        <v>27989.071745529844</v>
      </c>
      <c r="I38">
        <f t="shared" si="9"/>
        <v>57385.965971427773</v>
      </c>
      <c r="J38">
        <f t="shared" si="10"/>
        <v>-30804.716706266008</v>
      </c>
      <c r="K38">
        <f t="shared" si="11"/>
        <v>-60201.610932163931</v>
      </c>
    </row>
    <row r="39" spans="1:11">
      <c r="A39" t="s">
        <v>94</v>
      </c>
      <c r="B39">
        <v>8978.5969546337383</v>
      </c>
      <c r="C39">
        <f t="shared" si="0"/>
        <v>56641.100979849485</v>
      </c>
      <c r="D39">
        <f t="shared" si="5"/>
        <v>-2350.5551065052277</v>
      </c>
      <c r="E39">
        <f t="shared" si="6"/>
        <v>-2141.9217546901491</v>
      </c>
      <c r="F39">
        <f t="shared" si="7"/>
        <v>29218.517968465952</v>
      </c>
      <c r="G39">
        <f t="shared" si="8"/>
        <v>58437.035936931905</v>
      </c>
      <c r="H39">
        <f t="shared" si="12"/>
        <v>27076.596213775803</v>
      </c>
      <c r="I39">
        <f t="shared" si="9"/>
        <v>56295.114182241756</v>
      </c>
      <c r="J39">
        <f t="shared" si="10"/>
        <v>-31360.439723156102</v>
      </c>
      <c r="K39">
        <f t="shared" si="11"/>
        <v>-60578.957691622054</v>
      </c>
    </row>
    <row r="40" spans="1:11">
      <c r="A40" t="s">
        <v>95</v>
      </c>
      <c r="B40">
        <v>1010.2528890712138</v>
      </c>
      <c r="C40">
        <f t="shared" si="0"/>
        <v>34584.736597086594</v>
      </c>
      <c r="D40">
        <f t="shared" si="5"/>
        <v>-38539.705678860861</v>
      </c>
      <c r="E40">
        <f t="shared" si="6"/>
        <v>-5438.4900396487883</v>
      </c>
      <c r="F40">
        <f t="shared" si="7"/>
        <v>29429.606491082886</v>
      </c>
      <c r="G40">
        <f t="shared" si="8"/>
        <v>58859.212982165773</v>
      </c>
      <c r="H40">
        <f t="shared" si="12"/>
        <v>23991.1164514341</v>
      </c>
      <c r="I40">
        <f t="shared" si="9"/>
        <v>53420.722942516986</v>
      </c>
      <c r="J40">
        <f t="shared" si="10"/>
        <v>-34868.096530731673</v>
      </c>
      <c r="K40">
        <f t="shared" si="11"/>
        <v>-64297.703021814559</v>
      </c>
    </row>
    <row r="41" spans="1:11">
      <c r="A41" t="s">
        <v>96</v>
      </c>
      <c r="B41">
        <v>5252.638664280571</v>
      </c>
      <c r="C41">
        <f t="shared" si="0"/>
        <v>26871.816971490964</v>
      </c>
      <c r="D41">
        <f t="shared" si="5"/>
        <v>-42954.158527136984</v>
      </c>
      <c r="E41">
        <f t="shared" si="6"/>
        <v>-7520.4064989658091</v>
      </c>
      <c r="F41">
        <f t="shared" si="7"/>
        <v>30573.186182919311</v>
      </c>
      <c r="G41">
        <f t="shared" si="8"/>
        <v>61146.372365838622</v>
      </c>
      <c r="H41">
        <f t="shared" si="12"/>
        <v>23052.7796839535</v>
      </c>
      <c r="I41">
        <f t="shared" si="9"/>
        <v>53625.965866872815</v>
      </c>
      <c r="J41">
        <f t="shared" si="10"/>
        <v>-38093.592681885122</v>
      </c>
      <c r="K41">
        <f t="shared" si="11"/>
        <v>-68666.778864804437</v>
      </c>
    </row>
    <row r="42" spans="1:11">
      <c r="A42" t="s">
        <v>97</v>
      </c>
      <c r="B42">
        <v>15495.775035170594</v>
      </c>
      <c r="C42">
        <f t="shared" si="0"/>
        <v>30737.263543156118</v>
      </c>
      <c r="D42">
        <f t="shared" si="5"/>
        <v>-30270.052352785297</v>
      </c>
      <c r="E42">
        <f t="shared" si="6"/>
        <v>-9902.5339882077569</v>
      </c>
      <c r="F42">
        <f t="shared" si="7"/>
        <v>30387.041600161283</v>
      </c>
      <c r="G42">
        <f t="shared" si="8"/>
        <v>60774.083200322566</v>
      </c>
      <c r="H42">
        <f t="shared" si="12"/>
        <v>20484.507611953526</v>
      </c>
      <c r="I42">
        <f t="shared" si="9"/>
        <v>50871.549212114813</v>
      </c>
      <c r="J42">
        <f t="shared" si="10"/>
        <v>-40289.575588369044</v>
      </c>
      <c r="K42">
        <f t="shared" si="11"/>
        <v>-70676.617188530319</v>
      </c>
    </row>
    <row r="43" spans="1:11">
      <c r="A43" t="s">
        <v>98</v>
      </c>
      <c r="B43">
        <v>6127.1249941243959</v>
      </c>
      <c r="C43">
        <f t="shared" si="0"/>
        <v>27885.791582646772</v>
      </c>
      <c r="D43">
        <f t="shared" si="5"/>
        <v>-28755.309397202713</v>
      </c>
      <c r="E43">
        <f t="shared" si="6"/>
        <v>-11869.644714034817</v>
      </c>
      <c r="F43">
        <f t="shared" si="7"/>
        <v>30264.007788056719</v>
      </c>
      <c r="G43">
        <f t="shared" si="8"/>
        <v>60528.015576113437</v>
      </c>
      <c r="H43">
        <f t="shared" si="12"/>
        <v>18394.363074021901</v>
      </c>
      <c r="I43">
        <f t="shared" si="9"/>
        <v>48658.37086207862</v>
      </c>
      <c r="J43">
        <f t="shared" si="10"/>
        <v>-42133.652502091536</v>
      </c>
      <c r="K43">
        <f t="shared" si="11"/>
        <v>-72397.660290148255</v>
      </c>
    </row>
    <row r="44" spans="1:11">
      <c r="A44" t="s">
        <v>99</v>
      </c>
      <c r="B44">
        <v>-1955.6407507562799</v>
      </c>
      <c r="C44">
        <f t="shared" si="0"/>
        <v>24919.89794281928</v>
      </c>
      <c r="D44">
        <f t="shared" si="5"/>
        <v>-9664.8386542673143</v>
      </c>
      <c r="E44">
        <f t="shared" si="6"/>
        <v>-11356.150978305208</v>
      </c>
      <c r="F44">
        <f t="shared" si="7"/>
        <v>30207.036041238611</v>
      </c>
      <c r="G44">
        <f t="shared" si="8"/>
        <v>60414.072082477222</v>
      </c>
      <c r="H44">
        <f t="shared" si="12"/>
        <v>18850.885062933405</v>
      </c>
      <c r="I44">
        <f t="shared" si="9"/>
        <v>49057.921104172012</v>
      </c>
      <c r="J44">
        <f t="shared" si="10"/>
        <v>-41563.187019543817</v>
      </c>
      <c r="K44">
        <f t="shared" si="11"/>
        <v>-71770.223060782431</v>
      </c>
    </row>
    <row r="45" spans="1:11">
      <c r="A45" t="s">
        <v>100</v>
      </c>
      <c r="B45">
        <v>21859.766464587919</v>
      </c>
      <c r="C45">
        <f t="shared" si="0"/>
        <v>41527.025743126629</v>
      </c>
      <c r="D45">
        <f t="shared" si="5"/>
        <v>14655.208771635665</v>
      </c>
      <c r="E45">
        <f t="shared" si="6"/>
        <v>-10774.753797575855</v>
      </c>
      <c r="F45">
        <f t="shared" si="7"/>
        <v>30607.6901449877</v>
      </c>
      <c r="G45">
        <f t="shared" si="8"/>
        <v>61215.380289975401</v>
      </c>
      <c r="H45">
        <f t="shared" si="12"/>
        <v>19832.936347411844</v>
      </c>
      <c r="I45">
        <f t="shared" si="9"/>
        <v>50440.626492399548</v>
      </c>
      <c r="J45">
        <f t="shared" si="10"/>
        <v>-41382.443942563557</v>
      </c>
      <c r="K45">
        <f t="shared" si="11"/>
        <v>-71990.134087551254</v>
      </c>
    </row>
    <row r="46" spans="1:11">
      <c r="A46" t="s">
        <v>101</v>
      </c>
      <c r="B46">
        <v>15901.465612371343</v>
      </c>
      <c r="C46">
        <f t="shared" si="0"/>
        <v>41932.716320327381</v>
      </c>
      <c r="D46">
        <f t="shared" si="5"/>
        <v>11195.452777171264</v>
      </c>
      <c r="E46">
        <f t="shared" si="6"/>
        <v>-7469.932412627124</v>
      </c>
      <c r="F46">
        <f t="shared" si="7"/>
        <v>29124.878967649602</v>
      </c>
      <c r="G46">
        <f t="shared" si="8"/>
        <v>58249.757935299203</v>
      </c>
      <c r="H46">
        <f t="shared" si="12"/>
        <v>21654.946555022478</v>
      </c>
      <c r="I46">
        <f t="shared" si="9"/>
        <v>50779.825522672079</v>
      </c>
      <c r="J46">
        <f t="shared" si="10"/>
        <v>-36594.811380276726</v>
      </c>
      <c r="K46">
        <f t="shared" si="11"/>
        <v>-65719.690347926327</v>
      </c>
    </row>
    <row r="47" spans="1:11">
      <c r="A47" t="s">
        <v>102</v>
      </c>
      <c r="B47">
        <v>-1065.4180844359655</v>
      </c>
      <c r="C47">
        <f t="shared" si="0"/>
        <v>34740.173241767014</v>
      </c>
      <c r="D47">
        <f t="shared" si="5"/>
        <v>6854.3816591202412</v>
      </c>
      <c r="E47">
        <f t="shared" si="6"/>
        <v>-3858.2848106494903</v>
      </c>
      <c r="F47">
        <f t="shared" si="7"/>
        <v>25861.787068392732</v>
      </c>
      <c r="G47">
        <f t="shared" si="8"/>
        <v>51723.574136785464</v>
      </c>
      <c r="H47">
        <f t="shared" si="12"/>
        <v>22003.502257743243</v>
      </c>
      <c r="I47">
        <f t="shared" si="9"/>
        <v>47865.289326135971</v>
      </c>
      <c r="J47">
        <f t="shared" si="10"/>
        <v>-29720.071879042222</v>
      </c>
      <c r="K47">
        <f t="shared" si="11"/>
        <v>-55581.858947434957</v>
      </c>
    </row>
    <row r="48" spans="1:11">
      <c r="A48" t="s">
        <v>103</v>
      </c>
      <c r="B48">
        <v>17983.912552848455</v>
      </c>
      <c r="C48">
        <f t="shared" si="0"/>
        <v>54679.726545371755</v>
      </c>
      <c r="D48">
        <f t="shared" si="5"/>
        <v>29759.828602552476</v>
      </c>
      <c r="E48">
        <f t="shared" si="6"/>
        <v>-1812.657788198891</v>
      </c>
      <c r="F48">
        <f t="shared" si="7"/>
        <v>26853.487142395661</v>
      </c>
      <c r="G48">
        <f t="shared" si="8"/>
        <v>53706.974284791322</v>
      </c>
      <c r="H48">
        <f t="shared" si="12"/>
        <v>25040.829354196769</v>
      </c>
      <c r="I48">
        <f t="shared" si="9"/>
        <v>51894.31649659243</v>
      </c>
      <c r="J48">
        <f t="shared" si="10"/>
        <v>-28666.144930594553</v>
      </c>
      <c r="K48">
        <f t="shared" si="11"/>
        <v>-55519.632072990215</v>
      </c>
    </row>
    <row r="49" spans="1:11">
      <c r="A49" t="s">
        <v>104</v>
      </c>
      <c r="B49">
        <v>18300.44420744275</v>
      </c>
      <c r="C49">
        <f t="shared" si="0"/>
        <v>51120.404288226579</v>
      </c>
      <c r="D49">
        <f t="shared" si="5"/>
        <v>9593.3785450999494</v>
      </c>
      <c r="E49">
        <f t="shared" si="6"/>
        <v>-1355.2099050381778</v>
      </c>
      <c r="F49">
        <f t="shared" si="7"/>
        <v>26971.626174874949</v>
      </c>
      <c r="G49">
        <f t="shared" si="8"/>
        <v>53943.252349749899</v>
      </c>
      <c r="H49">
        <f t="shared" si="12"/>
        <v>25616.416269836773</v>
      </c>
      <c r="I49">
        <f t="shared" si="9"/>
        <v>52588.042444711718</v>
      </c>
      <c r="J49">
        <f t="shared" si="10"/>
        <v>-28326.836079913126</v>
      </c>
      <c r="K49">
        <f t="shared" si="11"/>
        <v>-55298.462254788079</v>
      </c>
    </row>
    <row r="50" spans="1:11">
      <c r="A50" t="s">
        <v>105</v>
      </c>
      <c r="B50">
        <v>26413.165282353835</v>
      </c>
      <c r="C50">
        <f t="shared" si="0"/>
        <v>61632.103958209074</v>
      </c>
      <c r="D50">
        <f t="shared" si="5"/>
        <v>19699.387637881693</v>
      </c>
      <c r="E50">
        <f t="shared" si="6"/>
        <v>-2912.7808338615832</v>
      </c>
      <c r="F50">
        <f t="shared" si="7"/>
        <v>24592.693787187462</v>
      </c>
      <c r="G50">
        <f t="shared" si="8"/>
        <v>49185.387574374923</v>
      </c>
      <c r="H50">
        <f t="shared" si="12"/>
        <v>21679.912953325878</v>
      </c>
      <c r="I50">
        <f t="shared" si="9"/>
        <v>46272.606740513336</v>
      </c>
      <c r="J50">
        <f t="shared" si="10"/>
        <v>-27505.474621049045</v>
      </c>
      <c r="K50">
        <f t="shared" si="11"/>
        <v>-52098.16840823651</v>
      </c>
    </row>
    <row r="51" spans="1:11">
      <c r="A51" t="s">
        <v>106</v>
      </c>
      <c r="B51">
        <v>5959.581269985596</v>
      </c>
      <c r="C51">
        <f t="shared" si="0"/>
        <v>68657.103312630643</v>
      </c>
      <c r="D51">
        <f t="shared" si="5"/>
        <v>33916.930070863629</v>
      </c>
      <c r="E51">
        <f t="shared" si="6"/>
        <v>-3685.962299478254</v>
      </c>
      <c r="F51">
        <f t="shared" si="7"/>
        <v>23057.239015328945</v>
      </c>
      <c r="G51">
        <f t="shared" si="8"/>
        <v>46114.47803065789</v>
      </c>
      <c r="H51">
        <f t="shared" si="12"/>
        <v>19371.27671585069</v>
      </c>
      <c r="I51">
        <f t="shared" si="9"/>
        <v>42428.515731179636</v>
      </c>
      <c r="J51">
        <f t="shared" si="10"/>
        <v>-26743.2013148072</v>
      </c>
      <c r="K51">
        <f t="shared" si="11"/>
        <v>-49800.440330136145</v>
      </c>
    </row>
    <row r="52" spans="1:11">
      <c r="A52" t="s">
        <v>107</v>
      </c>
      <c r="B52">
        <v>12644.720130541416</v>
      </c>
      <c r="C52">
        <f t="shared" si="0"/>
        <v>63317.91089032359</v>
      </c>
      <c r="D52">
        <f t="shared" si="5"/>
        <v>8638.1843449518346</v>
      </c>
      <c r="E52">
        <f t="shared" si="6"/>
        <v>-3630.1224460843791</v>
      </c>
      <c r="F52">
        <f t="shared" si="7"/>
        <v>23087.142347143381</v>
      </c>
      <c r="G52">
        <f t="shared" si="8"/>
        <v>46174.284694286762</v>
      </c>
      <c r="H52">
        <f t="shared" si="12"/>
        <v>19457.019901059</v>
      </c>
      <c r="I52">
        <f t="shared" si="9"/>
        <v>42544.162248202381</v>
      </c>
      <c r="J52">
        <f t="shared" si="10"/>
        <v>-26717.264793227761</v>
      </c>
      <c r="K52">
        <f t="shared" si="11"/>
        <v>-49804.407140371142</v>
      </c>
    </row>
    <row r="53" spans="1:11">
      <c r="A53" t="s">
        <v>108</v>
      </c>
      <c r="B53">
        <v>34062.385563323543</v>
      </c>
      <c r="C53">
        <f t="shared" si="0"/>
        <v>79079.852246204391</v>
      </c>
      <c r="D53">
        <f t="shared" si="5"/>
        <v>27959.447957977813</v>
      </c>
      <c r="E53">
        <f t="shared" si="6"/>
        <v>-1257.1886109921827</v>
      </c>
      <c r="F53">
        <f t="shared" si="7"/>
        <v>23798.233920869843</v>
      </c>
      <c r="G53">
        <f t="shared" si="8"/>
        <v>47596.467841739686</v>
      </c>
      <c r="H53">
        <f t="shared" si="12"/>
        <v>22541.04530987766</v>
      </c>
      <c r="I53">
        <f t="shared" si="9"/>
        <v>46339.279230747503</v>
      </c>
      <c r="J53">
        <f t="shared" si="10"/>
        <v>-25055.422531862027</v>
      </c>
      <c r="K53">
        <f t="shared" si="11"/>
        <v>-48853.65645273187</v>
      </c>
    </row>
    <row r="54" spans="1:11">
      <c r="A54" t="s">
        <v>109</v>
      </c>
      <c r="B54">
        <v>28692.282500685917</v>
      </c>
      <c r="C54">
        <f t="shared" si="0"/>
        <v>81358.96946453648</v>
      </c>
      <c r="D54">
        <f t="shared" si="5"/>
        <v>19726.865506327405</v>
      </c>
      <c r="E54">
        <f t="shared" si="6"/>
        <v>1399.7705991334574</v>
      </c>
      <c r="F54">
        <f t="shared" si="7"/>
        <v>22971.323437361763</v>
      </c>
      <c r="G54">
        <f t="shared" si="8"/>
        <v>45942.646874723527</v>
      </c>
      <c r="H54">
        <f t="shared" si="12"/>
        <v>24371.094036495222</v>
      </c>
      <c r="I54">
        <f t="shared" si="9"/>
        <v>47342.417473856985</v>
      </c>
      <c r="J54">
        <f t="shared" si="10"/>
        <v>-21571.552838228305</v>
      </c>
      <c r="K54">
        <f t="shared" si="11"/>
        <v>-44542.876275590068</v>
      </c>
    </row>
    <row r="55" spans="1:11">
      <c r="A55" t="s">
        <v>110</v>
      </c>
      <c r="B55">
        <v>23688.869620526693</v>
      </c>
      <c r="C55">
        <f t="shared" si="0"/>
        <v>99088.257815077566</v>
      </c>
      <c r="D55">
        <f t="shared" si="5"/>
        <v>30431.154502446923</v>
      </c>
      <c r="E55">
        <f t="shared" si="6"/>
        <v>4070.5786132201524</v>
      </c>
      <c r="F55">
        <f t="shared" si="7"/>
        <v>23091.912382531398</v>
      </c>
      <c r="G55">
        <f t="shared" si="8"/>
        <v>46183.824765062796</v>
      </c>
      <c r="H55">
        <f t="shared" si="12"/>
        <v>27162.490995751552</v>
      </c>
      <c r="I55">
        <f t="shared" si="9"/>
        <v>50254.40337828295</v>
      </c>
      <c r="J55">
        <f t="shared" si="10"/>
        <v>-19021.333769311244</v>
      </c>
      <c r="K55">
        <f t="shared" si="11"/>
        <v>-42113.246151842643</v>
      </c>
    </row>
    <row r="56" spans="1:11">
      <c r="A56" t="s">
        <v>111</v>
      </c>
      <c r="B56">
        <v>9927.7859436637991</v>
      </c>
      <c r="C56">
        <f t="shared" si="0"/>
        <v>96371.323628199942</v>
      </c>
      <c r="D56">
        <f t="shared" si="5"/>
        <v>33053.412737876351</v>
      </c>
      <c r="E56">
        <f t="shared" si="6"/>
        <v>5464.0653246864113</v>
      </c>
      <c r="F56">
        <f t="shared" si="7"/>
        <v>23986.203831179948</v>
      </c>
      <c r="G56">
        <f t="shared" si="8"/>
        <v>47972.407662359896</v>
      </c>
      <c r="H56">
        <f t="shared" si="12"/>
        <v>29450.269155866357</v>
      </c>
      <c r="I56">
        <f t="shared" si="9"/>
        <v>53436.472987046305</v>
      </c>
      <c r="J56">
        <f t="shared" si="10"/>
        <v>-18522.138506493538</v>
      </c>
      <c r="K56">
        <f t="shared" si="11"/>
        <v>-42508.342337673486</v>
      </c>
    </row>
    <row r="57" spans="1:11">
      <c r="A57" t="s">
        <v>112</v>
      </c>
      <c r="B57">
        <v>32863.702103315278</v>
      </c>
      <c r="C57">
        <f t="shared" si="0"/>
        <v>95172.64016819169</v>
      </c>
      <c r="D57">
        <f t="shared" si="5"/>
        <v>16092.787921987299</v>
      </c>
      <c r="E57">
        <f t="shared" si="6"/>
        <v>5597.1450590159675</v>
      </c>
      <c r="F57">
        <f t="shared" si="7"/>
        <v>24040.056400426769</v>
      </c>
      <c r="G57">
        <f t="shared" si="8"/>
        <v>48080.112800853538</v>
      </c>
      <c r="H57">
        <f t="shared" si="12"/>
        <v>29637.201459442738</v>
      </c>
      <c r="I57">
        <f t="shared" si="9"/>
        <v>53677.257859869504</v>
      </c>
      <c r="J57">
        <f t="shared" si="10"/>
        <v>-18442.9113414108</v>
      </c>
      <c r="K57">
        <f t="shared" si="11"/>
        <v>-42482.967741837572</v>
      </c>
    </row>
    <row r="58" spans="1:11">
      <c r="A58" t="s">
        <v>113</v>
      </c>
      <c r="B58">
        <v>63528.851139020691</v>
      </c>
      <c r="C58">
        <f t="shared" si="0"/>
        <v>130009.20880652647</v>
      </c>
      <c r="D58">
        <f t="shared" si="5"/>
        <v>48650.239341989989</v>
      </c>
      <c r="E58">
        <f t="shared" si="6"/>
        <v>7884.6020330562078</v>
      </c>
      <c r="F58">
        <f t="shared" si="7"/>
        <v>25876.440211580488</v>
      </c>
      <c r="G58">
        <f t="shared" si="8"/>
        <v>51752.880423160976</v>
      </c>
      <c r="H58">
        <f t="shared" si="12"/>
        <v>33761.042244636694</v>
      </c>
      <c r="I58">
        <f t="shared" si="9"/>
        <v>59637.482456217185</v>
      </c>
      <c r="J58">
        <f t="shared" si="10"/>
        <v>-17991.838178524282</v>
      </c>
      <c r="K58">
        <f t="shared" si="11"/>
        <v>-43868.278390104766</v>
      </c>
    </row>
    <row r="59" spans="1:11">
      <c r="A59" t="s">
        <v>114</v>
      </c>
      <c r="B59">
        <v>75672.505043652491</v>
      </c>
      <c r="C59">
        <f t="shared" si="0"/>
        <v>181992.84422965226</v>
      </c>
      <c r="D59">
        <f t="shared" si="5"/>
        <v>82904.586414574689</v>
      </c>
      <c r="E59">
        <f t="shared" si="6"/>
        <v>12147.359109110204</v>
      </c>
      <c r="F59">
        <f t="shared" si="7"/>
        <v>30678.323102794198</v>
      </c>
      <c r="G59">
        <f t="shared" si="8"/>
        <v>61356.646205588397</v>
      </c>
      <c r="H59">
        <f t="shared" si="12"/>
        <v>42825.682211904401</v>
      </c>
      <c r="I59">
        <f t="shared" si="9"/>
        <v>73504.005314698603</v>
      </c>
      <c r="J59">
        <f t="shared" si="10"/>
        <v>-18530.963993683996</v>
      </c>
      <c r="K59">
        <f t="shared" si="11"/>
        <v>-49209.287096478191</v>
      </c>
    </row>
    <row r="60" spans="1:11">
      <c r="A60" t="s">
        <v>115</v>
      </c>
      <c r="B60">
        <v>39817.595546023294</v>
      </c>
      <c r="C60">
        <f t="shared" si="0"/>
        <v>211882.65383201174</v>
      </c>
      <c r="D60">
        <f t="shared" si="5"/>
        <v>115511.3302038118</v>
      </c>
      <c r="E60">
        <f t="shared" si="6"/>
        <v>19849.910903243835</v>
      </c>
      <c r="F60">
        <f t="shared" si="7"/>
        <v>36135.983349746086</v>
      </c>
      <c r="G60">
        <f t="shared" si="8"/>
        <v>72271.966699492172</v>
      </c>
      <c r="H60">
        <f t="shared" si="12"/>
        <v>55985.894252989921</v>
      </c>
      <c r="I60">
        <f t="shared" si="9"/>
        <v>92121.877602736</v>
      </c>
      <c r="J60">
        <f t="shared" si="10"/>
        <v>-16286.07244650225</v>
      </c>
      <c r="K60">
        <f t="shared" si="11"/>
        <v>-52422.055796248336</v>
      </c>
    </row>
    <row r="61" spans="1:11">
      <c r="A61" t="s">
        <v>116</v>
      </c>
      <c r="B61">
        <v>42277.978171328898</v>
      </c>
      <c r="C61">
        <f t="shared" si="0"/>
        <v>221296.92990002537</v>
      </c>
      <c r="D61">
        <f t="shared" si="5"/>
        <v>126124.28973183368</v>
      </c>
      <c r="E61">
        <f t="shared" si="6"/>
        <v>28303.833316192369</v>
      </c>
      <c r="F61">
        <f t="shared" si="7"/>
        <v>40217.103546359125</v>
      </c>
      <c r="G61">
        <f t="shared" si="8"/>
        <v>80434.20709271825</v>
      </c>
      <c r="H61">
        <f t="shared" si="12"/>
        <v>68520.936862551491</v>
      </c>
      <c r="I61">
        <f t="shared" si="9"/>
        <v>108738.04040891062</v>
      </c>
      <c r="J61">
        <f t="shared" si="10"/>
        <v>-11913.270230166756</v>
      </c>
      <c r="K61">
        <f t="shared" si="11"/>
        <v>-52130.373776525885</v>
      </c>
    </row>
    <row r="62" spans="1:11">
      <c r="A62" t="s">
        <v>117</v>
      </c>
      <c r="B62">
        <v>74136.367556224461</v>
      </c>
      <c r="C62">
        <f t="shared" si="0"/>
        <v>231904.44631722913</v>
      </c>
      <c r="D62">
        <f t="shared" si="5"/>
        <v>101895.23751070266</v>
      </c>
      <c r="E62">
        <f t="shared" si="6"/>
        <v>34912.097809366773</v>
      </c>
      <c r="F62">
        <f t="shared" si="7"/>
        <v>40937.889046595032</v>
      </c>
      <c r="G62">
        <f t="shared" si="8"/>
        <v>81875.778093190063</v>
      </c>
      <c r="H62">
        <f t="shared" si="12"/>
        <v>75849.986855961804</v>
      </c>
      <c r="I62">
        <f t="shared" si="9"/>
        <v>116787.87590255684</v>
      </c>
      <c r="J62">
        <f t="shared" si="10"/>
        <v>-6025.791237228259</v>
      </c>
      <c r="K62">
        <f t="shared" si="11"/>
        <v>-46963.680283823291</v>
      </c>
    </row>
    <row r="63" spans="1:11">
      <c r="A63" t="s">
        <v>118</v>
      </c>
      <c r="B63">
        <v>44923.372997000857</v>
      </c>
      <c r="C63">
        <f t="shared" si="0"/>
        <v>201155.31427057751</v>
      </c>
      <c r="D63">
        <f t="shared" si="5"/>
        <v>19162.470040925255</v>
      </c>
      <c r="E63">
        <f t="shared" si="6"/>
        <v>37307.986781273168</v>
      </c>
      <c r="F63">
        <f t="shared" si="7"/>
        <v>38335.095084323577</v>
      </c>
      <c r="G63">
        <f t="shared" si="8"/>
        <v>76670.190168647154</v>
      </c>
      <c r="H63">
        <f t="shared" si="12"/>
        <v>75643.081865596745</v>
      </c>
      <c r="I63">
        <f t="shared" si="9"/>
        <v>113978.17694992032</v>
      </c>
      <c r="J63">
        <f t="shared" si="10"/>
        <v>-1027.1083030504087</v>
      </c>
      <c r="K63">
        <f t="shared" si="11"/>
        <v>-39362.203387373986</v>
      </c>
    </row>
    <row r="64" spans="1:11">
      <c r="A64" t="s">
        <v>119</v>
      </c>
      <c r="B64">
        <v>41504.65614347528</v>
      </c>
      <c r="C64">
        <f t="shared" si="0"/>
        <v>202842.3748680295</v>
      </c>
      <c r="D64">
        <f t="shared" si="5"/>
        <v>-9040.278963982244</v>
      </c>
      <c r="E64">
        <f t="shared" si="6"/>
        <v>37339.214765787423</v>
      </c>
      <c r="F64">
        <f t="shared" si="7"/>
        <v>38295.050313538995</v>
      </c>
      <c r="G64">
        <f t="shared" si="8"/>
        <v>76590.100627077991</v>
      </c>
      <c r="H64">
        <f t="shared" si="12"/>
        <v>75634.265079326418</v>
      </c>
      <c r="I64">
        <f t="shared" si="9"/>
        <v>113929.31539286542</v>
      </c>
      <c r="J64">
        <f t="shared" si="10"/>
        <v>-955.83554775157245</v>
      </c>
      <c r="K64">
        <f t="shared" si="11"/>
        <v>-39250.885861290568</v>
      </c>
    </row>
    <row r="65" spans="1:11">
      <c r="A65" t="s">
        <v>120</v>
      </c>
      <c r="B65">
        <v>-33916.416202958382</v>
      </c>
      <c r="C65">
        <f t="shared" si="0"/>
        <v>126647.98049374222</v>
      </c>
      <c r="D65">
        <f t="shared" si="5"/>
        <v>-94648.949406283151</v>
      </c>
      <c r="E65">
        <f t="shared" si="6"/>
        <v>31874.006856891479</v>
      </c>
      <c r="F65">
        <f t="shared" si="7"/>
        <v>48216.970203028359</v>
      </c>
      <c r="G65">
        <f t="shared" si="8"/>
        <v>96433.940406056718</v>
      </c>
      <c r="H65">
        <f t="shared" si="12"/>
        <v>80090.977059919838</v>
      </c>
      <c r="I65">
        <f t="shared" si="9"/>
        <v>128307.9472629482</v>
      </c>
      <c r="J65">
        <f t="shared" si="10"/>
        <v>-16342.963346136879</v>
      </c>
      <c r="K65">
        <f t="shared" si="11"/>
        <v>-64559.933549165238</v>
      </c>
    </row>
    <row r="66" spans="1:11">
      <c r="A66" t="s">
        <v>121</v>
      </c>
      <c r="B66">
        <v>12320.042654809289</v>
      </c>
      <c r="C66">
        <f t="shared" si="0"/>
        <v>64831.655592327043</v>
      </c>
      <c r="D66">
        <f t="shared" si="5"/>
        <v>-167072.79072490209</v>
      </c>
      <c r="E66">
        <f t="shared" si="6"/>
        <v>22960.59468178781</v>
      </c>
      <c r="F66">
        <f t="shared" si="7"/>
        <v>65588.78893000583</v>
      </c>
      <c r="G66">
        <f t="shared" si="8"/>
        <v>131177.57786001166</v>
      </c>
      <c r="H66">
        <f t="shared" si="12"/>
        <v>88549.383611793644</v>
      </c>
      <c r="I66">
        <f t="shared" si="9"/>
        <v>154138.17254179946</v>
      </c>
      <c r="J66">
        <f t="shared" si="10"/>
        <v>-42628.194248218017</v>
      </c>
      <c r="K66">
        <f t="shared" si="11"/>
        <v>-108216.98317822385</v>
      </c>
    </row>
    <row r="67" spans="1:11">
      <c r="A67" t="s">
        <v>122</v>
      </c>
      <c r="B67">
        <v>30828.172019213995</v>
      </c>
      <c r="C67">
        <f t="shared" si="0"/>
        <v>50736.454614540184</v>
      </c>
      <c r="D67">
        <f t="shared" si="5"/>
        <v>-150418.85965603733</v>
      </c>
      <c r="E67">
        <f t="shared" si="6"/>
        <v>15096.932616029942</v>
      </c>
      <c r="F67">
        <f t="shared" si="7"/>
        <v>76192.338646368094</v>
      </c>
      <c r="G67">
        <f t="shared" si="8"/>
        <v>152384.67729273619</v>
      </c>
      <c r="H67">
        <f t="shared" si="12"/>
        <v>91289.271262398033</v>
      </c>
      <c r="I67">
        <f t="shared" si="9"/>
        <v>167481.60990876614</v>
      </c>
      <c r="J67">
        <f t="shared" si="10"/>
        <v>-61095.406030338156</v>
      </c>
      <c r="K67">
        <f t="shared" si="11"/>
        <v>-137287.74467670624</v>
      </c>
    </row>
    <row r="68" spans="1:11">
      <c r="A68" t="s">
        <v>123</v>
      </c>
      <c r="B68">
        <v>57123.638142303273</v>
      </c>
      <c r="C68">
        <f t="shared" si="0"/>
        <v>66355.436613368176</v>
      </c>
      <c r="D68">
        <f t="shared" si="5"/>
        <v>-136486.93825466133</v>
      </c>
      <c r="E68">
        <f t="shared" si="6"/>
        <v>6784.594273169243</v>
      </c>
      <c r="F68">
        <f t="shared" si="7"/>
        <v>83250.082002349649</v>
      </c>
      <c r="G68">
        <f t="shared" si="8"/>
        <v>166500.1640046993</v>
      </c>
      <c r="H68">
        <f t="shared" si="12"/>
        <v>90034.676275518897</v>
      </c>
      <c r="I68">
        <f t="shared" si="9"/>
        <v>173284.75827786853</v>
      </c>
      <c r="J68">
        <f t="shared" si="10"/>
        <v>-76465.4877291804</v>
      </c>
      <c r="K68">
        <f t="shared" si="11"/>
        <v>-159715.56973153006</v>
      </c>
    </row>
    <row r="69" spans="1:11">
      <c r="A69" t="s">
        <v>124</v>
      </c>
      <c r="B69">
        <v>52464.257044354541</v>
      </c>
      <c r="C69">
        <f t="shared" si="0"/>
        <v>152736.10986068111</v>
      </c>
      <c r="D69">
        <f t="shared" si="5"/>
        <v>26088.129366938898</v>
      </c>
      <c r="E69">
        <f t="shared" si="6"/>
        <v>7609.3318142611943</v>
      </c>
      <c r="F69">
        <f t="shared" si="7"/>
        <v>83361.003211572854</v>
      </c>
      <c r="G69">
        <f t="shared" si="8"/>
        <v>166722.00642314571</v>
      </c>
      <c r="H69">
        <f t="shared" si="12"/>
        <v>90970.335025834051</v>
      </c>
      <c r="I69">
        <f t="shared" si="9"/>
        <v>174331.33823740689</v>
      </c>
      <c r="J69">
        <f t="shared" si="10"/>
        <v>-75751.671397311657</v>
      </c>
      <c r="K69">
        <f t="shared" si="11"/>
        <v>-159112.67460888452</v>
      </c>
    </row>
    <row r="70" spans="1:11">
      <c r="A70" t="s">
        <v>125</v>
      </c>
      <c r="B70">
        <v>56810.447319986888</v>
      </c>
      <c r="C70">
        <f t="shared" ref="C70:C93" si="13">SUM(B67,B68,B69,B70)</f>
        <v>197226.51452585869</v>
      </c>
      <c r="D70">
        <f t="shared" si="5"/>
        <v>132394.85893353165</v>
      </c>
      <c r="E70">
        <f t="shared" si="6"/>
        <v>13244.105379043696</v>
      </c>
      <c r="F70">
        <f t="shared" si="7"/>
        <v>87906.147661925817</v>
      </c>
      <c r="G70">
        <f t="shared" si="8"/>
        <v>175812.29532385163</v>
      </c>
      <c r="H70">
        <f t="shared" si="12"/>
        <v>101150.25304096952</v>
      </c>
      <c r="I70">
        <f t="shared" si="9"/>
        <v>189056.40070289533</v>
      </c>
      <c r="J70">
        <f t="shared" si="10"/>
        <v>-74662.042282882117</v>
      </c>
      <c r="K70">
        <f t="shared" si="11"/>
        <v>-162568.18994480793</v>
      </c>
    </row>
    <row r="71" spans="1:11">
      <c r="A71" t="s">
        <v>126</v>
      </c>
      <c r="B71">
        <v>73116.020266396998</v>
      </c>
      <c r="C71">
        <f t="shared" si="13"/>
        <v>239514.36277304171</v>
      </c>
      <c r="D71">
        <f t="shared" si="5"/>
        <v>188777.90815850152</v>
      </c>
      <c r="E71">
        <f t="shared" si="6"/>
        <v>20987.154283425585</v>
      </c>
      <c r="F71">
        <f t="shared" si="7"/>
        <v>96247.482331859821</v>
      </c>
      <c r="G71">
        <f t="shared" si="8"/>
        <v>192494.96466371964</v>
      </c>
      <c r="H71">
        <f t="shared" si="12"/>
        <v>117234.6366152854</v>
      </c>
      <c r="I71">
        <f t="shared" si="9"/>
        <v>213482.11894714524</v>
      </c>
      <c r="J71">
        <f t="shared" si="10"/>
        <v>-75260.328048434239</v>
      </c>
      <c r="K71">
        <f t="shared" si="11"/>
        <v>-171507.81038029405</v>
      </c>
    </row>
    <row r="72" spans="1:11">
      <c r="A72" t="s">
        <v>127</v>
      </c>
      <c r="B72">
        <v>84859.096238210099</v>
      </c>
      <c r="C72">
        <f t="shared" si="13"/>
        <v>267249.82086894853</v>
      </c>
      <c r="D72">
        <f t="shared" si="5"/>
        <v>200894.38425558037</v>
      </c>
      <c r="E72">
        <f t="shared" si="6"/>
        <v>30599.96427895701</v>
      </c>
      <c r="F72">
        <f t="shared" si="7"/>
        <v>104219.90194490847</v>
      </c>
      <c r="G72">
        <f t="shared" si="8"/>
        <v>208439.80388981695</v>
      </c>
      <c r="H72">
        <f t="shared" si="12"/>
        <v>134819.86622386548</v>
      </c>
      <c r="I72">
        <f t="shared" si="9"/>
        <v>239039.76816877397</v>
      </c>
      <c r="J72">
        <f t="shared" si="10"/>
        <v>-73619.937665951467</v>
      </c>
      <c r="K72">
        <f t="shared" si="11"/>
        <v>-177839.83961085993</v>
      </c>
    </row>
    <row r="73" spans="1:11">
      <c r="A73" t="s">
        <v>128</v>
      </c>
      <c r="B73">
        <v>92765.599610010468</v>
      </c>
      <c r="C73">
        <f t="shared" si="13"/>
        <v>307551.16343460447</v>
      </c>
      <c r="D73">
        <f t="shared" si="5"/>
        <v>154815.05357392336</v>
      </c>
      <c r="E73">
        <f t="shared" si="6"/>
        <v>36942.744559754283</v>
      </c>
      <c r="F73">
        <f t="shared" si="7"/>
        <v>107847.78994271366</v>
      </c>
      <c r="G73">
        <f t="shared" si="8"/>
        <v>215695.57988542732</v>
      </c>
      <c r="H73">
        <f t="shared" si="12"/>
        <v>144790.53450246796</v>
      </c>
      <c r="I73">
        <f t="shared" si="9"/>
        <v>252638.32444518158</v>
      </c>
      <c r="J73">
        <f t="shared" si="10"/>
        <v>-70905.045382959375</v>
      </c>
      <c r="K73">
        <f t="shared" si="11"/>
        <v>-178752.83532567305</v>
      </c>
    </row>
    <row r="74" spans="1:11">
      <c r="A74" t="s">
        <v>129</v>
      </c>
      <c r="B74">
        <v>78389.970541465402</v>
      </c>
      <c r="C74">
        <f t="shared" si="13"/>
        <v>329130.68665608292</v>
      </c>
      <c r="D74">
        <f t="shared" ref="D74:D93" si="14">C74-C70</f>
        <v>131904.17213022424</v>
      </c>
      <c r="E74">
        <f t="shared" si="6"/>
        <v>42551.609890949134</v>
      </c>
      <c r="F74">
        <f t="shared" si="7"/>
        <v>109804.57974908636</v>
      </c>
      <c r="G74">
        <f t="shared" si="8"/>
        <v>219609.15949817272</v>
      </c>
      <c r="H74">
        <f t="shared" si="12"/>
        <v>152356.1896400355</v>
      </c>
      <c r="I74">
        <f t="shared" si="9"/>
        <v>262160.76938912185</v>
      </c>
      <c r="J74">
        <f t="shared" si="10"/>
        <v>-67252.969858137221</v>
      </c>
      <c r="K74">
        <f t="shared" si="11"/>
        <v>-177057.5496072236</v>
      </c>
    </row>
    <row r="75" spans="1:11">
      <c r="A75" t="s">
        <v>130</v>
      </c>
      <c r="B75">
        <v>69175.426842285975</v>
      </c>
      <c r="C75">
        <f t="shared" si="13"/>
        <v>325190.0932319719</v>
      </c>
      <c r="D75">
        <f t="shared" si="14"/>
        <v>85675.730458930193</v>
      </c>
      <c r="E75">
        <f t="shared" si="6"/>
        <v>45313.838688773292</v>
      </c>
      <c r="F75">
        <f t="shared" si="7"/>
        <v>110177.85982599667</v>
      </c>
      <c r="G75">
        <f t="shared" si="8"/>
        <v>220355.71965199333</v>
      </c>
      <c r="H75">
        <f t="shared" si="12"/>
        <v>155491.69851476996</v>
      </c>
      <c r="I75">
        <f t="shared" si="9"/>
        <v>265669.55834076664</v>
      </c>
      <c r="J75">
        <f t="shared" si="10"/>
        <v>-64864.021137223375</v>
      </c>
      <c r="K75">
        <f t="shared" si="11"/>
        <v>-175041.88096322003</v>
      </c>
    </row>
    <row r="76" spans="1:11">
      <c r="A76" t="s">
        <v>131</v>
      </c>
      <c r="B76">
        <v>49637.798548086619</v>
      </c>
      <c r="C76">
        <f t="shared" si="13"/>
        <v>289968.79554184846</v>
      </c>
      <c r="D76">
        <f t="shared" si="14"/>
        <v>22718.974672899931</v>
      </c>
      <c r="E76">
        <f t="shared" si="6"/>
        <v>44797.116785524464</v>
      </c>
      <c r="F76">
        <f t="shared" si="7"/>
        <v>110262.58728140384</v>
      </c>
      <c r="G76">
        <f t="shared" si="8"/>
        <v>220525.17456280769</v>
      </c>
      <c r="H76">
        <f t="shared" si="12"/>
        <v>155059.7040669283</v>
      </c>
      <c r="I76">
        <f t="shared" si="9"/>
        <v>265322.29134833213</v>
      </c>
      <c r="J76">
        <f t="shared" si="10"/>
        <v>-65465.470495879381</v>
      </c>
      <c r="K76">
        <f t="shared" si="11"/>
        <v>-175728.05777728322</v>
      </c>
    </row>
    <row r="77" spans="1:11">
      <c r="A77" t="s">
        <v>132</v>
      </c>
      <c r="B77">
        <v>61740.329521003216</v>
      </c>
      <c r="C77">
        <f t="shared" si="13"/>
        <v>258943.52545284122</v>
      </c>
      <c r="D77">
        <f t="shared" si="14"/>
        <v>-48607.637981763255</v>
      </c>
      <c r="E77">
        <f t="shared" si="6"/>
        <v>41562.095490336942</v>
      </c>
      <c r="F77">
        <f t="shared" si="7"/>
        <v>112083.17573824116</v>
      </c>
      <c r="G77">
        <f t="shared" si="8"/>
        <v>224166.35147648232</v>
      </c>
      <c r="H77">
        <f t="shared" si="12"/>
        <v>153645.27122857812</v>
      </c>
      <c r="I77">
        <f t="shared" si="9"/>
        <v>265728.44696681923</v>
      </c>
      <c r="J77">
        <f t="shared" si="10"/>
        <v>-70521.080247904218</v>
      </c>
      <c r="K77">
        <f t="shared" si="11"/>
        <v>-182604.25598614538</v>
      </c>
    </row>
    <row r="78" spans="1:11">
      <c r="A78" t="s">
        <v>133</v>
      </c>
      <c r="B78">
        <v>64915.779972873599</v>
      </c>
      <c r="C78">
        <f t="shared" si="13"/>
        <v>245469.3348842494</v>
      </c>
      <c r="D78">
        <f t="shared" si="14"/>
        <v>-83661.351771833521</v>
      </c>
      <c r="E78">
        <f t="shared" si="6"/>
        <v>34946.515934645766</v>
      </c>
      <c r="F78">
        <f t="shared" si="7"/>
        <v>115495.60927895551</v>
      </c>
      <c r="G78">
        <f t="shared" si="8"/>
        <v>230991.21855791102</v>
      </c>
      <c r="H78">
        <f t="shared" si="12"/>
        <v>150442.12521360128</v>
      </c>
      <c r="I78">
        <f t="shared" si="9"/>
        <v>265937.73449255677</v>
      </c>
      <c r="J78">
        <f t="shared" si="10"/>
        <v>-80549.093344309746</v>
      </c>
      <c r="K78">
        <f t="shared" si="11"/>
        <v>-196044.70262326527</v>
      </c>
    </row>
    <row r="79" spans="1:11">
      <c r="A79" t="s">
        <v>134</v>
      </c>
      <c r="B79">
        <v>63474.855288905455</v>
      </c>
      <c r="C79">
        <f t="shared" si="13"/>
        <v>239768.76333086891</v>
      </c>
      <c r="D79">
        <f t="shared" si="14"/>
        <v>-85421.329901102989</v>
      </c>
      <c r="E79">
        <f t="shared" si="6"/>
        <v>26530.220118861878</v>
      </c>
      <c r="F79">
        <f t="shared" si="7"/>
        <v>117924.42731044475</v>
      </c>
      <c r="G79">
        <f t="shared" si="8"/>
        <v>235848.8546208895</v>
      </c>
      <c r="H79">
        <f t="shared" si="12"/>
        <v>144454.64742930664</v>
      </c>
      <c r="I79">
        <f t="shared" si="9"/>
        <v>262379.07473975141</v>
      </c>
      <c r="J79">
        <f t="shared" si="10"/>
        <v>-91394.207191582871</v>
      </c>
      <c r="K79">
        <f t="shared" si="11"/>
        <v>-209318.63450202762</v>
      </c>
    </row>
    <row r="80" spans="1:11">
      <c r="A80" t="s">
        <v>135</v>
      </c>
      <c r="B80">
        <v>64153.623106869272</v>
      </c>
      <c r="C80">
        <f t="shared" si="13"/>
        <v>254284.58788965154</v>
      </c>
      <c r="D80">
        <f t="shared" si="14"/>
        <v>-35684.207652196928</v>
      </c>
      <c r="E80">
        <f t="shared" si="6"/>
        <v>18970.443226061441</v>
      </c>
      <c r="F80">
        <f t="shared" si="7"/>
        <v>116760.49104469841</v>
      </c>
      <c r="G80">
        <f t="shared" si="8"/>
        <v>233520.98208939683</v>
      </c>
      <c r="H80">
        <f t="shared" si="12"/>
        <v>135730.93427075987</v>
      </c>
      <c r="I80">
        <f t="shared" si="9"/>
        <v>252491.42531545827</v>
      </c>
      <c r="J80">
        <f t="shared" si="10"/>
        <v>-97790.047818636973</v>
      </c>
      <c r="K80">
        <f t="shared" si="11"/>
        <v>-214550.53886333539</v>
      </c>
    </row>
    <row r="81" spans="1:11">
      <c r="A81" t="s">
        <v>136</v>
      </c>
      <c r="B81">
        <v>75224.143068708116</v>
      </c>
      <c r="C81">
        <f t="shared" si="13"/>
        <v>267768.40143735643</v>
      </c>
      <c r="D81">
        <f t="shared" si="14"/>
        <v>8824.875984515209</v>
      </c>
      <c r="E81">
        <f t="shared" si="6"/>
        <v>13105.472538695527</v>
      </c>
      <c r="F81">
        <f t="shared" si="7"/>
        <v>114008.37023781695</v>
      </c>
      <c r="G81">
        <f t="shared" si="8"/>
        <v>228016.74047563391</v>
      </c>
      <c r="H81">
        <f t="shared" si="12"/>
        <v>127113.84277651248</v>
      </c>
      <c r="I81">
        <f t="shared" si="9"/>
        <v>241122.21301432943</v>
      </c>
      <c r="J81">
        <f t="shared" si="10"/>
        <v>-100902.89769912143</v>
      </c>
      <c r="K81">
        <f t="shared" si="11"/>
        <v>-214911.26793693838</v>
      </c>
    </row>
    <row r="82" spans="1:11">
      <c r="A82" t="s">
        <v>137</v>
      </c>
      <c r="B82">
        <v>96726.793751416582</v>
      </c>
      <c r="C82">
        <f t="shared" si="13"/>
        <v>299579.41521589947</v>
      </c>
      <c r="D82">
        <f t="shared" si="14"/>
        <v>54110.080331650068</v>
      </c>
      <c r="E82">
        <f t="shared" si="6"/>
        <v>10716.21467974289</v>
      </c>
      <c r="F82">
        <f t="shared" si="7"/>
        <v>112540.95059028121</v>
      </c>
      <c r="G82">
        <f t="shared" si="8"/>
        <v>225081.90118056242</v>
      </c>
      <c r="H82">
        <f t="shared" si="12"/>
        <v>123257.1652700241</v>
      </c>
      <c r="I82">
        <f t="shared" si="9"/>
        <v>235798.11586030532</v>
      </c>
      <c r="J82">
        <f t="shared" si="10"/>
        <v>-101824.73591053832</v>
      </c>
      <c r="K82">
        <f t="shared" si="11"/>
        <v>-214365.68650081952</v>
      </c>
    </row>
    <row r="83" spans="1:11">
      <c r="A83" t="s">
        <v>138</v>
      </c>
      <c r="B83">
        <v>48034.947631328207</v>
      </c>
      <c r="C83">
        <f t="shared" si="13"/>
        <v>284139.50755832216</v>
      </c>
      <c r="D83">
        <f t="shared" si="14"/>
        <v>44370.744227453251</v>
      </c>
      <c r="E83">
        <f t="shared" si="6"/>
        <v>11976.62838906929</v>
      </c>
      <c r="F83">
        <f t="shared" si="7"/>
        <v>112781.42832151896</v>
      </c>
      <c r="G83">
        <f t="shared" si="8"/>
        <v>225562.85664303793</v>
      </c>
      <c r="H83">
        <f t="shared" si="12"/>
        <v>124758.05671058825</v>
      </c>
      <c r="I83">
        <f t="shared" si="9"/>
        <v>237539.48503210722</v>
      </c>
      <c r="J83">
        <f t="shared" si="10"/>
        <v>-100804.79993244968</v>
      </c>
      <c r="K83">
        <f t="shared" si="11"/>
        <v>-213586.22825396864</v>
      </c>
    </row>
    <row r="84" spans="1:11">
      <c r="A84" t="s">
        <v>139</v>
      </c>
      <c r="B84">
        <v>72915.467319292744</v>
      </c>
      <c r="C84">
        <f t="shared" si="13"/>
        <v>292901.35177074559</v>
      </c>
      <c r="D84">
        <f t="shared" si="14"/>
        <v>38616.763881094055</v>
      </c>
      <c r="E84">
        <f t="shared" si="6"/>
        <v>14359.480531323108</v>
      </c>
      <c r="F84">
        <f t="shared" si="7"/>
        <v>112817.45564086825</v>
      </c>
      <c r="G84">
        <f t="shared" si="8"/>
        <v>225634.91128173651</v>
      </c>
      <c r="H84">
        <f t="shared" si="12"/>
        <v>127176.93617219136</v>
      </c>
      <c r="I84">
        <f t="shared" si="9"/>
        <v>239994.39181305963</v>
      </c>
      <c r="J84">
        <f t="shared" si="10"/>
        <v>-98457.97510954515</v>
      </c>
      <c r="K84">
        <f t="shared" si="11"/>
        <v>-211275.43075041339</v>
      </c>
    </row>
    <row r="85" spans="1:11">
      <c r="A85" t="s">
        <v>140</v>
      </c>
      <c r="B85">
        <v>80483.525025583745</v>
      </c>
      <c r="C85">
        <f t="shared" si="13"/>
        <v>298160.73372762126</v>
      </c>
      <c r="D85">
        <f t="shared" si="14"/>
        <v>30392.332290264836</v>
      </c>
      <c r="E85">
        <f t="shared" si="6"/>
        <v>20611.544616150502</v>
      </c>
      <c r="F85">
        <f t="shared" si="7"/>
        <v>109885.16400026862</v>
      </c>
      <c r="G85">
        <f t="shared" si="8"/>
        <v>219770.32800053724</v>
      </c>
      <c r="H85">
        <f t="shared" si="12"/>
        <v>130496.70861641911</v>
      </c>
      <c r="I85">
        <f t="shared" si="9"/>
        <v>240381.87261668773</v>
      </c>
      <c r="J85">
        <f t="shared" si="10"/>
        <v>-89273.619384118123</v>
      </c>
      <c r="K85">
        <f t="shared" si="11"/>
        <v>-199158.78338438674</v>
      </c>
    </row>
    <row r="86" spans="1:11">
      <c r="A86" t="s">
        <v>141</v>
      </c>
      <c r="B86">
        <v>72077.21487457685</v>
      </c>
      <c r="C86">
        <f t="shared" si="13"/>
        <v>273511.15485078155</v>
      </c>
      <c r="D86">
        <f>C86-C82</f>
        <v>-26068.260365117923</v>
      </c>
      <c r="E86">
        <f t="shared" si="6"/>
        <v>27661.771134139719</v>
      </c>
      <c r="F86">
        <f t="shared" si="7"/>
        <v>101405.83307771696</v>
      </c>
      <c r="G86">
        <f t="shared" si="8"/>
        <v>202811.66615543392</v>
      </c>
      <c r="H86">
        <f t="shared" si="12"/>
        <v>129067.60421185668</v>
      </c>
      <c r="I86">
        <f t="shared" si="9"/>
        <v>230473.43728957363</v>
      </c>
      <c r="J86">
        <f t="shared" si="10"/>
        <v>-73744.061943577239</v>
      </c>
      <c r="K86">
        <f t="shared" si="11"/>
        <v>-175149.89502129421</v>
      </c>
    </row>
    <row r="87" spans="1:11">
      <c r="A87" t="s">
        <v>142</v>
      </c>
      <c r="B87">
        <v>94336.588092426566</v>
      </c>
      <c r="C87">
        <f t="shared" si="13"/>
        <v>319812.79531187995</v>
      </c>
      <c r="D87">
        <f t="shared" si="14"/>
        <v>35673.287753557786</v>
      </c>
      <c r="E87">
        <f t="shared" si="6"/>
        <v>36966.378504619461</v>
      </c>
      <c r="F87">
        <f t="shared" si="7"/>
        <v>92337.959244423124</v>
      </c>
      <c r="G87">
        <f t="shared" si="8"/>
        <v>184675.91848884625</v>
      </c>
      <c r="H87">
        <f t="shared" si="12"/>
        <v>129304.33774904258</v>
      </c>
      <c r="I87">
        <f t="shared" si="9"/>
        <v>221642.29699346572</v>
      </c>
      <c r="J87">
        <f t="shared" si="10"/>
        <v>-55371.580739803663</v>
      </c>
      <c r="K87">
        <f t="shared" si="11"/>
        <v>-147709.53998422678</v>
      </c>
    </row>
    <row r="88" spans="1:11">
      <c r="A88" t="s">
        <v>143</v>
      </c>
      <c r="B88">
        <v>73256.887172979288</v>
      </c>
      <c r="C88">
        <f t="shared" si="13"/>
        <v>320154.21516556642</v>
      </c>
      <c r="D88">
        <f t="shared" si="14"/>
        <v>27252.86339482083</v>
      </c>
      <c r="E88">
        <f t="shared" si="6"/>
        <v>45153.368587093573</v>
      </c>
      <c r="F88">
        <f t="shared" si="7"/>
        <v>82929.087900399798</v>
      </c>
      <c r="G88">
        <f t="shared" si="8"/>
        <v>165858.1758007996</v>
      </c>
      <c r="H88">
        <f t="shared" si="12"/>
        <v>128082.45648749337</v>
      </c>
      <c r="I88">
        <f t="shared" si="9"/>
        <v>211011.54438789317</v>
      </c>
      <c r="J88">
        <f t="shared" si="10"/>
        <v>-37775.719313306225</v>
      </c>
      <c r="K88">
        <f t="shared" si="11"/>
        <v>-120704.80721370602</v>
      </c>
    </row>
    <row r="89" spans="1:11">
      <c r="A89" t="s">
        <v>144</v>
      </c>
      <c r="B89">
        <v>70797.744760611735</v>
      </c>
      <c r="C89">
        <f t="shared" si="13"/>
        <v>310468.43490059447</v>
      </c>
      <c r="D89">
        <f t="shared" si="14"/>
        <v>12307.701172973204</v>
      </c>
      <c r="E89">
        <f t="shared" si="6"/>
        <v>44464.347177395284</v>
      </c>
      <c r="F89">
        <f t="shared" si="7"/>
        <v>83152.775784015816</v>
      </c>
      <c r="G89">
        <f t="shared" si="8"/>
        <v>166305.55156803163</v>
      </c>
      <c r="H89">
        <f t="shared" si="12"/>
        <v>127617.12296141111</v>
      </c>
      <c r="I89">
        <f t="shared" si="9"/>
        <v>210769.89874542691</v>
      </c>
      <c r="J89">
        <f t="shared" si="10"/>
        <v>-38688.428606620531</v>
      </c>
      <c r="K89">
        <f t="shared" si="11"/>
        <v>-121841.20439063635</v>
      </c>
    </row>
    <row r="90" spans="1:11">
      <c r="A90" t="s">
        <v>145</v>
      </c>
      <c r="B90">
        <v>63751.200310416061</v>
      </c>
      <c r="C90">
        <f t="shared" si="13"/>
        <v>302142.42033643363</v>
      </c>
      <c r="D90">
        <f t="shared" si="14"/>
        <v>28631.265485652082</v>
      </c>
      <c r="E90">
        <f t="shared" si="6"/>
        <v>39276.1675050013</v>
      </c>
      <c r="F90">
        <f>STDEV(D71,D72,D73,D74,D75,D76,D77,D78,D79,D80,D81,D82,D83,D84,D85,D86,D87,D88,D89,D90)</f>
        <v>80574.864078155006</v>
      </c>
      <c r="G90">
        <f t="shared" si="8"/>
        <v>161149.72815631001</v>
      </c>
      <c r="H90">
        <f t="shared" si="12"/>
        <v>119851.03158315631</v>
      </c>
      <c r="I90">
        <f t="shared" si="9"/>
        <v>200425.89566131131</v>
      </c>
      <c r="J90">
        <f t="shared" si="10"/>
        <v>-41298.696573153706</v>
      </c>
      <c r="K90">
        <f t="shared" si="11"/>
        <v>-121873.56065130871</v>
      </c>
    </row>
    <row r="91" spans="1:11">
      <c r="A91" t="s">
        <v>146</v>
      </c>
      <c r="B91">
        <v>54687.482578894531</v>
      </c>
      <c r="C91">
        <f t="shared" si="13"/>
        <v>262493.31482290162</v>
      </c>
      <c r="D91">
        <f t="shared" si="14"/>
        <v>-57319.480488978326</v>
      </c>
      <c r="E91">
        <f t="shared" si="6"/>
        <v>26971.298072627327</v>
      </c>
      <c r="F91">
        <f t="shared" ref="F91:F93" si="15">STDEV(D72,D73,D74,D75,D76,D77,D78,D79,D80,D81,D82,D83,D84,D85,D86,D87,D88,D89,D90,D91)</f>
        <v>75150.942222284197</v>
      </c>
      <c r="G91">
        <f t="shared" si="8"/>
        <v>150301.88444456839</v>
      </c>
      <c r="H91">
        <f t="shared" si="12"/>
        <v>102122.24029491152</v>
      </c>
      <c r="I91">
        <f t="shared" si="9"/>
        <v>177273.18251719573</v>
      </c>
      <c r="J91">
        <f t="shared" si="10"/>
        <v>-48179.644149656873</v>
      </c>
      <c r="K91">
        <f t="shared" si="11"/>
        <v>-123330.58637194107</v>
      </c>
    </row>
    <row r="92" spans="1:11">
      <c r="A92" t="s">
        <v>273</v>
      </c>
      <c r="B92">
        <v>47600.978401698521</v>
      </c>
      <c r="C92">
        <f t="shared" si="13"/>
        <v>236837.40605162084</v>
      </c>
      <c r="D92">
        <f t="shared" si="14"/>
        <v>-83316.809113945579</v>
      </c>
      <c r="E92">
        <f t="shared" ref="E92:E93" si="16">AVERAGE(D73:D92)</f>
        <v>12760.738404151027</v>
      </c>
      <c r="F92">
        <f t="shared" si="15"/>
        <v>66956.798632288745</v>
      </c>
      <c r="G92">
        <f t="shared" ref="G92:G93" si="17">F92*2</f>
        <v>133913.59726457749</v>
      </c>
      <c r="H92">
        <f t="shared" ref="H92:H93" si="18">E92+F92</f>
        <v>79717.537036439768</v>
      </c>
      <c r="I92">
        <f t="shared" ref="I92:I93" si="19">E92+G92</f>
        <v>146674.33566872851</v>
      </c>
      <c r="J92">
        <f t="shared" ref="J92:J93" si="20">E92-F92</f>
        <v>-54196.060228137721</v>
      </c>
      <c r="K92">
        <f t="shared" ref="K92:K93" si="21">E92-G92</f>
        <v>-121152.85886042647</v>
      </c>
    </row>
    <row r="93" spans="1:11">
      <c r="A93" t="s">
        <v>274</v>
      </c>
      <c r="B93">
        <v>30466.903898326826</v>
      </c>
      <c r="C93">
        <f t="shared" si="13"/>
        <v>196506.56518933593</v>
      </c>
      <c r="D93">
        <f t="shared" si="14"/>
        <v>-113961.86971125854</v>
      </c>
      <c r="E93">
        <f t="shared" si="16"/>
        <v>-678.10776010806876</v>
      </c>
      <c r="F93">
        <f t="shared" si="15"/>
        <v>63845.283386479925</v>
      </c>
      <c r="G93">
        <f t="shared" si="17"/>
        <v>127690.56677295985</v>
      </c>
      <c r="H93">
        <f t="shared" si="18"/>
        <v>63167.175626371856</v>
      </c>
      <c r="I93">
        <f t="shared" si="19"/>
        <v>127012.45901285179</v>
      </c>
      <c r="J93">
        <f t="shared" si="20"/>
        <v>-64523.391146587994</v>
      </c>
      <c r="K93">
        <f t="shared" si="21"/>
        <v>-128368.67453306791</v>
      </c>
    </row>
  </sheetData>
  <conditionalFormatting sqref="O7:CB8">
    <cfRule type="containsText" dxfId="5" priority="1" operator="containsText" text="Upper Limit">
      <formula>NOT(ISERROR(SEARCH("Upper Limit",O7)))</formula>
    </cfRule>
    <cfRule type="containsText" dxfId="4" priority="2" operator="containsText" text="Lower Limit">
      <formula>NOT(ISERROR(SEARCH("Lower Limit",O7)))</formula>
    </cfRule>
    <cfRule type="containsText" dxfId="3" priority="3" operator="containsText" text="No">
      <formula>NOT(ISERROR(SEARCH("No",O7)))</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sheetPr codeName="Sheet18"/>
  <dimension ref="A1:CB93"/>
  <sheetViews>
    <sheetView topLeftCell="A82" workbookViewId="0">
      <selection activeCell="B88" sqref="B85:B88"/>
    </sheetView>
  </sheetViews>
  <sheetFormatPr defaultRowHeight="15"/>
  <sheetData>
    <row r="1" spans="1:80" ht="75">
      <c r="A1" s="1" t="s">
        <v>0</v>
      </c>
      <c r="B1" s="2" t="s">
        <v>156</v>
      </c>
      <c r="C1" s="2" t="s">
        <v>148</v>
      </c>
      <c r="D1" s="2" t="s">
        <v>149</v>
      </c>
      <c r="E1" s="2" t="s">
        <v>150</v>
      </c>
      <c r="F1" s="2" t="s">
        <v>166</v>
      </c>
      <c r="G1" s="2" t="s">
        <v>167</v>
      </c>
      <c r="H1" s="2" t="s">
        <v>151</v>
      </c>
      <c r="I1" s="2" t="s">
        <v>152</v>
      </c>
      <c r="J1" s="2" t="s">
        <v>153</v>
      </c>
      <c r="K1" s="2" t="s">
        <v>154</v>
      </c>
      <c r="O1" s="9" t="s">
        <v>83</v>
      </c>
      <c r="P1" s="9" t="s">
        <v>84</v>
      </c>
      <c r="Q1" s="9" t="s">
        <v>85</v>
      </c>
      <c r="R1" s="9" t="s">
        <v>86</v>
      </c>
      <c r="S1" s="8" t="s">
        <v>87</v>
      </c>
      <c r="T1" s="8" t="s">
        <v>88</v>
      </c>
      <c r="U1" s="8" t="s">
        <v>89</v>
      </c>
      <c r="V1" s="8" t="s">
        <v>90</v>
      </c>
      <c r="W1" s="9" t="s">
        <v>91</v>
      </c>
      <c r="X1" s="9" t="s">
        <v>92</v>
      </c>
      <c r="Y1" s="9" t="s">
        <v>93</v>
      </c>
      <c r="Z1" s="9" t="s">
        <v>94</v>
      </c>
      <c r="AA1" s="9" t="s">
        <v>95</v>
      </c>
      <c r="AB1" s="9" t="s">
        <v>96</v>
      </c>
      <c r="AC1" s="9" t="s">
        <v>97</v>
      </c>
      <c r="AD1" s="9" t="s">
        <v>98</v>
      </c>
      <c r="AE1" s="9" t="s">
        <v>99</v>
      </c>
      <c r="AF1" s="9" t="s">
        <v>100</v>
      </c>
      <c r="AG1" s="9" t="s">
        <v>101</v>
      </c>
      <c r="AH1" s="9" t="s">
        <v>102</v>
      </c>
      <c r="AI1" s="10" t="s">
        <v>103</v>
      </c>
      <c r="AJ1" s="10" t="s">
        <v>104</v>
      </c>
      <c r="AK1" s="10" t="s">
        <v>105</v>
      </c>
      <c r="AL1" s="10" t="s">
        <v>106</v>
      </c>
      <c r="AM1" s="9" t="s">
        <v>107</v>
      </c>
      <c r="AN1" s="9" t="s">
        <v>108</v>
      </c>
      <c r="AO1" s="9" t="s">
        <v>109</v>
      </c>
      <c r="AP1" s="9" t="s">
        <v>110</v>
      </c>
      <c r="AQ1" s="9" t="s">
        <v>111</v>
      </c>
      <c r="AR1" s="9" t="s">
        <v>112</v>
      </c>
      <c r="AS1" s="9" t="s">
        <v>113</v>
      </c>
      <c r="AT1" s="10" t="s">
        <v>114</v>
      </c>
      <c r="AU1" s="10" t="s">
        <v>115</v>
      </c>
      <c r="AV1" s="10" t="s">
        <v>116</v>
      </c>
      <c r="AW1" s="9" t="s">
        <v>117</v>
      </c>
      <c r="AX1" s="8" t="s">
        <v>163</v>
      </c>
      <c r="AY1" s="8" t="s">
        <v>119</v>
      </c>
      <c r="AZ1" s="8" t="s">
        <v>120</v>
      </c>
      <c r="BA1" s="8" t="s">
        <v>121</v>
      </c>
      <c r="BB1" s="8" t="s">
        <v>122</v>
      </c>
      <c r="BC1" s="9" t="s">
        <v>123</v>
      </c>
      <c r="BD1" s="9" t="s">
        <v>124</v>
      </c>
      <c r="BE1" s="9" t="s">
        <v>125</v>
      </c>
      <c r="BF1" s="9" t="s">
        <v>126</v>
      </c>
      <c r="BG1" s="9" t="s">
        <v>127</v>
      </c>
      <c r="BH1" s="9" t="s">
        <v>128</v>
      </c>
      <c r="BI1" s="9" t="s">
        <v>129</v>
      </c>
      <c r="BJ1" s="9" t="s">
        <v>130</v>
      </c>
      <c r="BK1" s="9" t="s">
        <v>131</v>
      </c>
      <c r="BL1" s="9" t="s">
        <v>132</v>
      </c>
      <c r="BM1" s="9" t="s">
        <v>133</v>
      </c>
      <c r="BN1" s="9" t="s">
        <v>134</v>
      </c>
      <c r="BO1" s="9" t="s">
        <v>135</v>
      </c>
      <c r="BP1" s="9" t="s">
        <v>136</v>
      </c>
      <c r="BQ1" s="9" t="s">
        <v>137</v>
      </c>
      <c r="BR1" s="9" t="s">
        <v>138</v>
      </c>
      <c r="BS1" s="9" t="s">
        <v>139</v>
      </c>
      <c r="BT1" s="9" t="s">
        <v>140</v>
      </c>
      <c r="BU1" s="9" t="s">
        <v>141</v>
      </c>
      <c r="BV1" s="9" t="s">
        <v>142</v>
      </c>
      <c r="BW1" s="9" t="s">
        <v>143</v>
      </c>
      <c r="BX1" s="9" t="s">
        <v>144</v>
      </c>
      <c r="BY1" s="9" t="s">
        <v>145</v>
      </c>
      <c r="BZ1" s="9" t="s">
        <v>146</v>
      </c>
      <c r="CA1" s="9" t="s">
        <v>273</v>
      </c>
      <c r="CB1" s="9" t="s">
        <v>274</v>
      </c>
    </row>
    <row r="2" spans="1:80">
      <c r="A2" t="s">
        <v>57</v>
      </c>
      <c r="B2">
        <v>-2642.2986999999998</v>
      </c>
      <c r="N2" s="2" t="s">
        <v>149</v>
      </c>
      <c r="O2" s="19">
        <v>2140.684022339974</v>
      </c>
      <c r="P2" s="19">
        <v>-7690.4660856673108</v>
      </c>
      <c r="Q2" s="19">
        <v>-223.57124494562231</v>
      </c>
      <c r="R2" s="19">
        <v>-832.02039297830561</v>
      </c>
      <c r="S2" s="19">
        <v>8463.1634951198957</v>
      </c>
      <c r="T2" s="19">
        <v>27331.080281791092</v>
      </c>
      <c r="U2" s="19">
        <v>17437.353616884815</v>
      </c>
      <c r="V2" s="19">
        <v>20964.123052390183</v>
      </c>
      <c r="W2" s="19">
        <v>-3613.7910821099558</v>
      </c>
      <c r="X2" s="19">
        <v>-8590.0941489456</v>
      </c>
      <c r="Y2" s="19">
        <v>-5873.2095149411416</v>
      </c>
      <c r="Z2" s="19">
        <v>-10519.496625069656</v>
      </c>
      <c r="AA2" s="19">
        <v>12641.143361111304</v>
      </c>
      <c r="AB2" s="19">
        <v>9920.9691090143278</v>
      </c>
      <c r="AC2" s="19">
        <v>3390.3833595277538</v>
      </c>
      <c r="AD2" s="19">
        <v>105.61219794716089</v>
      </c>
      <c r="AE2" s="19">
        <v>-4487.7013873914148</v>
      </c>
      <c r="AF2" s="19">
        <v>-13955.181023418194</v>
      </c>
      <c r="AG2" s="19">
        <v>-6422.0752230095604</v>
      </c>
      <c r="AH2" s="19">
        <v>-6482.7806537508914</v>
      </c>
      <c r="AI2" s="19">
        <v>-27925.776305091626</v>
      </c>
      <c r="AJ2" s="19">
        <v>-16852.48384829994</v>
      </c>
      <c r="AK2" s="19">
        <v>-26447.095963780914</v>
      </c>
      <c r="AL2" s="19">
        <v>-20694.946557784198</v>
      </c>
      <c r="AM2" s="19">
        <v>-295.12809633769211</v>
      </c>
      <c r="AN2" s="19">
        <v>-11257.003983079892</v>
      </c>
      <c r="AO2" s="19">
        <v>-14735.107687009149</v>
      </c>
      <c r="AP2" s="19">
        <v>-32202.896373958807</v>
      </c>
      <c r="AQ2" s="19">
        <v>-27312.171203038903</v>
      </c>
      <c r="AR2" s="19">
        <v>-23780.837741916592</v>
      </c>
      <c r="AS2" s="19">
        <v>-23965.745930690813</v>
      </c>
      <c r="AT2" s="19">
        <v>-28298.673676237566</v>
      </c>
      <c r="AU2" s="19">
        <v>-47939.611213337674</v>
      </c>
      <c r="AV2" s="19">
        <v>-31661.442277793409</v>
      </c>
      <c r="AW2" s="19">
        <v>-25209.39544841896</v>
      </c>
      <c r="AX2" s="19">
        <v>13666.204602869795</v>
      </c>
      <c r="AY2" s="19">
        <v>45943.265506695505</v>
      </c>
      <c r="AZ2" s="19">
        <v>65045.751003880934</v>
      </c>
      <c r="BA2" s="19">
        <v>96421.927403835391</v>
      </c>
      <c r="BB2" s="19">
        <v>68948.596952017833</v>
      </c>
      <c r="BC2" s="19">
        <v>36587.907845845584</v>
      </c>
      <c r="BD2" s="19">
        <v>-23257.221547073284</v>
      </c>
      <c r="BE2" s="19">
        <v>-61672.893987510688</v>
      </c>
      <c r="BF2" s="19">
        <v>-73065.89775309994</v>
      </c>
      <c r="BG2" s="19">
        <v>-79981.302420432068</v>
      </c>
      <c r="BH2" s="19">
        <v>-81086.393463413449</v>
      </c>
      <c r="BI2" s="19">
        <v>-47083.027993285723</v>
      </c>
      <c r="BJ2" s="19">
        <v>-9801.9173311350314</v>
      </c>
      <c r="BK2" s="19">
        <v>35917.144644504224</v>
      </c>
      <c r="BL2" s="19">
        <v>85390.16174512342</v>
      </c>
      <c r="BM2" s="19">
        <v>62747.767937466306</v>
      </c>
      <c r="BN2" s="19">
        <v>24961.970895240011</v>
      </c>
      <c r="BO2" s="19">
        <v>-16484.892726036225</v>
      </c>
      <c r="BP2" s="19">
        <v>-40738.914610393011</v>
      </c>
      <c r="BQ2" s="19">
        <v>-66529.592783180648</v>
      </c>
      <c r="BR2" s="19">
        <v>-19970.54599152357</v>
      </c>
      <c r="BS2" s="19">
        <v>-16093.871575853773</v>
      </c>
      <c r="BT2" s="19">
        <v>-19472.306113280472</v>
      </c>
      <c r="BU2" s="19">
        <v>20870.946491616996</v>
      </c>
      <c r="BV2" s="19">
        <v>-33264.835187074539</v>
      </c>
      <c r="BW2" s="19">
        <v>-22648.722317834472</v>
      </c>
      <c r="BX2" s="19">
        <v>6436.1512734424177</v>
      </c>
      <c r="BY2" s="19">
        <v>-8586.7689330780559</v>
      </c>
      <c r="BZ2" s="19">
        <v>39477.049724631855</v>
      </c>
      <c r="CA2" s="19">
        <v>44574.613171752935</v>
      </c>
      <c r="CB2" s="19">
        <v>37395.738849244211</v>
      </c>
    </row>
    <row r="3" spans="1:80" ht="45">
      <c r="A3" t="s">
        <v>58</v>
      </c>
      <c r="B3">
        <v>-932.36680000000001</v>
      </c>
      <c r="N3" s="2" t="s">
        <v>151</v>
      </c>
      <c r="O3">
        <v>4030.6666384552382</v>
      </c>
      <c r="P3">
        <v>4022.9063881990401</v>
      </c>
      <c r="Q3">
        <v>4247.7386743875995</v>
      </c>
      <c r="R3">
        <v>3863.2003715212895</v>
      </c>
      <c r="S3">
        <v>4304.7749044359243</v>
      </c>
      <c r="T3">
        <v>8177.816487174543</v>
      </c>
      <c r="U3">
        <v>9643.5699641056599</v>
      </c>
      <c r="V3">
        <v>11921.73905136798</v>
      </c>
      <c r="W3">
        <v>11890.858726413744</v>
      </c>
      <c r="X3">
        <v>11734.181410864037</v>
      </c>
      <c r="Y3">
        <v>11742.848507644727</v>
      </c>
      <c r="Z3">
        <v>11709.189165679461</v>
      </c>
      <c r="AA3">
        <v>12666.928761998739</v>
      </c>
      <c r="AB3">
        <v>13027.105709490925</v>
      </c>
      <c r="AC3">
        <v>13129.656911155991</v>
      </c>
      <c r="AD3">
        <v>12821.630672204283</v>
      </c>
      <c r="AE3">
        <v>12882.349131330702</v>
      </c>
      <c r="AF3">
        <v>12835.340533691055</v>
      </c>
      <c r="AG3">
        <v>12850.985181567094</v>
      </c>
      <c r="AH3">
        <v>12853.130494610648</v>
      </c>
      <c r="AI3">
        <v>13161.890802992606</v>
      </c>
      <c r="AJ3">
        <v>13150.248713160285</v>
      </c>
      <c r="AK3">
        <v>13058.709276000674</v>
      </c>
      <c r="AL3">
        <v>12672.517492465406</v>
      </c>
      <c r="AM3">
        <v>12025.137918577078</v>
      </c>
      <c r="AN3">
        <v>8374.4834326915079</v>
      </c>
      <c r="AO3">
        <v>5830.1628652668733</v>
      </c>
      <c r="AP3">
        <v>2648.7972421456871</v>
      </c>
      <c r="AQ3">
        <v>2044.291263147863</v>
      </c>
      <c r="AR3">
        <v>1627.3623722526681</v>
      </c>
      <c r="AS3">
        <v>966.74905023440806</v>
      </c>
      <c r="AT3">
        <v>564.25573789826376</v>
      </c>
      <c r="AU3">
        <v>-1733.9946799895024</v>
      </c>
      <c r="AV3">
        <v>-4791.5714763031228</v>
      </c>
      <c r="AW3">
        <v>-7146.1273554401487</v>
      </c>
      <c r="AX3">
        <v>-5044.7773261627899</v>
      </c>
      <c r="AY3">
        <v>3527.0826593033926</v>
      </c>
      <c r="AZ3">
        <v>14570.671666566384</v>
      </c>
      <c r="BA3">
        <v>29093.840883391855</v>
      </c>
      <c r="BB3">
        <v>36664.362165164108</v>
      </c>
      <c r="BC3">
        <v>40407.21317235216</v>
      </c>
      <c r="BD3">
        <v>40250.115943497047</v>
      </c>
      <c r="BE3">
        <v>40384.457009947175</v>
      </c>
      <c r="BF3">
        <v>40476.229873147429</v>
      </c>
      <c r="BG3">
        <v>39466.925626904675</v>
      </c>
      <c r="BH3">
        <v>38605.237837020934</v>
      </c>
      <c r="BI3">
        <v>37576.271830827565</v>
      </c>
      <c r="BJ3">
        <v>38523.031534576818</v>
      </c>
      <c r="BK3">
        <v>42684.6136835246</v>
      </c>
      <c r="BL3">
        <v>52134.950636857764</v>
      </c>
      <c r="BM3">
        <v>58182.951101103463</v>
      </c>
      <c r="BN3">
        <v>60697.175956801497</v>
      </c>
      <c r="BO3">
        <v>61239.738516848127</v>
      </c>
      <c r="BP3">
        <v>61123.019098454577</v>
      </c>
      <c r="BQ3">
        <v>60877.642525021984</v>
      </c>
      <c r="BR3">
        <v>59318.762886274155</v>
      </c>
      <c r="BS3">
        <v>55307.611716010746</v>
      </c>
      <c r="BT3">
        <v>48913.409409048727</v>
      </c>
      <c r="BU3">
        <v>40111.218222735435</v>
      </c>
      <c r="BV3">
        <v>31581.892830363759</v>
      </c>
      <c r="BW3">
        <v>26986.791661845444</v>
      </c>
      <c r="BX3">
        <v>28806.570599832023</v>
      </c>
      <c r="BY3">
        <v>30309.443486303877</v>
      </c>
      <c r="BZ3">
        <v>35319.041518049053</v>
      </c>
      <c r="CA3">
        <v>39820.761004298038</v>
      </c>
      <c r="CB3">
        <v>42458.395457409904</v>
      </c>
    </row>
    <row r="4" spans="1:80" ht="45">
      <c r="A4" t="s">
        <v>59</v>
      </c>
      <c r="B4">
        <v>146.1</v>
      </c>
      <c r="N4" s="2" t="s">
        <v>152</v>
      </c>
      <c r="O4">
        <v>10301.2463258921</v>
      </c>
      <c r="P4">
        <v>10194.23633966307</v>
      </c>
      <c r="Q4">
        <v>10382.25520178747</v>
      </c>
      <c r="R4">
        <v>9851.0082632037647</v>
      </c>
      <c r="S4">
        <v>10557.68951677704</v>
      </c>
      <c r="T4">
        <v>17160.12191566472</v>
      </c>
      <c r="U4">
        <v>19451.896536767727</v>
      </c>
      <c r="V4">
        <v>22742.709478931632</v>
      </c>
      <c r="W4">
        <v>22732.865645665184</v>
      </c>
      <c r="X4">
        <v>22778.96146451305</v>
      </c>
      <c r="Y4">
        <v>22771.478228610624</v>
      </c>
      <c r="Z4">
        <v>22922.76733192079</v>
      </c>
      <c r="AA4">
        <v>24202.320461182229</v>
      </c>
      <c r="AB4">
        <v>24694.766005715883</v>
      </c>
      <c r="AC4">
        <v>24806.16533925461</v>
      </c>
      <c r="AD4">
        <v>24461.38038874001</v>
      </c>
      <c r="AE4">
        <v>24349.520859158958</v>
      </c>
      <c r="AF4">
        <v>24163.165950330509</v>
      </c>
      <c r="AG4">
        <v>24026.43962460016</v>
      </c>
      <c r="AH4">
        <v>24021.054733526355</v>
      </c>
      <c r="AI4">
        <v>26141.898366661851</v>
      </c>
      <c r="AJ4">
        <v>26576.715075128835</v>
      </c>
      <c r="AK4">
        <v>27704.812436751381</v>
      </c>
      <c r="AL4">
        <v>27925.575177921135</v>
      </c>
      <c r="AM4">
        <v>27068.730609717364</v>
      </c>
      <c r="AN4">
        <v>21696.825851189773</v>
      </c>
      <c r="AO4">
        <v>18216.807781535201</v>
      </c>
      <c r="AP4">
        <v>14512.427506610276</v>
      </c>
      <c r="AQ4">
        <v>14488.334554661078</v>
      </c>
      <c r="AR4">
        <v>14414.013952519235</v>
      </c>
      <c r="AS4">
        <v>13997.414129270201</v>
      </c>
      <c r="AT4">
        <v>14081.386357156305</v>
      </c>
      <c r="AU4">
        <v>12513.923250103224</v>
      </c>
      <c r="AV4">
        <v>8477.8902268163692</v>
      </c>
      <c r="AW4">
        <v>5198.7674089396533</v>
      </c>
      <c r="AX4">
        <v>8723.4378472482385</v>
      </c>
      <c r="AY4">
        <v>23345.609473476259</v>
      </c>
      <c r="AZ4">
        <v>41482.740886637286</v>
      </c>
      <c r="BA4">
        <v>65386.879188945983</v>
      </c>
      <c r="BB4">
        <v>76756.352872202056</v>
      </c>
      <c r="BC4">
        <v>81016.370679031286</v>
      </c>
      <c r="BD4">
        <v>81022.413106259744</v>
      </c>
      <c r="BE4">
        <v>83052.385140346494</v>
      </c>
      <c r="BF4">
        <v>85854.478426512767</v>
      </c>
      <c r="BG4">
        <v>87820.178650231988</v>
      </c>
      <c r="BH4">
        <v>89588.27254448118</v>
      </c>
      <c r="BI4">
        <v>89147.736547408276</v>
      </c>
      <c r="BJ4">
        <v>89921.207002765601</v>
      </c>
      <c r="BK4">
        <v>95082.905508284006</v>
      </c>
      <c r="BL4">
        <v>108525.02944059833</v>
      </c>
      <c r="BM4">
        <v>116285.35467568185</v>
      </c>
      <c r="BN4">
        <v>118650.77215850406</v>
      </c>
      <c r="BO4">
        <v>118163.16135423224</v>
      </c>
      <c r="BP4">
        <v>118383.59613407512</v>
      </c>
      <c r="BQ4">
        <v>119958.85285394802</v>
      </c>
      <c r="BR4">
        <v>118522.93110617202</v>
      </c>
      <c r="BS4">
        <v>113602.48561977268</v>
      </c>
      <c r="BT4">
        <v>105039.9838617067</v>
      </c>
      <c r="BU4">
        <v>91213.150534691042</v>
      </c>
      <c r="BV4">
        <v>79265.171356902312</v>
      </c>
      <c r="BW4">
        <v>73036.800528049687</v>
      </c>
      <c r="BX4">
        <v>75191.689762997048</v>
      </c>
      <c r="BY4">
        <v>75543.129283219125</v>
      </c>
      <c r="BZ4">
        <v>79935.177972822887</v>
      </c>
      <c r="CA4">
        <v>82710.821165711619</v>
      </c>
      <c r="CB4">
        <v>82061.983456302463</v>
      </c>
    </row>
    <row r="5" spans="1:80" ht="45">
      <c r="A5" t="s">
        <v>60</v>
      </c>
      <c r="B5">
        <v>-4472.5565999999999</v>
      </c>
      <c r="C5">
        <f>SUM(B2,B3,B4,B5)</f>
        <v>-7901.1221000000005</v>
      </c>
      <c r="N5" s="2" t="s">
        <v>153</v>
      </c>
      <c r="O5">
        <v>-8510.4927364184841</v>
      </c>
      <c r="P5">
        <v>-8319.7535147290182</v>
      </c>
      <c r="Q5">
        <v>-8021.2943804121405</v>
      </c>
      <c r="R5">
        <v>-8112.4154118436609</v>
      </c>
      <c r="S5">
        <v>-8201.0543202463068</v>
      </c>
      <c r="T5">
        <v>-9786.7943698058152</v>
      </c>
      <c r="U5">
        <v>-9973.0831812184733</v>
      </c>
      <c r="V5">
        <v>-9720.2018037593243</v>
      </c>
      <c r="W5">
        <v>-9793.1551120891363</v>
      </c>
      <c r="X5">
        <v>-10355.378696433991</v>
      </c>
      <c r="Y5">
        <v>-10314.410934287063</v>
      </c>
      <c r="Z5">
        <v>-10717.967166803195</v>
      </c>
      <c r="AA5">
        <v>-10403.854636368238</v>
      </c>
      <c r="AB5">
        <v>-10308.214882958991</v>
      </c>
      <c r="AC5">
        <v>-10223.359945041251</v>
      </c>
      <c r="AD5">
        <v>-10457.868760867168</v>
      </c>
      <c r="AE5">
        <v>-10051.994324325809</v>
      </c>
      <c r="AF5">
        <v>-9820.3102995878544</v>
      </c>
      <c r="AG5">
        <v>-9499.923704499035</v>
      </c>
      <c r="AH5">
        <v>-9482.7179832207639</v>
      </c>
      <c r="AI5">
        <v>-12798.124324345881</v>
      </c>
      <c r="AJ5">
        <v>-13702.68401077682</v>
      </c>
      <c r="AK5">
        <v>-16233.497045500739</v>
      </c>
      <c r="AL5">
        <v>-17833.597878446057</v>
      </c>
      <c r="AM5">
        <v>-18062.047463703493</v>
      </c>
      <c r="AN5">
        <v>-18270.201404305022</v>
      </c>
      <c r="AO5">
        <v>-18943.126967269782</v>
      </c>
      <c r="AP5">
        <v>-21078.463286783492</v>
      </c>
      <c r="AQ5">
        <v>-22843.795319878569</v>
      </c>
      <c r="AR5">
        <v>-23945.940788280466</v>
      </c>
      <c r="AS5">
        <v>-25094.581107837177</v>
      </c>
      <c r="AT5">
        <v>-26470.005500617819</v>
      </c>
      <c r="AU5">
        <v>-30229.830540174953</v>
      </c>
      <c r="AV5">
        <v>-31330.494882542109</v>
      </c>
      <c r="AW5">
        <v>-31835.916884199753</v>
      </c>
      <c r="AX5">
        <v>-32581.207672984849</v>
      </c>
      <c r="AY5">
        <v>-36109.970969042341</v>
      </c>
      <c r="AZ5">
        <v>-39253.466773575419</v>
      </c>
      <c r="BA5">
        <v>-43492.23572771639</v>
      </c>
      <c r="BB5">
        <v>-43519.619248911775</v>
      </c>
      <c r="BC5">
        <v>-40811.101841006108</v>
      </c>
      <c r="BD5">
        <v>-41294.478382028334</v>
      </c>
      <c r="BE5">
        <v>-44951.399250851449</v>
      </c>
      <c r="BF5">
        <v>-50280.267233583261</v>
      </c>
      <c r="BG5">
        <v>-57239.580419749953</v>
      </c>
      <c r="BH5">
        <v>-63360.83157789956</v>
      </c>
      <c r="BI5">
        <v>-65566.657602333857</v>
      </c>
      <c r="BJ5">
        <v>-64273.319401800734</v>
      </c>
      <c r="BK5">
        <v>-62111.969965994198</v>
      </c>
      <c r="BL5">
        <v>-60645.206970623352</v>
      </c>
      <c r="BM5">
        <v>-58021.856048053334</v>
      </c>
      <c r="BN5">
        <v>-55210.016446603622</v>
      </c>
      <c r="BO5">
        <v>-52607.107157920109</v>
      </c>
      <c r="BP5">
        <v>-53398.134972786516</v>
      </c>
      <c r="BQ5">
        <v>-57284.778132830084</v>
      </c>
      <c r="BR5">
        <v>-59089.573553521594</v>
      </c>
      <c r="BS5">
        <v>-61282.136091513115</v>
      </c>
      <c r="BT5">
        <v>-63339.739496267233</v>
      </c>
      <c r="BU5">
        <v>-62092.646401175778</v>
      </c>
      <c r="BV5">
        <v>-63784.664222713349</v>
      </c>
      <c r="BW5">
        <v>-65113.226070563032</v>
      </c>
      <c r="BX5">
        <v>-63963.667726498039</v>
      </c>
      <c r="BY5">
        <v>-60157.928107526634</v>
      </c>
      <c r="BZ5">
        <v>-53913.23139149863</v>
      </c>
      <c r="CA5">
        <v>-45959.359318529125</v>
      </c>
      <c r="CB5">
        <v>-36748.780540375214</v>
      </c>
    </row>
    <row r="6" spans="1:80" ht="45">
      <c r="A6" t="s">
        <v>61</v>
      </c>
      <c r="B6">
        <v>-4113.6419000000005</v>
      </c>
      <c r="C6">
        <f t="shared" ref="C6:C69" si="0">SUM(B3,B4,B5,B6)</f>
        <v>-9372.4652999999998</v>
      </c>
      <c r="N6" s="2" t="s">
        <v>154</v>
      </c>
      <c r="O6">
        <v>-14781.072423855347</v>
      </c>
      <c r="P6">
        <v>-14491.083466193048</v>
      </c>
      <c r="Q6">
        <v>-14155.810907812011</v>
      </c>
      <c r="R6">
        <v>-14100.223303526136</v>
      </c>
      <c r="S6">
        <v>-14453.968932587422</v>
      </c>
      <c r="T6">
        <v>-18769.099798295996</v>
      </c>
      <c r="U6">
        <v>-19781.40975388054</v>
      </c>
      <c r="V6">
        <v>-20541.172231322977</v>
      </c>
      <c r="W6">
        <v>-20635.162031340577</v>
      </c>
      <c r="X6">
        <v>-21400.158750083006</v>
      </c>
      <c r="Y6">
        <v>-21343.040655252957</v>
      </c>
      <c r="Z6">
        <v>-21931.545333044523</v>
      </c>
      <c r="AA6">
        <v>-21939.246335551725</v>
      </c>
      <c r="AB6">
        <v>-21975.87517918395</v>
      </c>
      <c r="AC6">
        <v>-21899.868373139874</v>
      </c>
      <c r="AD6">
        <v>-22097.618477402892</v>
      </c>
      <c r="AE6">
        <v>-21519.166052154065</v>
      </c>
      <c r="AF6">
        <v>-21148.135716227309</v>
      </c>
      <c r="AG6">
        <v>-20675.378147532098</v>
      </c>
      <c r="AH6">
        <v>-20650.64222213647</v>
      </c>
      <c r="AI6">
        <v>-25778.131888015123</v>
      </c>
      <c r="AJ6">
        <v>-27129.150372745375</v>
      </c>
      <c r="AK6">
        <v>-30879.600206251445</v>
      </c>
      <c r="AL6">
        <v>-33086.65556390179</v>
      </c>
      <c r="AM6">
        <v>-33105.640154843779</v>
      </c>
      <c r="AN6">
        <v>-31592.543822803287</v>
      </c>
      <c r="AO6">
        <v>-31329.771883538109</v>
      </c>
      <c r="AP6">
        <v>-32942.093551248079</v>
      </c>
      <c r="AQ6">
        <v>-35287.83861139178</v>
      </c>
      <c r="AR6">
        <v>-36732.592368547033</v>
      </c>
      <c r="AS6">
        <v>-38125.246186872973</v>
      </c>
      <c r="AT6">
        <v>-39987.13611987586</v>
      </c>
      <c r="AU6">
        <v>-44477.748470267681</v>
      </c>
      <c r="AV6">
        <v>-44599.956585661595</v>
      </c>
      <c r="AW6">
        <v>-44180.811648579554</v>
      </c>
      <c r="AX6">
        <v>-46349.422846395872</v>
      </c>
      <c r="AY6">
        <v>-55928.497783215207</v>
      </c>
      <c r="AZ6">
        <v>-66165.535993646321</v>
      </c>
      <c r="BA6">
        <v>-79785.274033270514</v>
      </c>
      <c r="BB6">
        <v>-83611.609955949709</v>
      </c>
      <c r="BC6">
        <v>-81420.259347685249</v>
      </c>
      <c r="BD6">
        <v>-82066.775544791017</v>
      </c>
      <c r="BE6">
        <v>-87619.327381250754</v>
      </c>
      <c r="BF6">
        <v>-95658.515786948614</v>
      </c>
      <c r="BG6">
        <v>-105592.83344307727</v>
      </c>
      <c r="BH6">
        <v>-114343.86628535981</v>
      </c>
      <c r="BI6">
        <v>-117138.12231891457</v>
      </c>
      <c r="BJ6">
        <v>-115671.4948699895</v>
      </c>
      <c r="BK6">
        <v>-114510.26179075359</v>
      </c>
      <c r="BL6">
        <v>-117035.2857743639</v>
      </c>
      <c r="BM6">
        <v>-116124.25962263174</v>
      </c>
      <c r="BN6">
        <v>-113163.61264830618</v>
      </c>
      <c r="BO6">
        <v>-109530.52999530423</v>
      </c>
      <c r="BP6">
        <v>-110658.71200840706</v>
      </c>
      <c r="BQ6">
        <v>-116365.98846175612</v>
      </c>
      <c r="BR6">
        <v>-118293.74177341948</v>
      </c>
      <c r="BS6">
        <v>-119577.00999527505</v>
      </c>
      <c r="BT6">
        <v>-119466.31394892522</v>
      </c>
      <c r="BU6">
        <v>-113194.57871313138</v>
      </c>
      <c r="BV6">
        <v>-111467.9427492519</v>
      </c>
      <c r="BW6">
        <v>-111163.23493676727</v>
      </c>
      <c r="BX6">
        <v>-110348.78688966307</v>
      </c>
      <c r="BY6">
        <v>-105391.6139044419</v>
      </c>
      <c r="BZ6">
        <v>-98529.367846272478</v>
      </c>
      <c r="CA6">
        <v>-88849.419479942706</v>
      </c>
      <c r="CB6">
        <v>-76352.368539267773</v>
      </c>
    </row>
    <row r="7" spans="1:80" ht="30">
      <c r="A7" t="s">
        <v>62</v>
      </c>
      <c r="B7">
        <v>-5939.9989999999998</v>
      </c>
      <c r="C7">
        <f t="shared" si="0"/>
        <v>-14380.0975</v>
      </c>
      <c r="N7" s="2" t="s">
        <v>276</v>
      </c>
      <c r="O7" t="str">
        <f>IF(O2&gt;O4, "Upper Limit", IF(O2&gt;O3, "Lower Limit", "No"))</f>
        <v>No</v>
      </c>
      <c r="P7" t="str">
        <f t="shared" ref="P7:CA7" si="1">IF(P2&gt;P4, "Upper Limit", IF(P2&gt;P3, "Lower Limit", "No"))</f>
        <v>No</v>
      </c>
      <c r="Q7" t="str">
        <f t="shared" si="1"/>
        <v>No</v>
      </c>
      <c r="R7" t="str">
        <f t="shared" si="1"/>
        <v>No</v>
      </c>
      <c r="S7" t="str">
        <f t="shared" si="1"/>
        <v>Lower Limit</v>
      </c>
      <c r="T7" t="str">
        <f t="shared" si="1"/>
        <v>Upper Limit</v>
      </c>
      <c r="U7" t="str">
        <f t="shared" si="1"/>
        <v>Lower Limit</v>
      </c>
      <c r="V7" t="str">
        <f t="shared" si="1"/>
        <v>Lower Limit</v>
      </c>
      <c r="W7" t="str">
        <f t="shared" si="1"/>
        <v>No</v>
      </c>
      <c r="X7" t="str">
        <f t="shared" si="1"/>
        <v>No</v>
      </c>
      <c r="Y7" t="str">
        <f t="shared" si="1"/>
        <v>No</v>
      </c>
      <c r="Z7" t="str">
        <f t="shared" si="1"/>
        <v>No</v>
      </c>
      <c r="AA7" t="str">
        <f t="shared" si="1"/>
        <v>No</v>
      </c>
      <c r="AB7" t="str">
        <f t="shared" si="1"/>
        <v>No</v>
      </c>
      <c r="AC7" t="str">
        <f t="shared" si="1"/>
        <v>No</v>
      </c>
      <c r="AD7" t="str">
        <f t="shared" si="1"/>
        <v>No</v>
      </c>
      <c r="AE7" t="str">
        <f t="shared" si="1"/>
        <v>No</v>
      </c>
      <c r="AF7" t="str">
        <f t="shared" si="1"/>
        <v>No</v>
      </c>
      <c r="AG7" t="str">
        <f t="shared" si="1"/>
        <v>No</v>
      </c>
      <c r="AH7" t="str">
        <f t="shared" si="1"/>
        <v>No</v>
      </c>
      <c r="AI7" t="str">
        <f t="shared" si="1"/>
        <v>No</v>
      </c>
      <c r="AJ7" t="str">
        <f t="shared" si="1"/>
        <v>No</v>
      </c>
      <c r="AK7" t="str">
        <f t="shared" si="1"/>
        <v>No</v>
      </c>
      <c r="AL7" t="str">
        <f t="shared" si="1"/>
        <v>No</v>
      </c>
      <c r="AM7" t="str">
        <f t="shared" si="1"/>
        <v>No</v>
      </c>
      <c r="AN7" t="str">
        <f t="shared" si="1"/>
        <v>No</v>
      </c>
      <c r="AO7" t="str">
        <f t="shared" si="1"/>
        <v>No</v>
      </c>
      <c r="AP7" t="str">
        <f t="shared" si="1"/>
        <v>No</v>
      </c>
      <c r="AQ7" t="str">
        <f t="shared" si="1"/>
        <v>No</v>
      </c>
      <c r="AR7" t="str">
        <f t="shared" si="1"/>
        <v>No</v>
      </c>
      <c r="AS7" t="str">
        <f t="shared" si="1"/>
        <v>No</v>
      </c>
      <c r="AT7" t="str">
        <f t="shared" si="1"/>
        <v>No</v>
      </c>
      <c r="AU7" t="str">
        <f t="shared" si="1"/>
        <v>No</v>
      </c>
      <c r="AV7" t="str">
        <f t="shared" si="1"/>
        <v>No</v>
      </c>
      <c r="AW7" t="str">
        <f t="shared" si="1"/>
        <v>No</v>
      </c>
      <c r="AX7" t="str">
        <f t="shared" si="1"/>
        <v>Upper Limit</v>
      </c>
      <c r="AY7" t="str">
        <f t="shared" si="1"/>
        <v>Upper Limit</v>
      </c>
      <c r="AZ7" t="str">
        <f t="shared" si="1"/>
        <v>Upper Limit</v>
      </c>
      <c r="BA7" t="str">
        <f t="shared" si="1"/>
        <v>Upper Limit</v>
      </c>
      <c r="BB7" t="str">
        <f t="shared" si="1"/>
        <v>Lower Limit</v>
      </c>
      <c r="BC7" t="str">
        <f t="shared" si="1"/>
        <v>No</v>
      </c>
      <c r="BD7" t="str">
        <f t="shared" si="1"/>
        <v>No</v>
      </c>
      <c r="BE7" t="str">
        <f t="shared" si="1"/>
        <v>No</v>
      </c>
      <c r="BF7" t="str">
        <f t="shared" si="1"/>
        <v>No</v>
      </c>
      <c r="BG7" t="str">
        <f t="shared" si="1"/>
        <v>No</v>
      </c>
      <c r="BH7" t="str">
        <f t="shared" si="1"/>
        <v>No</v>
      </c>
      <c r="BI7" t="str">
        <f t="shared" si="1"/>
        <v>No</v>
      </c>
      <c r="BJ7" t="str">
        <f t="shared" si="1"/>
        <v>No</v>
      </c>
      <c r="BK7" t="str">
        <f t="shared" si="1"/>
        <v>No</v>
      </c>
      <c r="BL7" t="str">
        <f t="shared" si="1"/>
        <v>Lower Limit</v>
      </c>
      <c r="BM7" t="str">
        <f t="shared" si="1"/>
        <v>Lower Limit</v>
      </c>
      <c r="BN7" t="str">
        <f t="shared" si="1"/>
        <v>No</v>
      </c>
      <c r="BO7" t="str">
        <f t="shared" si="1"/>
        <v>No</v>
      </c>
      <c r="BP7" t="str">
        <f t="shared" si="1"/>
        <v>No</v>
      </c>
      <c r="BQ7" t="str">
        <f t="shared" si="1"/>
        <v>No</v>
      </c>
      <c r="BR7" t="str">
        <f t="shared" si="1"/>
        <v>No</v>
      </c>
      <c r="BS7" t="str">
        <f t="shared" si="1"/>
        <v>No</v>
      </c>
      <c r="BT7" t="str">
        <f t="shared" si="1"/>
        <v>No</v>
      </c>
      <c r="BU7" t="str">
        <f t="shared" si="1"/>
        <v>No</v>
      </c>
      <c r="BV7" t="str">
        <f t="shared" si="1"/>
        <v>No</v>
      </c>
      <c r="BW7" t="str">
        <f t="shared" si="1"/>
        <v>No</v>
      </c>
      <c r="BX7" t="str">
        <f t="shared" si="1"/>
        <v>No</v>
      </c>
      <c r="BY7" t="str">
        <f t="shared" si="1"/>
        <v>No</v>
      </c>
      <c r="BZ7" t="str">
        <f t="shared" si="1"/>
        <v>Lower Limit</v>
      </c>
      <c r="CA7" t="str">
        <f t="shared" si="1"/>
        <v>Lower Limit</v>
      </c>
      <c r="CB7" t="str">
        <f t="shared" ref="CB7" si="2">IF(CB2&gt;CB4, "Upper Limit", IF(CB2&gt;CB3, "Lower Limit", "No"))</f>
        <v>No</v>
      </c>
    </row>
    <row r="8" spans="1:80">
      <c r="A8" t="s">
        <v>63</v>
      </c>
      <c r="B8">
        <v>-2551.6419999999998</v>
      </c>
      <c r="C8">
        <f t="shared" si="0"/>
        <v>-17077.839500000002</v>
      </c>
      <c r="N8" s="2" t="s">
        <v>171</v>
      </c>
      <c r="O8" t="str">
        <f>IF(O2&lt;O6, "Upper Limit", IF(O2&lt;O5, "Lower Limit", "No"))</f>
        <v>No</v>
      </c>
      <c r="P8" t="str">
        <f t="shared" ref="P8:CA8" si="3">IF(P2&lt;P6, "Upper Limit", IF(P2&lt;P5, "Lower Limit", "No"))</f>
        <v>No</v>
      </c>
      <c r="Q8" t="str">
        <f t="shared" si="3"/>
        <v>No</v>
      </c>
      <c r="R8" t="str">
        <f t="shared" si="3"/>
        <v>No</v>
      </c>
      <c r="S8" t="str">
        <f t="shared" si="3"/>
        <v>No</v>
      </c>
      <c r="T8" t="str">
        <f t="shared" si="3"/>
        <v>No</v>
      </c>
      <c r="U8" t="str">
        <f t="shared" si="3"/>
        <v>No</v>
      </c>
      <c r="V8" t="str">
        <f t="shared" si="3"/>
        <v>No</v>
      </c>
      <c r="W8" t="str">
        <f t="shared" si="3"/>
        <v>No</v>
      </c>
      <c r="X8" t="str">
        <f t="shared" si="3"/>
        <v>No</v>
      </c>
      <c r="Y8" t="str">
        <f t="shared" si="3"/>
        <v>No</v>
      </c>
      <c r="Z8" t="str">
        <f t="shared" si="3"/>
        <v>No</v>
      </c>
      <c r="AA8" t="str">
        <f t="shared" si="3"/>
        <v>No</v>
      </c>
      <c r="AB8" t="str">
        <f t="shared" si="3"/>
        <v>No</v>
      </c>
      <c r="AC8" t="str">
        <f t="shared" si="3"/>
        <v>No</v>
      </c>
      <c r="AD8" t="str">
        <f t="shared" si="3"/>
        <v>No</v>
      </c>
      <c r="AE8" t="str">
        <f t="shared" si="3"/>
        <v>No</v>
      </c>
      <c r="AF8" t="str">
        <f t="shared" si="3"/>
        <v>Lower Limit</v>
      </c>
      <c r="AG8" t="str">
        <f t="shared" si="3"/>
        <v>No</v>
      </c>
      <c r="AH8" t="str">
        <f t="shared" si="3"/>
        <v>No</v>
      </c>
      <c r="AI8" t="str">
        <f t="shared" si="3"/>
        <v>Upper Limit</v>
      </c>
      <c r="AJ8" t="str">
        <f t="shared" si="3"/>
        <v>Lower Limit</v>
      </c>
      <c r="AK8" t="str">
        <f t="shared" si="3"/>
        <v>Lower Limit</v>
      </c>
      <c r="AL8" t="str">
        <f t="shared" si="3"/>
        <v>Lower Limit</v>
      </c>
      <c r="AM8" t="str">
        <f t="shared" si="3"/>
        <v>No</v>
      </c>
      <c r="AN8" t="str">
        <f t="shared" si="3"/>
        <v>No</v>
      </c>
      <c r="AO8" t="str">
        <f t="shared" si="3"/>
        <v>No</v>
      </c>
      <c r="AP8" t="str">
        <f t="shared" si="3"/>
        <v>Lower Limit</v>
      </c>
      <c r="AQ8" t="str">
        <f t="shared" si="3"/>
        <v>Lower Limit</v>
      </c>
      <c r="AR8" t="str">
        <f t="shared" si="3"/>
        <v>No</v>
      </c>
      <c r="AS8" t="str">
        <f t="shared" si="3"/>
        <v>No</v>
      </c>
      <c r="AT8" t="str">
        <f t="shared" si="3"/>
        <v>Lower Limit</v>
      </c>
      <c r="AU8" t="str">
        <f t="shared" si="3"/>
        <v>Upper Limit</v>
      </c>
      <c r="AV8" t="str">
        <f t="shared" si="3"/>
        <v>Lower Limit</v>
      </c>
      <c r="AW8" t="str">
        <f t="shared" si="3"/>
        <v>No</v>
      </c>
      <c r="AX8" t="str">
        <f t="shared" si="3"/>
        <v>No</v>
      </c>
      <c r="AY8" t="str">
        <f t="shared" si="3"/>
        <v>No</v>
      </c>
      <c r="AZ8" t="str">
        <f t="shared" si="3"/>
        <v>No</v>
      </c>
      <c r="BA8" t="str">
        <f t="shared" si="3"/>
        <v>No</v>
      </c>
      <c r="BB8" t="str">
        <f t="shared" si="3"/>
        <v>No</v>
      </c>
      <c r="BC8" t="str">
        <f t="shared" si="3"/>
        <v>No</v>
      </c>
      <c r="BD8" t="str">
        <f t="shared" si="3"/>
        <v>No</v>
      </c>
      <c r="BE8" t="str">
        <f t="shared" si="3"/>
        <v>Lower Limit</v>
      </c>
      <c r="BF8" t="str">
        <f t="shared" si="3"/>
        <v>Lower Limit</v>
      </c>
      <c r="BG8" t="str">
        <f t="shared" si="3"/>
        <v>Lower Limit</v>
      </c>
      <c r="BH8" t="str">
        <f t="shared" si="3"/>
        <v>Lower Limit</v>
      </c>
      <c r="BI8" t="str">
        <f t="shared" si="3"/>
        <v>No</v>
      </c>
      <c r="BJ8" t="str">
        <f t="shared" si="3"/>
        <v>No</v>
      </c>
      <c r="BK8" t="str">
        <f t="shared" si="3"/>
        <v>No</v>
      </c>
      <c r="BL8" t="str">
        <f t="shared" si="3"/>
        <v>No</v>
      </c>
      <c r="BM8" t="str">
        <f t="shared" si="3"/>
        <v>No</v>
      </c>
      <c r="BN8" t="str">
        <f t="shared" si="3"/>
        <v>No</v>
      </c>
      <c r="BO8" t="str">
        <f t="shared" si="3"/>
        <v>No</v>
      </c>
      <c r="BP8" t="str">
        <f t="shared" si="3"/>
        <v>No</v>
      </c>
      <c r="BQ8" t="str">
        <f t="shared" si="3"/>
        <v>Lower Limit</v>
      </c>
      <c r="BR8" t="str">
        <f t="shared" si="3"/>
        <v>No</v>
      </c>
      <c r="BS8" t="str">
        <f t="shared" si="3"/>
        <v>No</v>
      </c>
      <c r="BT8" t="str">
        <f t="shared" si="3"/>
        <v>No</v>
      </c>
      <c r="BU8" t="str">
        <f t="shared" si="3"/>
        <v>No</v>
      </c>
      <c r="BV8" t="str">
        <f t="shared" si="3"/>
        <v>No</v>
      </c>
      <c r="BW8" t="str">
        <f t="shared" si="3"/>
        <v>No</v>
      </c>
      <c r="BX8" t="str">
        <f t="shared" si="3"/>
        <v>No</v>
      </c>
      <c r="BY8" t="str">
        <f t="shared" si="3"/>
        <v>No</v>
      </c>
      <c r="BZ8" t="str">
        <f t="shared" si="3"/>
        <v>No</v>
      </c>
      <c r="CA8" t="str">
        <f t="shared" si="3"/>
        <v>No</v>
      </c>
      <c r="CB8" t="str">
        <f t="shared" ref="CB8" si="4">IF(CB2&lt;CB6, "Upper Limit", IF(CB2&lt;CB5, "Lower Limit", "No"))</f>
        <v>No</v>
      </c>
    </row>
    <row r="9" spans="1:80">
      <c r="A9" t="s">
        <v>64</v>
      </c>
      <c r="B9">
        <v>-4816.0949999999993</v>
      </c>
      <c r="C9">
        <f t="shared" si="0"/>
        <v>-17421.377899999999</v>
      </c>
      <c r="D9">
        <f>C9-C5</f>
        <v>-9520.255799999999</v>
      </c>
      <c r="E9" t="e">
        <v>#N/A</v>
      </c>
    </row>
    <row r="10" spans="1:80">
      <c r="A10" t="s">
        <v>65</v>
      </c>
      <c r="B10">
        <v>-1521.2147499999999</v>
      </c>
      <c r="C10">
        <f t="shared" si="0"/>
        <v>-14828.950749999998</v>
      </c>
      <c r="D10">
        <f t="shared" ref="D10:D73" si="5">C10-C6</f>
        <v>-5456.4854499999983</v>
      </c>
      <c r="E10" t="e">
        <v>#N/A</v>
      </c>
    </row>
    <row r="11" spans="1:80">
      <c r="A11" t="s">
        <v>66</v>
      </c>
      <c r="B11">
        <v>-1566.5728000000001</v>
      </c>
      <c r="C11">
        <f t="shared" si="0"/>
        <v>-10455.524549999998</v>
      </c>
      <c r="D11">
        <f t="shared" si="5"/>
        <v>3924.5729500000016</v>
      </c>
      <c r="E11" t="e">
        <v>#N/A</v>
      </c>
    </row>
    <row r="12" spans="1:80">
      <c r="A12" t="s">
        <v>67</v>
      </c>
      <c r="B12">
        <v>-4240.1496999999999</v>
      </c>
      <c r="C12">
        <f t="shared" si="0"/>
        <v>-12144.03225</v>
      </c>
      <c r="D12">
        <f t="shared" si="5"/>
        <v>4933.8072500000017</v>
      </c>
      <c r="E12" t="e">
        <v>#N/A</v>
      </c>
    </row>
    <row r="13" spans="1:80">
      <c r="A13" t="s">
        <v>68</v>
      </c>
      <c r="B13">
        <v>-5635.3756999999996</v>
      </c>
      <c r="C13">
        <f t="shared" si="0"/>
        <v>-12963.31295</v>
      </c>
      <c r="D13">
        <f t="shared" si="5"/>
        <v>4458.06495</v>
      </c>
      <c r="E13" t="e">
        <v>#N/A</v>
      </c>
    </row>
    <row r="14" spans="1:80">
      <c r="A14" t="s">
        <v>69</v>
      </c>
      <c r="B14">
        <v>1255.8544117002452</v>
      </c>
      <c r="C14">
        <f t="shared" si="0"/>
        <v>-10186.243788299755</v>
      </c>
      <c r="D14">
        <f t="shared" si="5"/>
        <v>4642.7069617002435</v>
      </c>
      <c r="E14" t="e">
        <v>#N/A</v>
      </c>
    </row>
    <row r="15" spans="1:80">
      <c r="A15" t="s">
        <v>70</v>
      </c>
      <c r="B15">
        <v>-6182.2351565247582</v>
      </c>
      <c r="C15">
        <f t="shared" si="0"/>
        <v>-14801.906144824512</v>
      </c>
      <c r="D15">
        <f t="shared" si="5"/>
        <v>-4346.3815948245137</v>
      </c>
      <c r="E15" t="e">
        <v>#N/A</v>
      </c>
    </row>
    <row r="16" spans="1:80">
      <c r="A16" t="s">
        <v>71</v>
      </c>
      <c r="B16">
        <v>-4157.7305544449546</v>
      </c>
      <c r="C16">
        <f t="shared" si="0"/>
        <v>-14719.486999269469</v>
      </c>
      <c r="D16">
        <f t="shared" si="5"/>
        <v>-2575.4547492694692</v>
      </c>
      <c r="E16" t="e">
        <v>#N/A</v>
      </c>
    </row>
    <row r="17" spans="1:11">
      <c r="A17" t="s">
        <v>72</v>
      </c>
      <c r="B17">
        <v>-5280.2868007305324</v>
      </c>
      <c r="C17">
        <f t="shared" si="0"/>
        <v>-14364.398100000002</v>
      </c>
      <c r="D17">
        <f t="shared" si="5"/>
        <v>-1401.0851500000026</v>
      </c>
      <c r="E17" t="e">
        <v>#N/A</v>
      </c>
    </row>
    <row r="18" spans="1:11">
      <c r="A18" t="s">
        <v>73</v>
      </c>
      <c r="B18">
        <v>-935.54938081684998</v>
      </c>
      <c r="C18">
        <f t="shared" si="0"/>
        <v>-16555.801892517095</v>
      </c>
      <c r="D18">
        <f t="shared" si="5"/>
        <v>-6369.5581042173399</v>
      </c>
      <c r="E18" t="e">
        <v>#N/A</v>
      </c>
    </row>
    <row r="19" spans="1:11">
      <c r="A19" t="s">
        <v>74</v>
      </c>
      <c r="B19">
        <v>-10575.680289087832</v>
      </c>
      <c r="C19">
        <f t="shared" si="0"/>
        <v>-20949.247025080171</v>
      </c>
      <c r="D19">
        <f t="shared" si="5"/>
        <v>-6147.3408802556587</v>
      </c>
      <c r="E19" t="e">
        <v>#N/A</v>
      </c>
    </row>
    <row r="20" spans="1:11">
      <c r="A20" t="s">
        <v>75</v>
      </c>
      <c r="B20">
        <v>1994.6515649346868</v>
      </c>
      <c r="C20">
        <f t="shared" si="0"/>
        <v>-14796.864905700528</v>
      </c>
      <c r="D20">
        <f t="shared" si="5"/>
        <v>-77.377906431058364</v>
      </c>
      <c r="E20" t="e">
        <v>#N/A</v>
      </c>
    </row>
    <row r="21" spans="1:11">
      <c r="A21" t="s">
        <v>76</v>
      </c>
      <c r="B21">
        <v>514.98210497000048</v>
      </c>
      <c r="C21">
        <f t="shared" si="0"/>
        <v>-9001.5959999999941</v>
      </c>
      <c r="D21">
        <f t="shared" si="5"/>
        <v>5362.8021000000081</v>
      </c>
      <c r="E21" t="e">
        <v>#N/A</v>
      </c>
    </row>
    <row r="22" spans="1:11">
      <c r="A22" t="s">
        <v>77</v>
      </c>
      <c r="B22">
        <v>-6973.4333096342489</v>
      </c>
      <c r="C22">
        <f t="shared" si="0"/>
        <v>-15039.479928817393</v>
      </c>
      <c r="D22">
        <f t="shared" si="5"/>
        <v>1516.3219636997019</v>
      </c>
      <c r="E22" t="e">
        <v>#N/A</v>
      </c>
    </row>
    <row r="23" spans="1:11">
      <c r="A23" t="s">
        <v>78</v>
      </c>
      <c r="B23">
        <v>-10954.484639627211</v>
      </c>
      <c r="C23">
        <f t="shared" si="0"/>
        <v>-15418.284279356772</v>
      </c>
      <c r="D23">
        <f t="shared" si="5"/>
        <v>5530.9627457233983</v>
      </c>
      <c r="E23" t="e">
        <v>#N/A</v>
      </c>
    </row>
    <row r="24" spans="1:11">
      <c r="A24" t="s">
        <v>79</v>
      </c>
      <c r="B24">
        <v>-6537.5594054782568</v>
      </c>
      <c r="C24">
        <f t="shared" si="0"/>
        <v>-23950.495249769716</v>
      </c>
      <c r="D24">
        <f t="shared" si="5"/>
        <v>-9153.6303440691881</v>
      </c>
      <c r="E24" t="e">
        <v>#N/A</v>
      </c>
    </row>
    <row r="25" spans="1:11">
      <c r="A25" t="s">
        <v>80</v>
      </c>
      <c r="B25">
        <v>-338.05393966153474</v>
      </c>
      <c r="C25">
        <f t="shared" si="0"/>
        <v>-24803.531294401251</v>
      </c>
      <c r="D25">
        <f t="shared" si="5"/>
        <v>-15801.935294401257</v>
      </c>
      <c r="E25" t="e">
        <v>#N/A</v>
      </c>
    </row>
    <row r="26" spans="1:11">
      <c r="A26" t="s">
        <v>81</v>
      </c>
      <c r="B26">
        <v>-6991.7695967085519</v>
      </c>
      <c r="C26">
        <f t="shared" si="0"/>
        <v>-24821.867581475555</v>
      </c>
      <c r="D26">
        <f t="shared" si="5"/>
        <v>-9782.3876526581626</v>
      </c>
      <c r="E26" t="e">
        <v>#N/A</v>
      </c>
    </row>
    <row r="27" spans="1:11">
      <c r="A27" t="s">
        <v>82</v>
      </c>
      <c r="B27">
        <v>-8227.1923344775842</v>
      </c>
      <c r="C27">
        <f t="shared" si="0"/>
        <v>-22094.57527632593</v>
      </c>
      <c r="D27">
        <f t="shared" si="5"/>
        <v>-6676.2909969691573</v>
      </c>
      <c r="E27" t="e">
        <v>#N/A</v>
      </c>
    </row>
    <row r="28" spans="1:11">
      <c r="A28" t="s">
        <v>83</v>
      </c>
      <c r="B28">
        <v>-6252.7953565820708</v>
      </c>
      <c r="C28">
        <f t="shared" si="0"/>
        <v>-21809.811227429742</v>
      </c>
      <c r="D28">
        <f t="shared" si="5"/>
        <v>2140.684022339974</v>
      </c>
      <c r="E28">
        <f t="shared" ref="E28:E91" si="6">AVERAGE(D9:D28)</f>
        <v>-2239.9130489816234</v>
      </c>
      <c r="F28">
        <f t="shared" ref="F28:F89" si="7">STDEV(D9,D10,D11,D12,D13,D14,D15,D16,D17,D18,D19,D20,D21,D22,D23,D24,D25,D26,D27,D28)</f>
        <v>6270.5796874368616</v>
      </c>
      <c r="G28">
        <f t="shared" ref="G28:G91" si="8">F28*2</f>
        <v>12541.159374873723</v>
      </c>
      <c r="H28">
        <f t="shared" ref="H28:H91" si="9">E28+F28</f>
        <v>4030.6666384552382</v>
      </c>
      <c r="I28">
        <f t="shared" ref="I28:I91" si="10">E28+G28</f>
        <v>10301.2463258921</v>
      </c>
      <c r="J28">
        <f t="shared" ref="J28:J91" si="11">E28-F28</f>
        <v>-8510.4927364184841</v>
      </c>
      <c r="K28">
        <f t="shared" ref="K28:K91" si="12">E28-G28</f>
        <v>-14781.072423855347</v>
      </c>
    </row>
    <row r="29" spans="1:11">
      <c r="A29" t="s">
        <v>84</v>
      </c>
      <c r="B29">
        <v>-11022.240092300357</v>
      </c>
      <c r="C29">
        <f t="shared" si="0"/>
        <v>-32493.997380068562</v>
      </c>
      <c r="D29">
        <f t="shared" si="5"/>
        <v>-7690.4660856673108</v>
      </c>
      <c r="E29">
        <f t="shared" si="6"/>
        <v>-2148.4235632649893</v>
      </c>
      <c r="F29">
        <f t="shared" si="7"/>
        <v>6171.3299514640294</v>
      </c>
      <c r="G29">
        <f t="shared" si="8"/>
        <v>12342.659902928059</v>
      </c>
      <c r="H29">
        <f t="shared" si="9"/>
        <v>4022.9063881990401</v>
      </c>
      <c r="I29">
        <f t="shared" si="10"/>
        <v>10194.23633966307</v>
      </c>
      <c r="J29">
        <f t="shared" si="11"/>
        <v>-8319.7535147290182</v>
      </c>
      <c r="K29">
        <f t="shared" si="12"/>
        <v>-14491.083466193048</v>
      </c>
    </row>
    <row r="30" spans="1:11">
      <c r="A30" t="s">
        <v>85</v>
      </c>
      <c r="B30">
        <v>456.78895693883305</v>
      </c>
      <c r="C30">
        <f t="shared" si="0"/>
        <v>-25045.438826421178</v>
      </c>
      <c r="D30">
        <f t="shared" si="5"/>
        <v>-223.57124494562231</v>
      </c>
      <c r="E30">
        <f t="shared" si="6"/>
        <v>-1886.7778530122705</v>
      </c>
      <c r="F30">
        <f t="shared" si="7"/>
        <v>6134.51652739987</v>
      </c>
      <c r="G30">
        <f t="shared" si="8"/>
        <v>12269.03305479974</v>
      </c>
      <c r="H30">
        <f t="shared" si="9"/>
        <v>4247.7386743875995</v>
      </c>
      <c r="I30">
        <f t="shared" si="10"/>
        <v>10382.25520178747</v>
      </c>
      <c r="J30">
        <f t="shared" si="11"/>
        <v>-8021.2943804121405</v>
      </c>
      <c r="K30">
        <f t="shared" si="12"/>
        <v>-14155.810907812011</v>
      </c>
    </row>
    <row r="31" spans="1:11">
      <c r="A31" t="s">
        <v>86</v>
      </c>
      <c r="B31">
        <v>-6108.3491773606402</v>
      </c>
      <c r="C31">
        <f t="shared" si="0"/>
        <v>-22926.595669304235</v>
      </c>
      <c r="D31">
        <f t="shared" si="5"/>
        <v>-832.02039297830561</v>
      </c>
      <c r="E31">
        <f t="shared" si="6"/>
        <v>-2124.6075201611857</v>
      </c>
      <c r="F31">
        <f t="shared" si="7"/>
        <v>5987.8078916824752</v>
      </c>
      <c r="G31">
        <f t="shared" si="8"/>
        <v>11975.61578336495</v>
      </c>
      <c r="H31">
        <f t="shared" si="9"/>
        <v>3863.2003715212895</v>
      </c>
      <c r="I31">
        <f t="shared" si="10"/>
        <v>9851.0082632037647</v>
      </c>
      <c r="J31">
        <f t="shared" si="11"/>
        <v>-8112.4154118436609</v>
      </c>
      <c r="K31">
        <f t="shared" si="12"/>
        <v>-14100.223303526136</v>
      </c>
    </row>
    <row r="32" spans="1:11">
      <c r="A32" t="s">
        <v>87</v>
      </c>
      <c r="B32">
        <v>3327.1525804123175</v>
      </c>
      <c r="C32">
        <f t="shared" si="0"/>
        <v>-13346.647732309846</v>
      </c>
      <c r="D32">
        <f t="shared" si="5"/>
        <v>8463.1634951198957</v>
      </c>
      <c r="E32">
        <f t="shared" si="6"/>
        <v>-1948.1397079051908</v>
      </c>
      <c r="F32">
        <f t="shared" si="7"/>
        <v>6252.9146123411156</v>
      </c>
      <c r="G32">
        <f t="shared" si="8"/>
        <v>12505.829224682231</v>
      </c>
      <c r="H32">
        <f t="shared" si="9"/>
        <v>4304.7749044359243</v>
      </c>
      <c r="I32">
        <f t="shared" si="10"/>
        <v>10557.68951677704</v>
      </c>
      <c r="J32">
        <f t="shared" si="11"/>
        <v>-8201.0543202463068</v>
      </c>
      <c r="K32">
        <f t="shared" si="12"/>
        <v>-14453.968932587422</v>
      </c>
    </row>
    <row r="33" spans="1:11">
      <c r="A33" t="s">
        <v>88</v>
      </c>
      <c r="B33">
        <v>-2838.5094582679812</v>
      </c>
      <c r="C33">
        <f t="shared" si="0"/>
        <v>-5162.9170982774704</v>
      </c>
      <c r="D33">
        <f t="shared" si="5"/>
        <v>27331.080281791092</v>
      </c>
      <c r="E33">
        <f t="shared" si="6"/>
        <v>-804.48894131563634</v>
      </c>
      <c r="F33">
        <f t="shared" si="7"/>
        <v>8982.3054284901791</v>
      </c>
      <c r="G33">
        <f t="shared" si="8"/>
        <v>17964.610856980358</v>
      </c>
      <c r="H33">
        <f t="shared" si="9"/>
        <v>8177.816487174543</v>
      </c>
      <c r="I33">
        <f t="shared" si="10"/>
        <v>17160.12191566472</v>
      </c>
      <c r="J33">
        <f t="shared" si="11"/>
        <v>-9786.7943698058152</v>
      </c>
      <c r="K33">
        <f t="shared" si="12"/>
        <v>-18769.099798295996</v>
      </c>
    </row>
    <row r="34" spans="1:11">
      <c r="A34" t="s">
        <v>89</v>
      </c>
      <c r="B34">
        <v>-1988.3791543200605</v>
      </c>
      <c r="C34">
        <f t="shared" si="0"/>
        <v>-7608.0852095363643</v>
      </c>
      <c r="D34">
        <f t="shared" si="5"/>
        <v>17437.353616884815</v>
      </c>
      <c r="E34">
        <f t="shared" si="6"/>
        <v>-164.75660855640763</v>
      </c>
      <c r="F34">
        <f t="shared" si="7"/>
        <v>9808.3265726620666</v>
      </c>
      <c r="G34">
        <f t="shared" si="8"/>
        <v>19616.653145324133</v>
      </c>
      <c r="H34">
        <f t="shared" si="9"/>
        <v>9643.5699641056599</v>
      </c>
      <c r="I34">
        <f t="shared" si="10"/>
        <v>19451.896536767727</v>
      </c>
      <c r="J34">
        <f t="shared" si="11"/>
        <v>-9973.0831812184733</v>
      </c>
      <c r="K34">
        <f t="shared" si="12"/>
        <v>-19781.40975388054</v>
      </c>
    </row>
    <row r="35" spans="1:11">
      <c r="A35" t="s">
        <v>90</v>
      </c>
      <c r="B35">
        <v>-462.73658473832779</v>
      </c>
      <c r="C35">
        <f t="shared" si="0"/>
        <v>-1962.472616914052</v>
      </c>
      <c r="D35">
        <f t="shared" si="5"/>
        <v>20964.123052390183</v>
      </c>
      <c r="E35">
        <f t="shared" si="6"/>
        <v>1100.7686238043275</v>
      </c>
      <c r="F35">
        <f t="shared" si="7"/>
        <v>10820.970427563652</v>
      </c>
      <c r="G35">
        <f t="shared" si="8"/>
        <v>21641.940855127305</v>
      </c>
      <c r="H35">
        <f t="shared" si="9"/>
        <v>11921.73905136798</v>
      </c>
      <c r="I35">
        <f t="shared" si="10"/>
        <v>22742.709478931632</v>
      </c>
      <c r="J35">
        <f t="shared" si="11"/>
        <v>-9720.2018037593243</v>
      </c>
      <c r="K35">
        <f t="shared" si="12"/>
        <v>-20541.172231322977</v>
      </c>
    </row>
    <row r="36" spans="1:11">
      <c r="A36" t="s">
        <v>91</v>
      </c>
      <c r="B36">
        <v>-11670.813617093434</v>
      </c>
      <c r="C36">
        <f t="shared" si="0"/>
        <v>-16960.438814419802</v>
      </c>
      <c r="D36">
        <f t="shared" si="5"/>
        <v>-3613.7910821099558</v>
      </c>
      <c r="E36">
        <f t="shared" si="6"/>
        <v>1048.8518071623032</v>
      </c>
      <c r="F36">
        <f t="shared" si="7"/>
        <v>10842.00691925144</v>
      </c>
      <c r="G36">
        <f t="shared" si="8"/>
        <v>21684.01383850288</v>
      </c>
      <c r="H36">
        <f t="shared" si="9"/>
        <v>11890.858726413744</v>
      </c>
      <c r="I36">
        <f t="shared" si="10"/>
        <v>22732.865645665184</v>
      </c>
      <c r="J36">
        <f t="shared" si="11"/>
        <v>-9793.1551120891363</v>
      </c>
      <c r="K36">
        <f t="shared" si="12"/>
        <v>-20635.162031340577</v>
      </c>
    </row>
    <row r="37" spans="1:11">
      <c r="A37" t="s">
        <v>92</v>
      </c>
      <c r="B37">
        <v>368.91810892875168</v>
      </c>
      <c r="C37">
        <f t="shared" si="0"/>
        <v>-13753.01124722307</v>
      </c>
      <c r="D37">
        <f t="shared" si="5"/>
        <v>-8590.0941489456</v>
      </c>
      <c r="E37">
        <f t="shared" si="6"/>
        <v>689.40135721502315</v>
      </c>
      <c r="F37">
        <f t="shared" si="7"/>
        <v>11044.780053649014</v>
      </c>
      <c r="G37">
        <f t="shared" si="8"/>
        <v>22089.560107298028</v>
      </c>
      <c r="H37">
        <f t="shared" si="9"/>
        <v>11734.181410864037</v>
      </c>
      <c r="I37">
        <f t="shared" si="10"/>
        <v>22778.96146451305</v>
      </c>
      <c r="J37">
        <f t="shared" si="11"/>
        <v>-10355.378696433991</v>
      </c>
      <c r="K37">
        <f t="shared" si="12"/>
        <v>-21400.158750083006</v>
      </c>
    </row>
    <row r="38" spans="1:11">
      <c r="A38" t="s">
        <v>93</v>
      </c>
      <c r="B38">
        <v>-1716.6626315744961</v>
      </c>
      <c r="C38">
        <f t="shared" si="0"/>
        <v>-13481.294724477506</v>
      </c>
      <c r="D38">
        <f t="shared" si="5"/>
        <v>-5873.2095149411416</v>
      </c>
      <c r="E38">
        <f t="shared" si="6"/>
        <v>714.21878667883243</v>
      </c>
      <c r="F38">
        <f t="shared" si="7"/>
        <v>11028.629720965895</v>
      </c>
      <c r="G38">
        <f t="shared" si="8"/>
        <v>22057.25944193179</v>
      </c>
      <c r="H38">
        <f t="shared" si="9"/>
        <v>11742.848507644727</v>
      </c>
      <c r="I38">
        <f t="shared" si="10"/>
        <v>22771.478228610624</v>
      </c>
      <c r="J38">
        <f t="shared" si="11"/>
        <v>-10314.410934287063</v>
      </c>
      <c r="K38">
        <f t="shared" si="12"/>
        <v>-21343.040655252957</v>
      </c>
    </row>
    <row r="39" spans="1:11">
      <c r="A39" t="s">
        <v>94</v>
      </c>
      <c r="B39">
        <v>536.58889775546936</v>
      </c>
      <c r="C39">
        <f t="shared" si="0"/>
        <v>-12481.969241983708</v>
      </c>
      <c r="D39">
        <f t="shared" si="5"/>
        <v>-10519.496625069656</v>
      </c>
      <c r="E39">
        <f t="shared" si="6"/>
        <v>495.61099943813258</v>
      </c>
      <c r="F39">
        <f t="shared" si="7"/>
        <v>11213.578166241328</v>
      </c>
      <c r="G39">
        <f t="shared" si="8"/>
        <v>22427.156332482657</v>
      </c>
      <c r="H39">
        <f t="shared" si="9"/>
        <v>11709.189165679461</v>
      </c>
      <c r="I39">
        <f t="shared" si="10"/>
        <v>22922.76733192079</v>
      </c>
      <c r="J39">
        <f t="shared" si="11"/>
        <v>-10717.967166803195</v>
      </c>
      <c r="K39">
        <f t="shared" si="12"/>
        <v>-21931.545333044523</v>
      </c>
    </row>
    <row r="40" spans="1:11">
      <c r="A40" t="s">
        <v>95</v>
      </c>
      <c r="B40">
        <v>-3508.1398284182228</v>
      </c>
      <c r="C40">
        <f t="shared" si="0"/>
        <v>-4319.2954533084976</v>
      </c>
      <c r="D40">
        <f t="shared" si="5"/>
        <v>12641.143361111304</v>
      </c>
      <c r="E40">
        <f t="shared" si="6"/>
        <v>1131.5370628152505</v>
      </c>
      <c r="F40">
        <f t="shared" si="7"/>
        <v>11535.391699183489</v>
      </c>
      <c r="G40">
        <f t="shared" si="8"/>
        <v>23070.783398366977</v>
      </c>
      <c r="H40">
        <f t="shared" si="9"/>
        <v>12666.928761998739</v>
      </c>
      <c r="I40">
        <f t="shared" si="10"/>
        <v>24202.320461182229</v>
      </c>
      <c r="J40">
        <f t="shared" si="11"/>
        <v>-10403.854636368238</v>
      </c>
      <c r="K40">
        <f t="shared" si="12"/>
        <v>-21939.246335551725</v>
      </c>
    </row>
    <row r="41" spans="1:11">
      <c r="A41" t="s">
        <v>96</v>
      </c>
      <c r="B41">
        <v>856.17142402850811</v>
      </c>
      <c r="C41">
        <f t="shared" si="0"/>
        <v>-3832.0421382087416</v>
      </c>
      <c r="D41">
        <f t="shared" si="5"/>
        <v>9920.9691090143278</v>
      </c>
      <c r="E41">
        <f t="shared" si="6"/>
        <v>1359.4454132659666</v>
      </c>
      <c r="F41">
        <f t="shared" si="7"/>
        <v>11667.660296224958</v>
      </c>
      <c r="G41">
        <f t="shared" si="8"/>
        <v>23335.320592449916</v>
      </c>
      <c r="H41">
        <f t="shared" si="9"/>
        <v>13027.105709490925</v>
      </c>
      <c r="I41">
        <f t="shared" si="10"/>
        <v>24694.766005715883</v>
      </c>
      <c r="J41">
        <f t="shared" si="11"/>
        <v>-10308.214882958991</v>
      </c>
      <c r="K41">
        <f t="shared" si="12"/>
        <v>-21975.87517918395</v>
      </c>
    </row>
    <row r="42" spans="1:11">
      <c r="A42" t="s">
        <v>97</v>
      </c>
      <c r="B42">
        <v>-7975.5318583155076</v>
      </c>
      <c r="C42">
        <f t="shared" si="0"/>
        <v>-10090.911364949752</v>
      </c>
      <c r="D42">
        <f t="shared" si="5"/>
        <v>3390.3833595277538</v>
      </c>
      <c r="E42">
        <f t="shared" si="6"/>
        <v>1453.1484830573693</v>
      </c>
      <c r="F42">
        <f t="shared" si="7"/>
        <v>11676.508428098621</v>
      </c>
      <c r="G42">
        <f t="shared" si="8"/>
        <v>23353.016856197242</v>
      </c>
      <c r="H42">
        <f t="shared" si="9"/>
        <v>13129.656911155991</v>
      </c>
      <c r="I42">
        <f t="shared" si="10"/>
        <v>24806.16533925461</v>
      </c>
      <c r="J42">
        <f t="shared" si="11"/>
        <v>-10223.359945041251</v>
      </c>
      <c r="K42">
        <f t="shared" si="12"/>
        <v>-21899.868373139874</v>
      </c>
    </row>
    <row r="43" spans="1:11">
      <c r="A43" t="s">
        <v>98</v>
      </c>
      <c r="B43">
        <v>-1748.856781331325</v>
      </c>
      <c r="C43">
        <f t="shared" si="0"/>
        <v>-12376.357044036547</v>
      </c>
      <c r="D43">
        <f t="shared" si="5"/>
        <v>105.61219794716089</v>
      </c>
      <c r="E43">
        <f t="shared" si="6"/>
        <v>1181.8809556685578</v>
      </c>
      <c r="F43">
        <f t="shared" si="7"/>
        <v>11639.749716535725</v>
      </c>
      <c r="G43">
        <f t="shared" si="8"/>
        <v>23279.499433071451</v>
      </c>
      <c r="H43">
        <f t="shared" si="9"/>
        <v>12821.630672204283</v>
      </c>
      <c r="I43">
        <f t="shared" si="10"/>
        <v>24461.38038874001</v>
      </c>
      <c r="J43">
        <f t="shared" si="11"/>
        <v>-10457.868760867168</v>
      </c>
      <c r="K43">
        <f t="shared" si="12"/>
        <v>-22097.618477402892</v>
      </c>
    </row>
    <row r="44" spans="1:11">
      <c r="A44" t="s">
        <v>99</v>
      </c>
      <c r="B44">
        <v>61.220374918411039</v>
      </c>
      <c r="C44">
        <f t="shared" si="0"/>
        <v>-8806.9968406999124</v>
      </c>
      <c r="D44">
        <f t="shared" si="5"/>
        <v>-4487.7013873914148</v>
      </c>
      <c r="E44">
        <f t="shared" si="6"/>
        <v>1415.1774035024462</v>
      </c>
      <c r="F44">
        <f t="shared" si="7"/>
        <v>11467.171727828256</v>
      </c>
      <c r="G44">
        <f t="shared" si="8"/>
        <v>22934.343455656512</v>
      </c>
      <c r="H44">
        <f t="shared" si="9"/>
        <v>12882.349131330702</v>
      </c>
      <c r="I44">
        <f t="shared" si="10"/>
        <v>24349.520859158958</v>
      </c>
      <c r="J44">
        <f t="shared" si="11"/>
        <v>-10051.994324325809</v>
      </c>
      <c r="K44">
        <f t="shared" si="12"/>
        <v>-21519.166052154065</v>
      </c>
    </row>
    <row r="45" spans="1:11">
      <c r="A45" t="s">
        <v>100</v>
      </c>
      <c r="B45">
        <v>-8124.054896898514</v>
      </c>
      <c r="C45">
        <f t="shared" si="0"/>
        <v>-17787.223161626935</v>
      </c>
      <c r="D45">
        <f t="shared" si="5"/>
        <v>-13955.181023418194</v>
      </c>
      <c r="E45">
        <f t="shared" si="6"/>
        <v>1507.5151170515999</v>
      </c>
      <c r="F45">
        <f t="shared" si="7"/>
        <v>11327.825416639454</v>
      </c>
      <c r="G45">
        <f t="shared" si="8"/>
        <v>22655.650833278909</v>
      </c>
      <c r="H45">
        <f t="shared" si="9"/>
        <v>12835.340533691055</v>
      </c>
      <c r="I45">
        <f t="shared" si="10"/>
        <v>24163.165950330509</v>
      </c>
      <c r="J45">
        <f t="shared" si="11"/>
        <v>-9820.3102995878544</v>
      </c>
      <c r="K45">
        <f t="shared" si="12"/>
        <v>-21148.135716227309</v>
      </c>
    </row>
    <row r="46" spans="1:11">
      <c r="A46" t="s">
        <v>101</v>
      </c>
      <c r="B46">
        <v>-6701.2952846478847</v>
      </c>
      <c r="C46">
        <f t="shared" si="0"/>
        <v>-16512.986587959313</v>
      </c>
      <c r="D46">
        <f t="shared" si="5"/>
        <v>-6422.0752230095604</v>
      </c>
      <c r="E46">
        <f t="shared" si="6"/>
        <v>1675.53073853403</v>
      </c>
      <c r="F46">
        <f t="shared" si="7"/>
        <v>11175.454443033064</v>
      </c>
      <c r="G46">
        <f t="shared" si="8"/>
        <v>22350.908886066129</v>
      </c>
      <c r="H46">
        <f t="shared" si="9"/>
        <v>12850.985181567094</v>
      </c>
      <c r="I46">
        <f t="shared" si="10"/>
        <v>24026.43962460016</v>
      </c>
      <c r="J46">
        <f t="shared" si="11"/>
        <v>-9499.923704499035</v>
      </c>
      <c r="K46">
        <f t="shared" si="12"/>
        <v>-20675.378147532098</v>
      </c>
    </row>
    <row r="47" spans="1:11">
      <c r="A47" t="s">
        <v>102</v>
      </c>
      <c r="B47">
        <v>-4095.0078911594483</v>
      </c>
      <c r="C47">
        <f t="shared" si="0"/>
        <v>-18859.137697787439</v>
      </c>
      <c r="D47">
        <f t="shared" si="5"/>
        <v>-6482.7806537508914</v>
      </c>
      <c r="E47">
        <f t="shared" si="6"/>
        <v>1685.2062556949429</v>
      </c>
      <c r="F47">
        <f t="shared" si="7"/>
        <v>11167.924238915706</v>
      </c>
      <c r="G47">
        <f t="shared" si="8"/>
        <v>22335.848477831412</v>
      </c>
      <c r="H47">
        <f t="shared" si="9"/>
        <v>12853.130494610648</v>
      </c>
      <c r="I47">
        <f t="shared" si="10"/>
        <v>24021.054733526355</v>
      </c>
      <c r="J47">
        <f t="shared" si="11"/>
        <v>-9482.7179832207639</v>
      </c>
      <c r="K47">
        <f t="shared" si="12"/>
        <v>-20650.64222213647</v>
      </c>
    </row>
    <row r="48" spans="1:11">
      <c r="A48" t="s">
        <v>103</v>
      </c>
      <c r="B48">
        <v>-17812.415073085685</v>
      </c>
      <c r="C48">
        <f t="shared" si="0"/>
        <v>-36732.773145791536</v>
      </c>
      <c r="D48">
        <f t="shared" si="5"/>
        <v>-27925.776305091626</v>
      </c>
      <c r="E48">
        <f t="shared" si="6"/>
        <v>181.88323932336297</v>
      </c>
      <c r="F48">
        <f t="shared" si="7"/>
        <v>12980.007563669244</v>
      </c>
      <c r="G48">
        <f t="shared" si="8"/>
        <v>25960.015127338487</v>
      </c>
      <c r="H48">
        <f t="shared" si="9"/>
        <v>13161.890802992606</v>
      </c>
      <c r="I48">
        <f t="shared" si="10"/>
        <v>26141.898366661851</v>
      </c>
      <c r="J48">
        <f t="shared" si="11"/>
        <v>-12798.124324345881</v>
      </c>
      <c r="K48">
        <f t="shared" si="12"/>
        <v>-25778.131888015123</v>
      </c>
    </row>
    <row r="49" spans="1:11">
      <c r="A49" t="s">
        <v>104</v>
      </c>
      <c r="B49">
        <v>-6030.9887610338519</v>
      </c>
      <c r="C49">
        <f t="shared" si="0"/>
        <v>-34639.707009926875</v>
      </c>
      <c r="D49">
        <f t="shared" si="5"/>
        <v>-16852.48384829994</v>
      </c>
      <c r="E49">
        <f t="shared" si="6"/>
        <v>-276.21764880826777</v>
      </c>
      <c r="F49">
        <f t="shared" si="7"/>
        <v>13426.466361968553</v>
      </c>
      <c r="G49">
        <f t="shared" si="8"/>
        <v>26852.932723937105</v>
      </c>
      <c r="H49">
        <f t="shared" si="9"/>
        <v>13150.248713160285</v>
      </c>
      <c r="I49">
        <f t="shared" si="10"/>
        <v>26576.715075128835</v>
      </c>
      <c r="J49">
        <f t="shared" si="11"/>
        <v>-13702.68401077682</v>
      </c>
      <c r="K49">
        <f t="shared" si="12"/>
        <v>-27129.150372745375</v>
      </c>
    </row>
    <row r="50" spans="1:11">
      <c r="A50" t="s">
        <v>105</v>
      </c>
      <c r="B50">
        <v>-15021.670826461239</v>
      </c>
      <c r="C50">
        <f t="shared" si="0"/>
        <v>-42960.082551740226</v>
      </c>
      <c r="D50">
        <f t="shared" si="5"/>
        <v>-26447.095963780914</v>
      </c>
      <c r="E50">
        <f t="shared" si="6"/>
        <v>-1587.3938847500326</v>
      </c>
      <c r="F50">
        <f t="shared" si="7"/>
        <v>14646.103160750707</v>
      </c>
      <c r="G50">
        <f t="shared" si="8"/>
        <v>29292.206321501413</v>
      </c>
      <c r="H50">
        <f t="shared" si="9"/>
        <v>13058.709276000674</v>
      </c>
      <c r="I50">
        <f t="shared" si="10"/>
        <v>27704.812436751381</v>
      </c>
      <c r="J50">
        <f t="shared" si="11"/>
        <v>-16233.497045500739</v>
      </c>
      <c r="K50">
        <f t="shared" si="12"/>
        <v>-30879.600206251445</v>
      </c>
    </row>
    <row r="51" spans="1:11">
      <c r="A51" t="s">
        <v>106</v>
      </c>
      <c r="B51">
        <v>-689.00959499085707</v>
      </c>
      <c r="C51">
        <f t="shared" si="0"/>
        <v>-39554.084255571637</v>
      </c>
      <c r="D51">
        <f t="shared" si="5"/>
        <v>-20694.946557784198</v>
      </c>
      <c r="E51">
        <f t="shared" si="6"/>
        <v>-2580.5401929903264</v>
      </c>
      <c r="F51">
        <f t="shared" si="7"/>
        <v>15253.057685455731</v>
      </c>
      <c r="G51">
        <f t="shared" si="8"/>
        <v>30506.115370911462</v>
      </c>
      <c r="H51">
        <f t="shared" si="9"/>
        <v>12672.517492465406</v>
      </c>
      <c r="I51">
        <f t="shared" si="10"/>
        <v>27925.575177921135</v>
      </c>
      <c r="J51">
        <f t="shared" si="11"/>
        <v>-17833.597878446057</v>
      </c>
      <c r="K51">
        <f t="shared" si="12"/>
        <v>-33086.65556390179</v>
      </c>
    </row>
    <row r="52" spans="1:11">
      <c r="A52" t="s">
        <v>107</v>
      </c>
      <c r="B52">
        <v>-15286.232059643278</v>
      </c>
      <c r="C52">
        <f t="shared" si="0"/>
        <v>-37027.901242129228</v>
      </c>
      <c r="D52">
        <f t="shared" si="5"/>
        <v>-295.12809633769211</v>
      </c>
      <c r="E52">
        <f t="shared" si="6"/>
        <v>-3018.4547725632065</v>
      </c>
      <c r="F52">
        <f t="shared" si="7"/>
        <v>15043.592691140286</v>
      </c>
      <c r="G52">
        <f t="shared" si="8"/>
        <v>30087.185382280572</v>
      </c>
      <c r="H52">
        <f t="shared" si="9"/>
        <v>12025.137918577078</v>
      </c>
      <c r="I52">
        <f t="shared" si="10"/>
        <v>27068.730609717364</v>
      </c>
      <c r="J52">
        <f t="shared" si="11"/>
        <v>-18062.047463703493</v>
      </c>
      <c r="K52">
        <f t="shared" si="12"/>
        <v>-33105.640154843779</v>
      </c>
    </row>
    <row r="53" spans="1:11">
      <c r="A53" t="s">
        <v>108</v>
      </c>
      <c r="B53">
        <v>-14899.798511911395</v>
      </c>
      <c r="C53">
        <f t="shared" si="0"/>
        <v>-45896.710993006767</v>
      </c>
      <c r="D53">
        <f t="shared" si="5"/>
        <v>-11257.003983079892</v>
      </c>
      <c r="E53">
        <f t="shared" si="6"/>
        <v>-4947.8589858067571</v>
      </c>
      <c r="F53">
        <f t="shared" si="7"/>
        <v>13322.342418498265</v>
      </c>
      <c r="G53">
        <f t="shared" si="8"/>
        <v>26644.68483699653</v>
      </c>
      <c r="H53">
        <f t="shared" si="9"/>
        <v>8374.4834326915079</v>
      </c>
      <c r="I53">
        <f t="shared" si="10"/>
        <v>21696.825851189773</v>
      </c>
      <c r="J53">
        <f t="shared" si="11"/>
        <v>-18270.201404305022</v>
      </c>
      <c r="K53">
        <f t="shared" si="12"/>
        <v>-31592.543822803287</v>
      </c>
    </row>
    <row r="54" spans="1:11">
      <c r="A54" t="s">
        <v>109</v>
      </c>
      <c r="B54">
        <v>-26820.150072203844</v>
      </c>
      <c r="C54">
        <f t="shared" si="0"/>
        <v>-57695.190238749376</v>
      </c>
      <c r="D54">
        <f t="shared" si="5"/>
        <v>-14735.107687009149</v>
      </c>
      <c r="E54">
        <f t="shared" si="6"/>
        <v>-6556.4820510014542</v>
      </c>
      <c r="F54">
        <f t="shared" si="7"/>
        <v>12386.644916268328</v>
      </c>
      <c r="G54">
        <f t="shared" si="8"/>
        <v>24773.289832536655</v>
      </c>
      <c r="H54">
        <f t="shared" si="9"/>
        <v>5830.1628652668733</v>
      </c>
      <c r="I54">
        <f t="shared" si="10"/>
        <v>18216.807781535201</v>
      </c>
      <c r="J54">
        <f t="shared" si="11"/>
        <v>-18943.126967269782</v>
      </c>
      <c r="K54">
        <f t="shared" si="12"/>
        <v>-31329.771883538109</v>
      </c>
    </row>
    <row r="55" spans="1:11">
      <c r="A55" t="s">
        <v>110</v>
      </c>
      <c r="B55">
        <v>-14750.799985771926</v>
      </c>
      <c r="C55">
        <f t="shared" si="0"/>
        <v>-71756.980629530444</v>
      </c>
      <c r="D55">
        <f t="shared" si="5"/>
        <v>-32202.896373958807</v>
      </c>
      <c r="E55">
        <f t="shared" si="6"/>
        <v>-9214.8330223189023</v>
      </c>
      <c r="F55">
        <f t="shared" si="7"/>
        <v>11863.630264464589</v>
      </c>
      <c r="G55">
        <f t="shared" si="8"/>
        <v>23727.260528929179</v>
      </c>
      <c r="H55">
        <f t="shared" si="9"/>
        <v>2648.7972421456871</v>
      </c>
      <c r="I55">
        <f t="shared" si="10"/>
        <v>14512.427506610276</v>
      </c>
      <c r="J55">
        <f t="shared" si="11"/>
        <v>-21078.463286783492</v>
      </c>
      <c r="K55">
        <f t="shared" si="12"/>
        <v>-32942.093551248079</v>
      </c>
    </row>
    <row r="56" spans="1:11">
      <c r="A56" t="s">
        <v>111</v>
      </c>
      <c r="B56">
        <v>-7869.3238752809675</v>
      </c>
      <c r="C56">
        <f t="shared" si="0"/>
        <v>-64340.072445168131</v>
      </c>
      <c r="D56">
        <f t="shared" si="5"/>
        <v>-27312.171203038903</v>
      </c>
      <c r="E56">
        <f t="shared" si="6"/>
        <v>-10399.752028365352</v>
      </c>
      <c r="F56">
        <f t="shared" si="7"/>
        <v>12444.043291513215</v>
      </c>
      <c r="G56">
        <f t="shared" si="8"/>
        <v>24888.08658302643</v>
      </c>
      <c r="H56">
        <f t="shared" si="9"/>
        <v>2044.291263147863</v>
      </c>
      <c r="I56">
        <f t="shared" si="10"/>
        <v>14488.334554661078</v>
      </c>
      <c r="J56">
        <f t="shared" si="11"/>
        <v>-22843.795319878569</v>
      </c>
      <c r="K56">
        <f t="shared" si="12"/>
        <v>-35287.83861139178</v>
      </c>
    </row>
    <row r="57" spans="1:11">
      <c r="A57" t="s">
        <v>112</v>
      </c>
      <c r="B57">
        <v>-20237.274801666616</v>
      </c>
      <c r="C57">
        <f t="shared" si="0"/>
        <v>-69677.548734923359</v>
      </c>
      <c r="D57">
        <f t="shared" si="5"/>
        <v>-23780.837741916592</v>
      </c>
      <c r="E57">
        <f t="shared" si="6"/>
        <v>-11159.289208013899</v>
      </c>
      <c r="F57">
        <f t="shared" si="7"/>
        <v>12786.651580266567</v>
      </c>
      <c r="G57">
        <f t="shared" si="8"/>
        <v>25573.303160533134</v>
      </c>
      <c r="H57">
        <f t="shared" si="9"/>
        <v>1627.3623722526681</v>
      </c>
      <c r="I57">
        <f t="shared" si="10"/>
        <v>14414.013952519235</v>
      </c>
      <c r="J57">
        <f t="shared" si="11"/>
        <v>-23945.940788280466</v>
      </c>
      <c r="K57">
        <f t="shared" si="12"/>
        <v>-36732.592368547033</v>
      </c>
    </row>
    <row r="58" spans="1:11">
      <c r="A58" t="s">
        <v>113</v>
      </c>
      <c r="B58">
        <v>-38803.537506720684</v>
      </c>
      <c r="C58">
        <f t="shared" si="0"/>
        <v>-81660.936169440189</v>
      </c>
      <c r="D58">
        <f t="shared" si="5"/>
        <v>-23965.745930690813</v>
      </c>
      <c r="E58">
        <f t="shared" si="6"/>
        <v>-12063.916028801385</v>
      </c>
      <c r="F58">
        <f t="shared" si="7"/>
        <v>13030.665079035793</v>
      </c>
      <c r="G58">
        <f t="shared" si="8"/>
        <v>26061.330158071585</v>
      </c>
      <c r="H58">
        <f t="shared" si="9"/>
        <v>966.74905023440806</v>
      </c>
      <c r="I58">
        <f t="shared" si="10"/>
        <v>13997.414129270201</v>
      </c>
      <c r="J58">
        <f t="shared" si="11"/>
        <v>-25094.581107837177</v>
      </c>
      <c r="K58">
        <f t="shared" si="12"/>
        <v>-38125.246186872973</v>
      </c>
    </row>
    <row r="59" spans="1:11">
      <c r="A59" t="s">
        <v>114</v>
      </c>
      <c r="B59">
        <v>-33145.518122099747</v>
      </c>
      <c r="C59">
        <f t="shared" si="0"/>
        <v>-100055.65430576801</v>
      </c>
      <c r="D59">
        <f t="shared" si="5"/>
        <v>-28298.673676237566</v>
      </c>
      <c r="E59">
        <f t="shared" si="6"/>
        <v>-12952.874881359778</v>
      </c>
      <c r="F59">
        <f t="shared" si="7"/>
        <v>13517.130619258041</v>
      </c>
      <c r="G59">
        <f t="shared" si="8"/>
        <v>27034.261238516083</v>
      </c>
      <c r="H59">
        <f t="shared" si="9"/>
        <v>564.25573789826376</v>
      </c>
      <c r="I59">
        <f t="shared" si="10"/>
        <v>14081.386357156305</v>
      </c>
      <c r="J59">
        <f t="shared" si="11"/>
        <v>-26470.005500617819</v>
      </c>
      <c r="K59">
        <f t="shared" si="12"/>
        <v>-39987.13611987586</v>
      </c>
    </row>
    <row r="60" spans="1:11">
      <c r="A60" t="s">
        <v>115</v>
      </c>
      <c r="B60">
        <v>-20093.35322801875</v>
      </c>
      <c r="C60">
        <f t="shared" si="0"/>
        <v>-112279.6836585058</v>
      </c>
      <c r="D60">
        <f t="shared" si="5"/>
        <v>-47939.611213337674</v>
      </c>
      <c r="E60">
        <f t="shared" si="6"/>
        <v>-15981.912610082229</v>
      </c>
      <c r="F60">
        <f t="shared" si="7"/>
        <v>14247.917930092726</v>
      </c>
      <c r="G60">
        <f t="shared" si="8"/>
        <v>28495.835860185452</v>
      </c>
      <c r="H60">
        <f t="shared" si="9"/>
        <v>-1733.9946799895024</v>
      </c>
      <c r="I60">
        <f t="shared" si="10"/>
        <v>12513.923250103224</v>
      </c>
      <c r="J60">
        <f t="shared" si="11"/>
        <v>-30229.830540174953</v>
      </c>
      <c r="K60">
        <f t="shared" si="12"/>
        <v>-44477.748470267681</v>
      </c>
    </row>
    <row r="61" spans="1:11">
      <c r="A61" t="s">
        <v>116</v>
      </c>
      <c r="B61">
        <v>-9296.5821558775733</v>
      </c>
      <c r="C61">
        <f t="shared" si="0"/>
        <v>-101338.99101271677</v>
      </c>
      <c r="D61">
        <f t="shared" si="5"/>
        <v>-31661.442277793409</v>
      </c>
      <c r="E61">
        <f t="shared" si="6"/>
        <v>-18061.033179422615</v>
      </c>
      <c r="F61">
        <f t="shared" si="7"/>
        <v>13269.461703119492</v>
      </c>
      <c r="G61">
        <f t="shared" si="8"/>
        <v>26538.923406238984</v>
      </c>
      <c r="H61">
        <f t="shared" si="9"/>
        <v>-4791.5714763031228</v>
      </c>
      <c r="I61">
        <f t="shared" si="10"/>
        <v>8477.8902268163692</v>
      </c>
      <c r="J61">
        <f t="shared" si="11"/>
        <v>-31330.494882542109</v>
      </c>
      <c r="K61">
        <f t="shared" si="12"/>
        <v>-44599.956585661595</v>
      </c>
    </row>
    <row r="62" spans="1:11">
      <c r="A62" t="s">
        <v>117</v>
      </c>
      <c r="B62">
        <v>-44334.87811186308</v>
      </c>
      <c r="C62">
        <f t="shared" si="0"/>
        <v>-106870.33161785915</v>
      </c>
      <c r="D62">
        <f t="shared" si="5"/>
        <v>-25209.39544841896</v>
      </c>
      <c r="E62">
        <f t="shared" si="6"/>
        <v>-19491.022119819951</v>
      </c>
      <c r="F62">
        <f t="shared" si="7"/>
        <v>12344.894764379802</v>
      </c>
      <c r="G62">
        <f t="shared" si="8"/>
        <v>24689.789528759604</v>
      </c>
      <c r="H62">
        <f t="shared" si="9"/>
        <v>-7146.1273554401487</v>
      </c>
      <c r="I62">
        <f t="shared" si="10"/>
        <v>5198.7674089396533</v>
      </c>
      <c r="J62">
        <f t="shared" si="11"/>
        <v>-31835.916884199753</v>
      </c>
      <c r="K62">
        <f t="shared" si="12"/>
        <v>-44180.811648579554</v>
      </c>
    </row>
    <row r="63" spans="1:11">
      <c r="A63" t="s">
        <v>163</v>
      </c>
      <c r="B63">
        <v>-12664.636207138818</v>
      </c>
      <c r="C63">
        <f t="shared" si="0"/>
        <v>-86389.449702898215</v>
      </c>
      <c r="D63">
        <f t="shared" si="5"/>
        <v>13666.204602869795</v>
      </c>
      <c r="E63">
        <f t="shared" si="6"/>
        <v>-18812.992499573818</v>
      </c>
      <c r="F63">
        <f t="shared" si="7"/>
        <v>13768.215173411028</v>
      </c>
      <c r="G63">
        <f t="shared" si="8"/>
        <v>27536.430346822057</v>
      </c>
      <c r="H63">
        <f t="shared" si="9"/>
        <v>-5044.7773261627899</v>
      </c>
      <c r="I63">
        <f t="shared" si="10"/>
        <v>8723.4378472482385</v>
      </c>
      <c r="J63">
        <f t="shared" si="11"/>
        <v>-32581.207672984849</v>
      </c>
      <c r="K63">
        <f t="shared" si="12"/>
        <v>-46349.422846395872</v>
      </c>
    </row>
    <row r="64" spans="1:11">
      <c r="A64" t="s">
        <v>119</v>
      </c>
      <c r="B64">
        <v>-40.32167693083899</v>
      </c>
      <c r="C64">
        <f t="shared" si="0"/>
        <v>-66336.4181518103</v>
      </c>
      <c r="D64">
        <f t="shared" si="5"/>
        <v>45943.265506695505</v>
      </c>
      <c r="E64">
        <f t="shared" si="6"/>
        <v>-16291.444154869474</v>
      </c>
      <c r="F64">
        <f t="shared" si="7"/>
        <v>19818.526814172867</v>
      </c>
      <c r="G64">
        <f t="shared" si="8"/>
        <v>39637.053628345733</v>
      </c>
      <c r="H64">
        <f t="shared" si="9"/>
        <v>3527.0826593033926</v>
      </c>
      <c r="I64">
        <f t="shared" si="10"/>
        <v>23345.609473476259</v>
      </c>
      <c r="J64">
        <f t="shared" si="11"/>
        <v>-36109.970969042341</v>
      </c>
      <c r="K64">
        <f t="shared" si="12"/>
        <v>-55928.497783215207</v>
      </c>
    </row>
    <row r="65" spans="1:11">
      <c r="A65" t="s">
        <v>120</v>
      </c>
      <c r="B65">
        <v>20746.595987096909</v>
      </c>
      <c r="C65">
        <f t="shared" si="0"/>
        <v>-36293.240008835834</v>
      </c>
      <c r="D65">
        <f t="shared" si="5"/>
        <v>65045.751003880934</v>
      </c>
      <c r="E65">
        <f t="shared" si="6"/>
        <v>-12341.397553504517</v>
      </c>
      <c r="F65">
        <f t="shared" si="7"/>
        <v>26912.069220070902</v>
      </c>
      <c r="G65">
        <f t="shared" si="8"/>
        <v>53824.138440141804</v>
      </c>
      <c r="H65">
        <f t="shared" si="9"/>
        <v>14570.671666566384</v>
      </c>
      <c r="I65">
        <f t="shared" si="10"/>
        <v>41482.740886637286</v>
      </c>
      <c r="J65">
        <f t="shared" si="11"/>
        <v>-39253.466773575419</v>
      </c>
      <c r="K65">
        <f t="shared" si="12"/>
        <v>-66165.535993646321</v>
      </c>
    </row>
    <row r="66" spans="1:11">
      <c r="A66" t="s">
        <v>121</v>
      </c>
      <c r="B66">
        <v>-18490.042317051011</v>
      </c>
      <c r="C66">
        <f t="shared" si="0"/>
        <v>-10448.404214023758</v>
      </c>
      <c r="D66">
        <f t="shared" si="5"/>
        <v>96421.927403835391</v>
      </c>
      <c r="E66">
        <f t="shared" si="6"/>
        <v>-7199.1974221622686</v>
      </c>
      <c r="F66">
        <f t="shared" si="7"/>
        <v>36293.038305554124</v>
      </c>
      <c r="G66">
        <f t="shared" si="8"/>
        <v>72586.076611108248</v>
      </c>
      <c r="H66">
        <f t="shared" si="9"/>
        <v>29093.840883391855</v>
      </c>
      <c r="I66">
        <f t="shared" si="10"/>
        <v>65386.879188945983</v>
      </c>
      <c r="J66">
        <f t="shared" si="11"/>
        <v>-43492.23572771639</v>
      </c>
      <c r="K66">
        <f t="shared" si="12"/>
        <v>-79785.274033270514</v>
      </c>
    </row>
    <row r="67" spans="1:11">
      <c r="A67" t="s">
        <v>122</v>
      </c>
      <c r="B67">
        <v>-19657.084743995441</v>
      </c>
      <c r="C67">
        <f t="shared" si="0"/>
        <v>-17440.852750880382</v>
      </c>
      <c r="D67">
        <f t="shared" si="5"/>
        <v>68948.596952017833</v>
      </c>
      <c r="E67">
        <f t="shared" si="6"/>
        <v>-3427.6285418738335</v>
      </c>
      <c r="F67">
        <f t="shared" si="7"/>
        <v>40091.990707037941</v>
      </c>
      <c r="G67">
        <f t="shared" si="8"/>
        <v>80183.981414075883</v>
      </c>
      <c r="H67">
        <f t="shared" si="9"/>
        <v>36664.362165164108</v>
      </c>
      <c r="I67">
        <f t="shared" si="10"/>
        <v>76756.352872202056</v>
      </c>
      <c r="J67">
        <f t="shared" si="11"/>
        <v>-43519.619248911775</v>
      </c>
      <c r="K67">
        <f t="shared" si="12"/>
        <v>-83611.609955949709</v>
      </c>
    </row>
    <row r="68" spans="1:11">
      <c r="A68" t="s">
        <v>123</v>
      </c>
      <c r="B68">
        <v>-12347.97923201517</v>
      </c>
      <c r="C68">
        <f t="shared" si="0"/>
        <v>-29748.510305964715</v>
      </c>
      <c r="D68">
        <f t="shared" si="5"/>
        <v>36587.907845845584</v>
      </c>
      <c r="E68">
        <f t="shared" si="6"/>
        <v>-201.94433432697662</v>
      </c>
      <c r="F68">
        <f t="shared" si="7"/>
        <v>40609.157506679134</v>
      </c>
      <c r="G68">
        <f t="shared" si="8"/>
        <v>81218.315013358268</v>
      </c>
      <c r="H68">
        <f t="shared" si="9"/>
        <v>40407.21317235216</v>
      </c>
      <c r="I68">
        <f t="shared" si="10"/>
        <v>81016.370679031286</v>
      </c>
      <c r="J68">
        <f t="shared" si="11"/>
        <v>-40811.101841006108</v>
      </c>
      <c r="K68">
        <f t="shared" si="12"/>
        <v>-81420.259347685249</v>
      </c>
    </row>
    <row r="69" spans="1:11">
      <c r="A69" t="s">
        <v>124</v>
      </c>
      <c r="B69">
        <v>-9055.3552628474936</v>
      </c>
      <c r="C69">
        <f t="shared" si="0"/>
        <v>-59550.461555909118</v>
      </c>
      <c r="D69">
        <f t="shared" si="5"/>
        <v>-23257.221547073284</v>
      </c>
      <c r="E69">
        <f t="shared" si="6"/>
        <v>-522.18121926564345</v>
      </c>
      <c r="F69">
        <f t="shared" si="7"/>
        <v>40772.29716276269</v>
      </c>
      <c r="G69">
        <f t="shared" si="8"/>
        <v>81544.594325525381</v>
      </c>
      <c r="H69">
        <f t="shared" si="9"/>
        <v>40250.115943497047</v>
      </c>
      <c r="I69">
        <f t="shared" si="10"/>
        <v>81022.413106259744</v>
      </c>
      <c r="J69">
        <f t="shared" si="11"/>
        <v>-41294.478382028334</v>
      </c>
      <c r="K69">
        <f t="shared" si="12"/>
        <v>-82066.775544791017</v>
      </c>
    </row>
    <row r="70" spans="1:11">
      <c r="A70" t="s">
        <v>125</v>
      </c>
      <c r="B70">
        <v>-31060.878962676343</v>
      </c>
      <c r="C70">
        <f t="shared" ref="C70:C92" si="13">SUM(B67,B68,B69,B70)</f>
        <v>-72121.298201534446</v>
      </c>
      <c r="D70">
        <f t="shared" si="5"/>
        <v>-61672.893987510688</v>
      </c>
      <c r="E70">
        <f t="shared" si="6"/>
        <v>-2283.4711204521336</v>
      </c>
      <c r="F70">
        <f t="shared" si="7"/>
        <v>42667.928130399312</v>
      </c>
      <c r="G70">
        <f t="shared" si="8"/>
        <v>85335.856260798624</v>
      </c>
      <c r="H70">
        <f t="shared" si="9"/>
        <v>40384.457009947175</v>
      </c>
      <c r="I70">
        <f t="shared" si="10"/>
        <v>83052.385140346494</v>
      </c>
      <c r="J70">
        <f t="shared" si="11"/>
        <v>-44951.399250851449</v>
      </c>
      <c r="K70">
        <f t="shared" si="12"/>
        <v>-87619.327381250754</v>
      </c>
    </row>
    <row r="71" spans="1:11">
      <c r="A71" t="s">
        <v>126</v>
      </c>
      <c r="B71">
        <v>-38042.537046441314</v>
      </c>
      <c r="C71">
        <f t="shared" si="13"/>
        <v>-90506.750503980322</v>
      </c>
      <c r="D71">
        <f t="shared" si="5"/>
        <v>-73065.89775309994</v>
      </c>
      <c r="E71">
        <f t="shared" si="6"/>
        <v>-4902.0186802179196</v>
      </c>
      <c r="F71">
        <f t="shared" si="7"/>
        <v>45378.248553365345</v>
      </c>
      <c r="G71">
        <f t="shared" si="8"/>
        <v>90756.497106730691</v>
      </c>
      <c r="H71">
        <f t="shared" si="9"/>
        <v>40476.229873147429</v>
      </c>
      <c r="I71">
        <f t="shared" si="10"/>
        <v>85854.478426512767</v>
      </c>
      <c r="J71">
        <f t="shared" si="11"/>
        <v>-50280.267233583261</v>
      </c>
      <c r="K71">
        <f t="shared" si="12"/>
        <v>-95658.515786948614</v>
      </c>
    </row>
    <row r="72" spans="1:11">
      <c r="A72" t="s">
        <v>127</v>
      </c>
      <c r="B72">
        <v>-31571.041454431634</v>
      </c>
      <c r="C72">
        <f t="shared" si="13"/>
        <v>-109729.81272639678</v>
      </c>
      <c r="D72">
        <f t="shared" si="5"/>
        <v>-79981.302420432068</v>
      </c>
      <c r="E72">
        <f t="shared" si="6"/>
        <v>-8886.3273964226355</v>
      </c>
      <c r="F72">
        <f t="shared" si="7"/>
        <v>48353.253023327314</v>
      </c>
      <c r="G72">
        <f t="shared" si="8"/>
        <v>96706.506046654627</v>
      </c>
      <c r="H72">
        <f t="shared" si="9"/>
        <v>39466.925626904675</v>
      </c>
      <c r="I72">
        <f t="shared" si="10"/>
        <v>87820.178650231988</v>
      </c>
      <c r="J72">
        <f t="shared" si="11"/>
        <v>-57239.580419749953</v>
      </c>
      <c r="K72">
        <f t="shared" si="12"/>
        <v>-105592.83344307727</v>
      </c>
    </row>
    <row r="73" spans="1:11">
      <c r="A73" t="s">
        <v>128</v>
      </c>
      <c r="B73">
        <v>-39962.39755577327</v>
      </c>
      <c r="C73">
        <f t="shared" si="13"/>
        <v>-140636.85501932257</v>
      </c>
      <c r="D73">
        <f t="shared" si="5"/>
        <v>-81086.393463413449</v>
      </c>
      <c r="E73">
        <f t="shared" si="6"/>
        <v>-12377.796870439317</v>
      </c>
      <c r="F73">
        <f t="shared" si="7"/>
        <v>50983.034707460247</v>
      </c>
      <c r="G73">
        <f t="shared" si="8"/>
        <v>101966.06941492049</v>
      </c>
      <c r="H73">
        <f t="shared" si="9"/>
        <v>38605.237837020934</v>
      </c>
      <c r="I73">
        <f t="shared" si="10"/>
        <v>89588.27254448118</v>
      </c>
      <c r="J73">
        <f t="shared" si="11"/>
        <v>-63360.83157789956</v>
      </c>
      <c r="K73">
        <f t="shared" si="12"/>
        <v>-114343.86628535981</v>
      </c>
    </row>
    <row r="74" spans="1:11">
      <c r="A74" t="s">
        <v>129</v>
      </c>
      <c r="B74">
        <v>-9628.3501381739679</v>
      </c>
      <c r="C74">
        <f t="shared" si="13"/>
        <v>-119204.32619482017</v>
      </c>
      <c r="D74">
        <f t="shared" ref="D74:D93" si="14">C74-C70</f>
        <v>-47083.027993285723</v>
      </c>
      <c r="E74">
        <f t="shared" si="6"/>
        <v>-13995.192885753146</v>
      </c>
      <c r="F74">
        <f t="shared" si="7"/>
        <v>51571.464716580711</v>
      </c>
      <c r="G74">
        <f t="shared" si="8"/>
        <v>103142.92943316142</v>
      </c>
      <c r="H74">
        <f t="shared" si="9"/>
        <v>37576.271830827565</v>
      </c>
      <c r="I74">
        <f t="shared" si="10"/>
        <v>89147.736547408276</v>
      </c>
      <c r="J74">
        <f t="shared" si="11"/>
        <v>-65566.657602333857</v>
      </c>
      <c r="K74">
        <f t="shared" si="12"/>
        <v>-117138.12231891457</v>
      </c>
    </row>
    <row r="75" spans="1:11">
      <c r="A75" t="s">
        <v>130</v>
      </c>
      <c r="B75">
        <v>-19146.87868673648</v>
      </c>
      <c r="C75">
        <f t="shared" si="13"/>
        <v>-100308.66783511535</v>
      </c>
      <c r="D75">
        <f t="shared" si="14"/>
        <v>-9801.9173311350314</v>
      </c>
      <c r="E75">
        <f t="shared" si="6"/>
        <v>-12875.143933611955</v>
      </c>
      <c r="F75">
        <f t="shared" si="7"/>
        <v>51398.175468188776</v>
      </c>
      <c r="G75">
        <f t="shared" si="8"/>
        <v>102796.35093637755</v>
      </c>
      <c r="H75">
        <f t="shared" si="9"/>
        <v>38523.031534576818</v>
      </c>
      <c r="I75">
        <f t="shared" si="10"/>
        <v>89921.207002765601</v>
      </c>
      <c r="J75">
        <f t="shared" si="11"/>
        <v>-64273.319401800734</v>
      </c>
      <c r="K75">
        <f t="shared" si="12"/>
        <v>-115671.4948699895</v>
      </c>
    </row>
    <row r="76" spans="1:11">
      <c r="A76" t="s">
        <v>131</v>
      </c>
      <c r="B76">
        <v>-5075.0417012088319</v>
      </c>
      <c r="C76">
        <f t="shared" si="13"/>
        <v>-73812.668081892552</v>
      </c>
      <c r="D76">
        <f t="shared" si="14"/>
        <v>35917.144644504224</v>
      </c>
      <c r="E76">
        <f t="shared" si="6"/>
        <v>-9713.6781412347955</v>
      </c>
      <c r="F76">
        <f t="shared" si="7"/>
        <v>52398.291824759399</v>
      </c>
      <c r="G76">
        <f t="shared" si="8"/>
        <v>104796.5836495188</v>
      </c>
      <c r="H76">
        <f t="shared" si="9"/>
        <v>42684.6136835246</v>
      </c>
      <c r="I76">
        <f t="shared" si="10"/>
        <v>95082.905508284006</v>
      </c>
      <c r="J76">
        <f t="shared" si="11"/>
        <v>-62111.969965994198</v>
      </c>
      <c r="K76">
        <f t="shared" si="12"/>
        <v>-114510.26179075359</v>
      </c>
    </row>
    <row r="77" spans="1:11">
      <c r="A77" t="s">
        <v>132</v>
      </c>
      <c r="B77">
        <v>-21396.422748079876</v>
      </c>
      <c r="C77">
        <f t="shared" si="13"/>
        <v>-55246.693274199148</v>
      </c>
      <c r="D77">
        <f t="shared" si="14"/>
        <v>85390.16174512342</v>
      </c>
      <c r="E77">
        <f t="shared" si="6"/>
        <v>-4255.1281668827942</v>
      </c>
      <c r="F77">
        <f t="shared" si="7"/>
        <v>56390.078803740558</v>
      </c>
      <c r="G77">
        <f t="shared" si="8"/>
        <v>112780.15760748112</v>
      </c>
      <c r="H77">
        <f t="shared" si="9"/>
        <v>52134.950636857764</v>
      </c>
      <c r="I77">
        <f t="shared" si="10"/>
        <v>108525.02944059833</v>
      </c>
      <c r="J77">
        <f t="shared" si="11"/>
        <v>-60645.206970623352</v>
      </c>
      <c r="K77">
        <f t="shared" si="12"/>
        <v>-117035.2857743639</v>
      </c>
    </row>
    <row r="78" spans="1:11">
      <c r="A78" t="s">
        <v>133</v>
      </c>
      <c r="B78">
        <v>-10838.215121328676</v>
      </c>
      <c r="C78">
        <f t="shared" si="13"/>
        <v>-56456.558257353863</v>
      </c>
      <c r="D78">
        <f t="shared" si="14"/>
        <v>62747.767937466306</v>
      </c>
      <c r="E78">
        <f t="shared" si="6"/>
        <v>80.547526525063219</v>
      </c>
      <c r="F78">
        <f t="shared" si="7"/>
        <v>58102.403574578399</v>
      </c>
      <c r="G78">
        <f t="shared" si="8"/>
        <v>116204.8071491568</v>
      </c>
      <c r="H78">
        <f t="shared" si="9"/>
        <v>58182.951101103463</v>
      </c>
      <c r="I78">
        <f t="shared" si="10"/>
        <v>116285.35467568185</v>
      </c>
      <c r="J78">
        <f t="shared" si="11"/>
        <v>-58021.856048053334</v>
      </c>
      <c r="K78">
        <f t="shared" si="12"/>
        <v>-116124.25962263174</v>
      </c>
    </row>
    <row r="79" spans="1:11">
      <c r="A79" t="s">
        <v>134</v>
      </c>
      <c r="B79">
        <v>-38037.017369257956</v>
      </c>
      <c r="C79">
        <f t="shared" si="13"/>
        <v>-75346.696939875343</v>
      </c>
      <c r="D79">
        <f t="shared" si="14"/>
        <v>24961.970895240011</v>
      </c>
      <c r="E79">
        <f t="shared" si="6"/>
        <v>2743.5797550989391</v>
      </c>
      <c r="F79">
        <f t="shared" si="7"/>
        <v>57953.596201702559</v>
      </c>
      <c r="G79">
        <f t="shared" si="8"/>
        <v>115907.19240340512</v>
      </c>
      <c r="H79">
        <f t="shared" si="9"/>
        <v>60697.175956801497</v>
      </c>
      <c r="I79">
        <f t="shared" si="10"/>
        <v>118650.77215850406</v>
      </c>
      <c r="J79">
        <f t="shared" si="11"/>
        <v>-55210.016446603622</v>
      </c>
      <c r="K79">
        <f t="shared" si="12"/>
        <v>-113163.61264830618</v>
      </c>
    </row>
    <row r="80" spans="1:11">
      <c r="A80" t="s">
        <v>135</v>
      </c>
      <c r="B80">
        <v>-20025.905569262264</v>
      </c>
      <c r="C80">
        <f t="shared" si="13"/>
        <v>-90297.560807928778</v>
      </c>
      <c r="D80">
        <f t="shared" si="14"/>
        <v>-16484.892726036225</v>
      </c>
      <c r="E80">
        <f t="shared" si="6"/>
        <v>4316.3156794640099</v>
      </c>
      <c r="F80">
        <f t="shared" si="7"/>
        <v>56923.422837384118</v>
      </c>
      <c r="G80">
        <f t="shared" si="8"/>
        <v>113846.84567476824</v>
      </c>
      <c r="H80">
        <f t="shared" si="9"/>
        <v>61239.738516848127</v>
      </c>
      <c r="I80">
        <f t="shared" si="10"/>
        <v>118163.16135423224</v>
      </c>
      <c r="J80">
        <f t="shared" si="11"/>
        <v>-52607.107157920109</v>
      </c>
      <c r="K80">
        <f t="shared" si="12"/>
        <v>-109530.52999530423</v>
      </c>
    </row>
    <row r="81" spans="1:11">
      <c r="A81" t="s">
        <v>136</v>
      </c>
      <c r="B81">
        <v>-27084.469824743264</v>
      </c>
      <c r="C81">
        <f t="shared" si="13"/>
        <v>-95985.607884592158</v>
      </c>
      <c r="D81">
        <f t="shared" si="14"/>
        <v>-40738.914610393011</v>
      </c>
      <c r="E81">
        <f t="shared" si="6"/>
        <v>3862.4420628340281</v>
      </c>
      <c r="F81">
        <f t="shared" si="7"/>
        <v>57260.577035620547</v>
      </c>
      <c r="G81">
        <f t="shared" si="8"/>
        <v>114521.15407124109</v>
      </c>
      <c r="H81">
        <f t="shared" si="9"/>
        <v>61123.019098454577</v>
      </c>
      <c r="I81">
        <f t="shared" si="10"/>
        <v>118383.59613407512</v>
      </c>
      <c r="J81">
        <f t="shared" si="11"/>
        <v>-53398.134972786516</v>
      </c>
      <c r="K81">
        <f t="shared" si="12"/>
        <v>-110658.71200840706</v>
      </c>
    </row>
    <row r="82" spans="1:11">
      <c r="A82" t="s">
        <v>137</v>
      </c>
      <c r="B82">
        <v>-37838.758277271038</v>
      </c>
      <c r="C82">
        <f t="shared" si="13"/>
        <v>-122986.15104053452</v>
      </c>
      <c r="D82">
        <f t="shared" si="14"/>
        <v>-66529.592783180648</v>
      </c>
      <c r="E82">
        <f t="shared" si="6"/>
        <v>1796.4321960959473</v>
      </c>
      <c r="F82">
        <f t="shared" si="7"/>
        <v>59081.210328926034</v>
      </c>
      <c r="G82">
        <f t="shared" si="8"/>
        <v>118162.42065785207</v>
      </c>
      <c r="H82">
        <f t="shared" si="9"/>
        <v>60877.642525021984</v>
      </c>
      <c r="I82">
        <f t="shared" si="10"/>
        <v>119958.85285394802</v>
      </c>
      <c r="J82">
        <f t="shared" si="11"/>
        <v>-57284.778132830084</v>
      </c>
      <c r="K82">
        <f t="shared" si="12"/>
        <v>-116365.98846175612</v>
      </c>
    </row>
    <row r="83" spans="1:11">
      <c r="A83" t="s">
        <v>138</v>
      </c>
      <c r="B83">
        <v>-10368.109260122344</v>
      </c>
      <c r="C83">
        <f t="shared" si="13"/>
        <v>-95317.242931398912</v>
      </c>
      <c r="D83">
        <f t="shared" si="14"/>
        <v>-19970.54599152357</v>
      </c>
      <c r="E83">
        <f t="shared" si="6"/>
        <v>114.59466637627847</v>
      </c>
      <c r="F83">
        <f t="shared" si="7"/>
        <v>59204.168219897874</v>
      </c>
      <c r="G83">
        <f t="shared" si="8"/>
        <v>118408.33643979575</v>
      </c>
      <c r="H83">
        <f t="shared" si="9"/>
        <v>59318.762886274155</v>
      </c>
      <c r="I83">
        <f t="shared" si="10"/>
        <v>118522.93110617202</v>
      </c>
      <c r="J83">
        <f t="shared" si="11"/>
        <v>-59089.573553521594</v>
      </c>
      <c r="K83">
        <f t="shared" si="12"/>
        <v>-118293.74177341948</v>
      </c>
    </row>
    <row r="84" spans="1:11">
      <c r="A84" t="s">
        <v>139</v>
      </c>
      <c r="B84">
        <v>-31100.095021645906</v>
      </c>
      <c r="C84">
        <f t="shared" si="13"/>
        <v>-106391.43238378255</v>
      </c>
      <c r="D84">
        <f t="shared" si="14"/>
        <v>-16093.871575853773</v>
      </c>
      <c r="E84">
        <f t="shared" si="6"/>
        <v>-2987.2621877511856</v>
      </c>
      <c r="F84">
        <f t="shared" si="7"/>
        <v>58294.873903761931</v>
      </c>
      <c r="G84">
        <f t="shared" si="8"/>
        <v>116589.74780752386</v>
      </c>
      <c r="H84">
        <f t="shared" si="9"/>
        <v>55307.611716010746</v>
      </c>
      <c r="I84">
        <f t="shared" si="10"/>
        <v>113602.48561977268</v>
      </c>
      <c r="J84">
        <f t="shared" si="11"/>
        <v>-61282.136091513115</v>
      </c>
      <c r="K84">
        <f t="shared" si="12"/>
        <v>-119577.00999527505</v>
      </c>
    </row>
    <row r="85" spans="1:11">
      <c r="A85" t="s">
        <v>140</v>
      </c>
      <c r="B85">
        <v>-36150.951438833348</v>
      </c>
      <c r="C85">
        <f t="shared" si="13"/>
        <v>-115457.91399787263</v>
      </c>
      <c r="D85">
        <f t="shared" si="14"/>
        <v>-19472.306113280472</v>
      </c>
      <c r="E85">
        <f t="shared" si="6"/>
        <v>-7213.165043609255</v>
      </c>
      <c r="F85">
        <f t="shared" si="7"/>
        <v>56126.57445265798</v>
      </c>
      <c r="G85">
        <f t="shared" si="8"/>
        <v>112253.14890531596</v>
      </c>
      <c r="H85">
        <f t="shared" si="9"/>
        <v>48913.409409048727</v>
      </c>
      <c r="I85">
        <f t="shared" si="10"/>
        <v>105039.9838617067</v>
      </c>
      <c r="J85">
        <f t="shared" si="11"/>
        <v>-63339.739496267233</v>
      </c>
      <c r="K85">
        <f t="shared" si="12"/>
        <v>-119466.31394892522</v>
      </c>
    </row>
    <row r="86" spans="1:11">
      <c r="A86" t="s">
        <v>141</v>
      </c>
      <c r="B86">
        <v>-24496.048828315921</v>
      </c>
      <c r="C86">
        <f t="shared" si="13"/>
        <v>-102115.20454891752</v>
      </c>
      <c r="D86">
        <f t="shared" si="14"/>
        <v>20870.946491616996</v>
      </c>
      <c r="E86">
        <f t="shared" si="6"/>
        <v>-10990.714089220175</v>
      </c>
      <c r="F86">
        <f t="shared" si="7"/>
        <v>51101.932311955607</v>
      </c>
      <c r="G86">
        <f t="shared" si="8"/>
        <v>102203.86462391121</v>
      </c>
      <c r="H86">
        <f t="shared" si="9"/>
        <v>40111.218222735435</v>
      </c>
      <c r="I86">
        <f t="shared" si="10"/>
        <v>91213.150534691042</v>
      </c>
      <c r="J86">
        <f t="shared" si="11"/>
        <v>-62092.646401175778</v>
      </c>
      <c r="K86">
        <f t="shared" si="12"/>
        <v>-113194.57871313138</v>
      </c>
    </row>
    <row r="87" spans="1:11">
      <c r="A87" t="s">
        <v>142</v>
      </c>
      <c r="B87">
        <v>-36834.98282967828</v>
      </c>
      <c r="C87">
        <f t="shared" si="13"/>
        <v>-128582.07811847345</v>
      </c>
      <c r="D87">
        <f t="shared" si="14"/>
        <v>-33264.835187074539</v>
      </c>
      <c r="E87">
        <f t="shared" si="6"/>
        <v>-16101.385696174795</v>
      </c>
      <c r="F87">
        <f t="shared" si="7"/>
        <v>47683.278526538554</v>
      </c>
      <c r="G87">
        <f t="shared" si="8"/>
        <v>95366.557053077107</v>
      </c>
      <c r="H87">
        <f t="shared" si="9"/>
        <v>31581.892830363759</v>
      </c>
      <c r="I87">
        <f t="shared" si="10"/>
        <v>79265.171356902312</v>
      </c>
      <c r="J87">
        <f t="shared" si="11"/>
        <v>-63784.664222713349</v>
      </c>
      <c r="K87">
        <f t="shared" si="12"/>
        <v>-111467.9427492519</v>
      </c>
    </row>
    <row r="88" spans="1:11">
      <c r="A88" t="s">
        <v>143</v>
      </c>
      <c r="B88">
        <v>-31558.171604789466</v>
      </c>
      <c r="C88">
        <f t="shared" si="13"/>
        <v>-129040.15470161702</v>
      </c>
      <c r="D88">
        <f t="shared" si="14"/>
        <v>-22648.722317834472</v>
      </c>
      <c r="E88">
        <f t="shared" si="6"/>
        <v>-19063.217204358796</v>
      </c>
      <c r="F88">
        <f t="shared" si="7"/>
        <v>46050.00886620424</v>
      </c>
      <c r="G88">
        <f t="shared" si="8"/>
        <v>92100.01773240848</v>
      </c>
      <c r="H88">
        <f t="shared" si="9"/>
        <v>26986.791661845444</v>
      </c>
      <c r="I88">
        <f t="shared" si="10"/>
        <v>73036.800528049687</v>
      </c>
      <c r="J88">
        <f t="shared" si="11"/>
        <v>-65113.226070563032</v>
      </c>
      <c r="K88">
        <f t="shared" si="12"/>
        <v>-111163.23493676727</v>
      </c>
    </row>
    <row r="89" spans="1:11">
      <c r="A89" t="s">
        <v>144</v>
      </c>
      <c r="B89">
        <v>-16132.559461646533</v>
      </c>
      <c r="C89">
        <f>SUM(B86,B87,B88,B89)</f>
        <v>-109021.76272443021</v>
      </c>
      <c r="D89">
        <f t="shared" si="14"/>
        <v>6436.1512734424177</v>
      </c>
      <c r="E89">
        <f t="shared" si="6"/>
        <v>-17578.548563333006</v>
      </c>
      <c r="F89">
        <f t="shared" si="7"/>
        <v>46385.119163165029</v>
      </c>
      <c r="G89">
        <f t="shared" si="8"/>
        <v>92770.238326330058</v>
      </c>
      <c r="H89">
        <f t="shared" si="9"/>
        <v>28806.570599832023</v>
      </c>
      <c r="I89">
        <f t="shared" si="10"/>
        <v>75191.689762997048</v>
      </c>
      <c r="J89">
        <f t="shared" si="11"/>
        <v>-63963.667726498039</v>
      </c>
      <c r="K89">
        <f t="shared" si="12"/>
        <v>-110348.78688966307</v>
      </c>
    </row>
    <row r="90" spans="1:11">
      <c r="A90" t="s">
        <v>145</v>
      </c>
      <c r="B90">
        <v>-26176.259585881282</v>
      </c>
      <c r="C90">
        <f t="shared" si="13"/>
        <v>-110701.97348199558</v>
      </c>
      <c r="D90">
        <f t="shared" si="14"/>
        <v>-8586.7689330780559</v>
      </c>
      <c r="E90">
        <f t="shared" si="6"/>
        <v>-14924.24231061138</v>
      </c>
      <c r="F90">
        <f>STDEV(D71,D72,D73,D74,D75,D76,D77,D78,D79,D80,D81,D82,D83,D84,D85,D86,D87,D88,D89,D90)</f>
        <v>45233.685796915255</v>
      </c>
      <c r="G90">
        <f t="shared" si="8"/>
        <v>90467.37159383051</v>
      </c>
      <c r="H90">
        <f t="shared" si="9"/>
        <v>30309.443486303877</v>
      </c>
      <c r="I90">
        <f t="shared" si="10"/>
        <v>75543.129283219125</v>
      </c>
      <c r="J90">
        <f t="shared" si="11"/>
        <v>-60157.928107526634</v>
      </c>
      <c r="K90">
        <f t="shared" si="12"/>
        <v>-105391.6139044419</v>
      </c>
    </row>
    <row r="91" spans="1:11">
      <c r="A91" t="s">
        <v>146</v>
      </c>
      <c r="B91">
        <v>-15238.037741524317</v>
      </c>
      <c r="C91">
        <f t="shared" si="13"/>
        <v>-89105.028393841596</v>
      </c>
      <c r="D91">
        <f t="shared" si="14"/>
        <v>39477.049724631855</v>
      </c>
      <c r="E91">
        <f t="shared" si="6"/>
        <v>-9297.0949367247886</v>
      </c>
      <c r="F91">
        <f t="shared" ref="F91:F93" si="15">STDEV(D72,D73,D74,D75,D76,D77,D78,D79,D80,D81,D82,D83,D84,D85,D86,D87,D88,D89,D90,D91)</f>
        <v>44616.136454773841</v>
      </c>
      <c r="G91">
        <f t="shared" si="8"/>
        <v>89232.272909547683</v>
      </c>
      <c r="H91">
        <f t="shared" si="9"/>
        <v>35319.041518049053</v>
      </c>
      <c r="I91">
        <f t="shared" si="10"/>
        <v>79935.177972822887</v>
      </c>
      <c r="J91">
        <f t="shared" si="11"/>
        <v>-53913.23139149863</v>
      </c>
      <c r="K91">
        <f t="shared" si="12"/>
        <v>-98529.367846272478</v>
      </c>
    </row>
    <row r="92" spans="1:11">
      <c r="A92" t="s">
        <v>273</v>
      </c>
      <c r="B92">
        <v>-26918.684740811947</v>
      </c>
      <c r="C92">
        <f t="shared" si="13"/>
        <v>-84465.541529864087</v>
      </c>
      <c r="D92">
        <f t="shared" si="14"/>
        <v>44574.613171752935</v>
      </c>
      <c r="E92">
        <f t="shared" ref="E92:E93" si="16">AVERAGE(D73:D92)</f>
        <v>-3069.2991571155399</v>
      </c>
      <c r="F92">
        <f t="shared" si="15"/>
        <v>42890.060161413581</v>
      </c>
      <c r="G92">
        <f t="shared" ref="G92:G93" si="17">F92*2</f>
        <v>85780.120322827162</v>
      </c>
      <c r="H92">
        <f t="shared" ref="H92:H93" si="18">E92+F92</f>
        <v>39820.761004298038</v>
      </c>
      <c r="I92">
        <f t="shared" ref="I92:I93" si="19">E92+G92</f>
        <v>82710.821165711619</v>
      </c>
      <c r="J92">
        <f t="shared" ref="J92:J93" si="20">E92-F92</f>
        <v>-45959.359318529125</v>
      </c>
      <c r="K92">
        <f t="shared" ref="K92:K93" si="21">E92-G92</f>
        <v>-88849.419479942706</v>
      </c>
    </row>
    <row r="93" spans="1:11">
      <c r="A93" t="s">
        <v>274</v>
      </c>
      <c r="B93">
        <v>-3293.0418069684579</v>
      </c>
      <c r="C93">
        <f>SUM(B90,B91,B92,B93)</f>
        <v>-71626.023875186002</v>
      </c>
      <c r="D93">
        <f t="shared" si="14"/>
        <v>37395.738849244211</v>
      </c>
      <c r="E93">
        <f t="shared" si="16"/>
        <v>2854.807458517344</v>
      </c>
      <c r="F93">
        <f t="shared" si="15"/>
        <v>39603.587998892559</v>
      </c>
      <c r="G93">
        <f t="shared" si="17"/>
        <v>79207.175997785118</v>
      </c>
      <c r="H93">
        <f t="shared" si="18"/>
        <v>42458.395457409904</v>
      </c>
      <c r="I93">
        <f t="shared" si="19"/>
        <v>82061.983456302463</v>
      </c>
      <c r="J93">
        <f t="shared" si="20"/>
        <v>-36748.780540375214</v>
      </c>
      <c r="K93">
        <f t="shared" si="21"/>
        <v>-76352.368539267773</v>
      </c>
    </row>
  </sheetData>
  <conditionalFormatting sqref="O7:CB8">
    <cfRule type="containsText" dxfId="2" priority="1" operator="containsText" text="Upper Limit">
      <formula>NOT(ISERROR(SEARCH("Upper Limit",O7)))</formula>
    </cfRule>
    <cfRule type="containsText" dxfId="1" priority="2" operator="containsText" text="Lower Limit">
      <formula>NOT(ISERROR(SEARCH("Lower Limit",O7)))</formula>
    </cfRule>
    <cfRule type="containsText" dxfId="0" priority="3" operator="containsText" text="No">
      <formula>NOT(ISERROR(SEARCH("No",O7)))</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Brazil Gross Inflows</vt:lpstr>
      <vt:lpstr>Brazil Gross Outflows</vt:lpstr>
      <vt:lpstr>Table Brazil</vt:lpstr>
      <vt:lpstr>Peru Gross Inflows</vt:lpstr>
      <vt:lpstr>Peru Gross Outflows</vt:lpstr>
      <vt:lpstr>Table Peru</vt:lpstr>
      <vt:lpstr>Mexico Gross Inflows</vt:lpstr>
      <vt:lpstr>Mexico Gross Outflows</vt:lpstr>
      <vt:lpstr>Table Mexico</vt:lpstr>
      <vt:lpstr>Chile Inflows</vt:lpstr>
      <vt:lpstr>Chile Outflows</vt:lpstr>
      <vt:lpstr>Table Chile</vt:lpstr>
      <vt:lpstr>Colombia Inflows</vt:lpstr>
      <vt:lpstr>Colombia Outflows</vt:lpstr>
      <vt:lpstr>Table Colombia</vt:lpstr>
      <vt:lpstr>Table Region</vt:lpstr>
      <vt:lpstr>Region Inflows</vt:lpstr>
      <vt:lpstr>Region Outflows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user7</dc:creator>
  <cp:lastModifiedBy>user7</cp:lastModifiedBy>
  <dcterms:created xsi:type="dcterms:W3CDTF">2015-09-28T19:43:06Z</dcterms:created>
  <dcterms:modified xsi:type="dcterms:W3CDTF">2016-07-22T19:25:22Z</dcterms:modified>
</cp:coreProperties>
</file>